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3940" firstSheet="6" activeTab="6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Pivot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ExcelMajorVersion">Calc!$E$19</definedName>
    <definedName name="Final_Mark">'Final Marks'!$I$4:$I$465</definedName>
    <definedName name="Grades">'Final Marks'!$L$20:$M$26</definedName>
    <definedName name="Student_ID">'Final Marks'!$A$4:$A$465</definedName>
    <definedName name="First_Name">'Final Marks'!$B$4:$B$465</definedName>
    <definedName name="Surname">'Final Marks'!$C$4:$C$465</definedName>
    <definedName name="Teacher">'Final Marks'!$D$4:$D$465</definedName>
    <definedName name="Class_Test_Average">'Final Marks'!$E$4:$E$465</definedName>
    <definedName name="Essay_Average">'Final Marks'!$F$4:$F$465</definedName>
    <definedName name="Practical_Average">'Final Marks'!$G$4:$G$465</definedName>
    <definedName name="Term_Test_Average">'Final Marks'!$H$4:$H$465</definedName>
    <definedName name="Grade">'Final Marks'!$J$4:$J$465</definedName>
  </definedNames>
  <calcPr calcId="144525"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<sst xmlns="http://schemas.openxmlformats.org/spreadsheetml/2006/main" count="1305">
  <si>
    <t>ENG002 Student Marks  - Term 1</t>
  </si>
  <si>
    <t>Student ID</t>
  </si>
  <si>
    <t>First Name</t>
  </si>
  <si>
    <t>Surname</t>
  </si>
  <si>
    <t>Teacher</t>
  </si>
  <si>
    <t>Class Test</t>
  </si>
  <si>
    <t>Essay</t>
  </si>
  <si>
    <t>Practical</t>
  </si>
  <si>
    <t>Term Test</t>
  </si>
  <si>
    <t>Final Mark</t>
  </si>
  <si>
    <t>925085/15</t>
  </si>
  <si>
    <t>Benjamin</t>
  </si>
  <si>
    <t>ABBOT</t>
  </si>
  <si>
    <t>Dr Maletti</t>
  </si>
  <si>
    <t>989717/16</t>
  </si>
  <si>
    <t>Raghav</t>
  </si>
  <si>
    <t>Abla</t>
  </si>
  <si>
    <t>242324/17</t>
  </si>
  <si>
    <t>Cecilie</t>
  </si>
  <si>
    <t>Abouzeid</t>
  </si>
  <si>
    <t>Ms Sekibo</t>
  </si>
  <si>
    <t>609507/15</t>
  </si>
  <si>
    <t>Tani</t>
  </si>
  <si>
    <t>Afif</t>
  </si>
  <si>
    <t>Mr Chang</t>
  </si>
  <si>
    <t>017774/16</t>
  </si>
  <si>
    <t>Jo</t>
  </si>
  <si>
    <t>Ahmed</t>
  </si>
  <si>
    <t>Mrs Johnson</t>
  </si>
  <si>
    <t>621228/16</t>
  </si>
  <si>
    <t>Hongyu</t>
  </si>
  <si>
    <t>Ahn</t>
  </si>
  <si>
    <t>059981/15</t>
  </si>
  <si>
    <t>JACK</t>
  </si>
  <si>
    <t>ASHWORTH</t>
  </si>
  <si>
    <t>303846/17</t>
  </si>
  <si>
    <t>Olivia</t>
  </si>
  <si>
    <t>Jones</t>
  </si>
  <si>
    <t>618379/15</t>
  </si>
  <si>
    <t>David</t>
  </si>
  <si>
    <t>Albert</t>
  </si>
  <si>
    <t>553722/16</t>
  </si>
  <si>
    <t>carlo</t>
  </si>
  <si>
    <t>alexander</t>
  </si>
  <si>
    <t>597266/16</t>
  </si>
  <si>
    <t>John</t>
  </si>
  <si>
    <t>Alshafii</t>
  </si>
  <si>
    <t>993567/16</t>
  </si>
  <si>
    <t>Haoming</t>
  </si>
  <si>
    <t>Amjad</t>
  </si>
  <si>
    <t>036051/17</t>
  </si>
  <si>
    <t>Sara</t>
  </si>
  <si>
    <t>AN</t>
  </si>
  <si>
    <t>482348/16</t>
  </si>
  <si>
    <t>Michael</t>
  </si>
  <si>
    <t>Anthony</t>
  </si>
  <si>
    <t>566255/17</t>
  </si>
  <si>
    <t>Marco</t>
  </si>
  <si>
    <t>Antonelli</t>
  </si>
  <si>
    <t>554990/15</t>
  </si>
  <si>
    <t>Mitchell</t>
  </si>
  <si>
    <t>Antonio</t>
  </si>
  <si>
    <t>609639/16</t>
  </si>
  <si>
    <t>Rachel</t>
  </si>
  <si>
    <t>Anura</t>
  </si>
  <si>
    <t>591438/16</t>
  </si>
  <si>
    <t>Lily</t>
  </si>
  <si>
    <t>Appleby</t>
  </si>
  <si>
    <t>308236/17</t>
  </si>
  <si>
    <t>Bin</t>
  </si>
  <si>
    <t>Arhin</t>
  </si>
  <si>
    <t>617364/15</t>
  </si>
  <si>
    <t>Au</t>
  </si>
  <si>
    <t>099765/17</t>
  </si>
  <si>
    <t>Lauren</t>
  </si>
  <si>
    <t>Bailey</t>
  </si>
  <si>
    <t>035527/16</t>
  </si>
  <si>
    <t>QIONG</t>
  </si>
  <si>
    <t>BAO</t>
  </si>
  <si>
    <t>628889/16</t>
  </si>
  <si>
    <t>Nael</t>
  </si>
  <si>
    <t>Bardouh</t>
  </si>
  <si>
    <t>666612/16</t>
  </si>
  <si>
    <t>Barker</t>
  </si>
  <si>
    <t>276903/15</t>
  </si>
  <si>
    <t>Daniel</t>
  </si>
  <si>
    <t>Berjanovic</t>
  </si>
  <si>
    <t>593511/17</t>
  </si>
  <si>
    <t>Chen</t>
  </si>
  <si>
    <t>Bielovich</t>
  </si>
  <si>
    <t>559909/16</t>
  </si>
  <si>
    <t>DENG</t>
  </si>
  <si>
    <t>Bonanno</t>
  </si>
  <si>
    <t>626142/17</t>
  </si>
  <si>
    <t>COLIN</t>
  </si>
  <si>
    <t>Brais</t>
  </si>
  <si>
    <t>680194/15</t>
  </si>
  <si>
    <t>Shaoyan</t>
  </si>
  <si>
    <t>Brass</t>
  </si>
  <si>
    <t>676212/16</t>
  </si>
  <si>
    <t>Kisanth</t>
  </si>
  <si>
    <t>Breen</t>
  </si>
  <si>
    <t>590253/17</t>
  </si>
  <si>
    <t>Patrick</t>
  </si>
  <si>
    <t>Brewer</t>
  </si>
  <si>
    <t>626858/16</t>
  </si>
  <si>
    <t>Luyao</t>
  </si>
  <si>
    <t>Breytenbach</t>
  </si>
  <si>
    <t>587031/16</t>
  </si>
  <si>
    <t>Timothy</t>
  </si>
  <si>
    <t>Browne</t>
  </si>
  <si>
    <t>026595/16</t>
  </si>
  <si>
    <t>Isaac</t>
  </si>
  <si>
    <t>cai</t>
  </si>
  <si>
    <t>724175/15</t>
  </si>
  <si>
    <t>Jayden</t>
  </si>
  <si>
    <t>Cai</t>
  </si>
  <si>
    <t>040679/15</t>
  </si>
  <si>
    <t>Ryan</t>
  </si>
  <si>
    <t>CAO</t>
  </si>
  <si>
    <t>034911/15</t>
  </si>
  <si>
    <t>Qiaori</t>
  </si>
  <si>
    <t>Cao</t>
  </si>
  <si>
    <t>929536/15</t>
  </si>
  <si>
    <t>Chelsi</t>
  </si>
  <si>
    <t>Caperida</t>
  </si>
  <si>
    <t>629524/15</t>
  </si>
  <si>
    <t>Jugraj</t>
  </si>
  <si>
    <t>Carbo</t>
  </si>
  <si>
    <t>816634/16</t>
  </si>
  <si>
    <t>Praneet</t>
  </si>
  <si>
    <t>Carroll</t>
  </si>
  <si>
    <t>627688/15</t>
  </si>
  <si>
    <t>Dallas</t>
  </si>
  <si>
    <t>Cavasinni</t>
  </si>
  <si>
    <t>653662/16</t>
  </si>
  <si>
    <t>Sophia</t>
  </si>
  <si>
    <t>Cha</t>
  </si>
  <si>
    <t>559917/17</t>
  </si>
  <si>
    <t>Ben</t>
  </si>
  <si>
    <t>Chand</t>
  </si>
  <si>
    <t>943636/16</t>
  </si>
  <si>
    <t>Maxwell</t>
  </si>
  <si>
    <t>Chao</t>
  </si>
  <si>
    <t>672012/17</t>
  </si>
  <si>
    <t>Gabrielle</t>
  </si>
  <si>
    <t>Chaudhry</t>
  </si>
  <si>
    <t>964591/16</t>
  </si>
  <si>
    <t>Xuefei</t>
  </si>
  <si>
    <t>027389/15</t>
  </si>
  <si>
    <t>SHIHUA</t>
  </si>
  <si>
    <t>CHEN</t>
  </si>
  <si>
    <t>796587/15</t>
  </si>
  <si>
    <t>Qianhao</t>
  </si>
  <si>
    <t>854788/17</t>
  </si>
  <si>
    <t>Yu</t>
  </si>
  <si>
    <t>866476/17</t>
  </si>
  <si>
    <t>shihui</t>
  </si>
  <si>
    <t>575943/17</t>
  </si>
  <si>
    <t>Yifeng</t>
  </si>
  <si>
    <t>069952/15</t>
  </si>
  <si>
    <t>Jihane</t>
  </si>
  <si>
    <t>619398/17</t>
  </si>
  <si>
    <t>Raahul</t>
  </si>
  <si>
    <t>778635/17</t>
  </si>
  <si>
    <t>Wenting</t>
  </si>
  <si>
    <t>349048/17</t>
  </si>
  <si>
    <t>zejin</t>
  </si>
  <si>
    <t>cheng</t>
  </si>
  <si>
    <t>016409/15</t>
  </si>
  <si>
    <t>Justin</t>
  </si>
  <si>
    <t>CHENG</t>
  </si>
  <si>
    <t>803709/16</t>
  </si>
  <si>
    <t>Heondong</t>
  </si>
  <si>
    <t>Chinchen</t>
  </si>
  <si>
    <t>939821/17</t>
  </si>
  <si>
    <t>Yungil</t>
  </si>
  <si>
    <t>Choi</t>
  </si>
  <si>
    <t>609892/17</t>
  </si>
  <si>
    <t>Chun</t>
  </si>
  <si>
    <t>410386/17</t>
  </si>
  <si>
    <t>Liam</t>
  </si>
  <si>
    <t>Chung</t>
  </si>
  <si>
    <t>410378/16</t>
  </si>
  <si>
    <t>Deren</t>
  </si>
  <si>
    <t>585071/17</t>
  </si>
  <si>
    <t>Piers</t>
  </si>
  <si>
    <t>Clarke</t>
  </si>
  <si>
    <t>554435/15</t>
  </si>
  <si>
    <t>Esteban</t>
  </si>
  <si>
    <t>588399/17</t>
  </si>
  <si>
    <t>Jonathan</t>
  </si>
  <si>
    <t>Cleaves</t>
  </si>
  <si>
    <t>472970/15</t>
  </si>
  <si>
    <t>Sean</t>
  </si>
  <si>
    <t>Cole</t>
  </si>
  <si>
    <t>892632/17</t>
  </si>
  <si>
    <t>Jamie</t>
  </si>
  <si>
    <t>Conn</t>
  </si>
  <si>
    <t>557663/15</t>
  </si>
  <si>
    <t>Cooper</t>
  </si>
  <si>
    <t>961754/15</t>
  </si>
  <si>
    <t>Charity</t>
  </si>
  <si>
    <t>Cui</t>
  </si>
  <si>
    <t>009534/15</t>
  </si>
  <si>
    <t>YUFENG</t>
  </si>
  <si>
    <t>CUI</t>
  </si>
  <si>
    <t>055281/16</t>
  </si>
  <si>
    <t>Roseland</t>
  </si>
  <si>
    <t>Daher</t>
  </si>
  <si>
    <t>575552/16</t>
  </si>
  <si>
    <t>Nabil</t>
  </si>
  <si>
    <t>Dai</t>
  </si>
  <si>
    <t>271316/16</t>
  </si>
  <si>
    <t>Tharshan</t>
  </si>
  <si>
    <t>Datsa-Tsang</t>
  </si>
  <si>
    <t>563965/15</t>
  </si>
  <si>
    <t>Chelvy</t>
  </si>
  <si>
    <t>Dave</t>
  </si>
  <si>
    <t>563957/15</t>
  </si>
  <si>
    <t>Davidson</t>
  </si>
  <si>
    <t>561008/17</t>
  </si>
  <si>
    <t>LIN</t>
  </si>
  <si>
    <t>Davies</t>
  </si>
  <si>
    <t>773137/16</t>
  </si>
  <si>
    <t>ziqi</t>
  </si>
  <si>
    <t>deng</t>
  </si>
  <si>
    <t>785895/16</t>
  </si>
  <si>
    <t>Touqi</t>
  </si>
  <si>
    <t>DeStefano</t>
  </si>
  <si>
    <t>093543/16</t>
  </si>
  <si>
    <t>Sidi</t>
  </si>
  <si>
    <t>Dong</t>
  </si>
  <si>
    <t>590865/17</t>
  </si>
  <si>
    <t>Tenzin</t>
  </si>
  <si>
    <t>Duncan</t>
  </si>
  <si>
    <t>588593/17</t>
  </si>
  <si>
    <t>Lawrence</t>
  </si>
  <si>
    <t>Dundas</t>
  </si>
  <si>
    <t>294863/16</t>
  </si>
  <si>
    <t>Maliha</t>
  </si>
  <si>
    <t>Dunimaglovska</t>
  </si>
  <si>
    <t>563159/17</t>
  </si>
  <si>
    <t>Emily</t>
  </si>
  <si>
    <t>Dunn</t>
  </si>
  <si>
    <t>839103/16</t>
  </si>
  <si>
    <t>Thomas</t>
  </si>
  <si>
    <t>Easey</t>
  </si>
  <si>
    <t>768478/15</t>
  </si>
  <si>
    <t>Ellis</t>
  </si>
  <si>
    <t>576052/16</t>
  </si>
  <si>
    <t>Madeleine</t>
  </si>
  <si>
    <t>FAN</t>
  </si>
  <si>
    <t>027680/15</t>
  </si>
  <si>
    <t>Georgia</t>
  </si>
  <si>
    <t>FANG</t>
  </si>
  <si>
    <t>647069/15</t>
  </si>
  <si>
    <t>Abby</t>
  </si>
  <si>
    <t>Fawcett</t>
  </si>
  <si>
    <t>589220/17</t>
  </si>
  <si>
    <t>Mohammed</t>
  </si>
  <si>
    <t>Ferguson</t>
  </si>
  <si>
    <t>016697/15</t>
  </si>
  <si>
    <t>Wafa</t>
  </si>
  <si>
    <t>Forqan</t>
  </si>
  <si>
    <t>971125/15</t>
  </si>
  <si>
    <t>Ezzah</t>
  </si>
  <si>
    <t>Forrer</t>
  </si>
  <si>
    <t>654452/17</t>
  </si>
  <si>
    <t>Angela</t>
  </si>
  <si>
    <t>Fulton</t>
  </si>
  <si>
    <t>284256/16</t>
  </si>
  <si>
    <t>Matthew</t>
  </si>
  <si>
    <t>Furness</t>
  </si>
  <si>
    <t>591748/17</t>
  </si>
  <si>
    <t>Lanshi</t>
  </si>
  <si>
    <t>Gadista</t>
  </si>
  <si>
    <t>646291/17</t>
  </si>
  <si>
    <t>SHIHAO</t>
  </si>
  <si>
    <t>Galdas</t>
  </si>
  <si>
    <t>671873/17</t>
  </si>
  <si>
    <t>Gallaty</t>
  </si>
  <si>
    <t>653588/17</t>
  </si>
  <si>
    <t>Alick</t>
  </si>
  <si>
    <t>Gallo</t>
  </si>
  <si>
    <t>929508/17</t>
  </si>
  <si>
    <t>SHIQI</t>
  </si>
  <si>
    <t>Gao</t>
  </si>
  <si>
    <t>582889/16</t>
  </si>
  <si>
    <t>YUAN</t>
  </si>
  <si>
    <t>GAO</t>
  </si>
  <si>
    <t>985703/15</t>
  </si>
  <si>
    <t>Kevin</t>
  </si>
  <si>
    <t>Garald</t>
  </si>
  <si>
    <t>670857/15</t>
  </si>
  <si>
    <t>Afdhal</t>
  </si>
  <si>
    <t>Ghazzaoui</t>
  </si>
  <si>
    <t>588429/16</t>
  </si>
  <si>
    <t>Heon</t>
  </si>
  <si>
    <t>Gilmore</t>
  </si>
  <si>
    <t>674309/17</t>
  </si>
  <si>
    <t>Peter</t>
  </si>
  <si>
    <t>Gordon</t>
  </si>
  <si>
    <t>595336/15</t>
  </si>
  <si>
    <t>Puiyue</t>
  </si>
  <si>
    <t>Gosai</t>
  </si>
  <si>
    <t>565526/16</t>
  </si>
  <si>
    <t>Christopher</t>
  </si>
  <si>
    <t>Gray</t>
  </si>
  <si>
    <t>772653/15</t>
  </si>
  <si>
    <t>Tamim</t>
  </si>
  <si>
    <t>Grewal</t>
  </si>
  <si>
    <t>587538/15</t>
  </si>
  <si>
    <t>Joseph</t>
  </si>
  <si>
    <t>Grillo</t>
  </si>
  <si>
    <t>038631/16</t>
  </si>
  <si>
    <t>Jiayi</t>
  </si>
  <si>
    <t>GU</t>
  </si>
  <si>
    <t>607047/15</t>
  </si>
  <si>
    <t>Yihan</t>
  </si>
  <si>
    <t>Gu</t>
  </si>
  <si>
    <t>951503/15</t>
  </si>
  <si>
    <t>Zijian</t>
  </si>
  <si>
    <t>Guan</t>
  </si>
  <si>
    <t>612982/15</t>
  </si>
  <si>
    <t>027125/17</t>
  </si>
  <si>
    <t>Zhao</t>
  </si>
  <si>
    <t>Guanmengyue</t>
  </si>
  <si>
    <t>921531/17</t>
  </si>
  <si>
    <t>Angus</t>
  </si>
  <si>
    <t>Gunston</t>
  </si>
  <si>
    <t>612990/15</t>
  </si>
  <si>
    <t>Annie</t>
  </si>
  <si>
    <t>Guo</t>
  </si>
  <si>
    <t>719791/16</t>
  </si>
  <si>
    <t>JUNZI</t>
  </si>
  <si>
    <t>GUO</t>
  </si>
  <si>
    <t>960391/16</t>
  </si>
  <si>
    <t>Yisha</t>
  </si>
  <si>
    <t>572794/17</t>
  </si>
  <si>
    <t>Yaping</t>
  </si>
  <si>
    <t>926456/16</t>
  </si>
  <si>
    <t>Moin</t>
  </si>
  <si>
    <t>Haddad</t>
  </si>
  <si>
    <t>029233/17</t>
  </si>
  <si>
    <t>Larissa</t>
  </si>
  <si>
    <t>HAN</t>
  </si>
  <si>
    <t>853374/15</t>
  </si>
  <si>
    <t>Sangryul</t>
  </si>
  <si>
    <t>Han</t>
  </si>
  <si>
    <t>467225/16</t>
  </si>
  <si>
    <t>Anussan</t>
  </si>
  <si>
    <t>Hancock</t>
  </si>
  <si>
    <t>624670/17</t>
  </si>
  <si>
    <t>Muhammad</t>
  </si>
  <si>
    <t>Handa</t>
  </si>
  <si>
    <t>656137/16</t>
  </si>
  <si>
    <t>Stephanie</t>
  </si>
  <si>
    <t>Hannell</t>
  </si>
  <si>
    <t>748361/15</t>
  </si>
  <si>
    <t>SHUDI</t>
  </si>
  <si>
    <t>Hao</t>
  </si>
  <si>
    <t>103674/17</t>
  </si>
  <si>
    <t>Cichun</t>
  </si>
  <si>
    <t>Harb</t>
  </si>
  <si>
    <t>769245/16</t>
  </si>
  <si>
    <t>Louise</t>
  </si>
  <si>
    <t>Harper</t>
  </si>
  <si>
    <t>555415/17</t>
  </si>
  <si>
    <t>Harris</t>
  </si>
  <si>
    <t>014775/16</t>
  </si>
  <si>
    <t>Dongyue</t>
  </si>
  <si>
    <t>Hartanto</t>
  </si>
  <si>
    <t>612613/16</t>
  </si>
  <si>
    <t>Siofilisi</t>
  </si>
  <si>
    <t>He</t>
  </si>
  <si>
    <t>784082/15</t>
  </si>
  <si>
    <t>Sanghoon</t>
  </si>
  <si>
    <t>Hernandez</t>
  </si>
  <si>
    <t>617720/17</t>
  </si>
  <si>
    <t>Eric</t>
  </si>
  <si>
    <t>Heung</t>
  </si>
  <si>
    <t>119798/17</t>
  </si>
  <si>
    <t>YADNA</t>
  </si>
  <si>
    <t>HIRANI</t>
  </si>
  <si>
    <t>279414/16</t>
  </si>
  <si>
    <t>Alexandra</t>
  </si>
  <si>
    <t>Hizbas</t>
  </si>
  <si>
    <t>013264/16</t>
  </si>
  <si>
    <t>Ji</t>
  </si>
  <si>
    <t>hong</t>
  </si>
  <si>
    <t>667027/15</t>
  </si>
  <si>
    <t>Houston</t>
  </si>
  <si>
    <t>866042/17</t>
  </si>
  <si>
    <t>HOYEK</t>
  </si>
  <si>
    <t>039204/17</t>
  </si>
  <si>
    <t>Breanna</t>
  </si>
  <si>
    <t>HU</t>
  </si>
  <si>
    <t>627440/15</t>
  </si>
  <si>
    <t>Shiqi</t>
  </si>
  <si>
    <t>Hu</t>
  </si>
  <si>
    <t>981801/15</t>
  </si>
  <si>
    <t>Qichen</t>
  </si>
  <si>
    <t>958354/15</t>
  </si>
  <si>
    <t>Xin</t>
  </si>
  <si>
    <t>Hua</t>
  </si>
  <si>
    <t>039212/16</t>
  </si>
  <si>
    <t>Edin</t>
  </si>
  <si>
    <t>Huang</t>
  </si>
  <si>
    <t>936733/15</t>
  </si>
  <si>
    <t>985394/15</t>
  </si>
  <si>
    <t>Lisa</t>
  </si>
  <si>
    <t>030770/16</t>
  </si>
  <si>
    <t>yuting</t>
  </si>
  <si>
    <t>huang</t>
  </si>
  <si>
    <t>040342/17</t>
  </si>
  <si>
    <t>Xinyu</t>
  </si>
  <si>
    <t>631456/16</t>
  </si>
  <si>
    <t>Amy</t>
  </si>
  <si>
    <t>981895/15</t>
  </si>
  <si>
    <t>Zehua</t>
  </si>
  <si>
    <t>HUANNG</t>
  </si>
  <si>
    <t>589243/16</t>
  </si>
  <si>
    <t>Christine</t>
  </si>
  <si>
    <t>Hucke</t>
  </si>
  <si>
    <t>573537/15</t>
  </si>
  <si>
    <t>Joanne</t>
  </si>
  <si>
    <t>Hui</t>
  </si>
  <si>
    <t>941699/17</t>
  </si>
  <si>
    <t>JIAHUI</t>
  </si>
  <si>
    <t>Huiwen</t>
  </si>
  <si>
    <t>590385/15</t>
  </si>
  <si>
    <t>kexin</t>
  </si>
  <si>
    <t>Huynh</t>
  </si>
  <si>
    <t>647581/16</t>
  </si>
  <si>
    <t>Dylan</t>
  </si>
  <si>
    <t>219772/16</t>
  </si>
  <si>
    <t>waleed</t>
  </si>
  <si>
    <t>iftikhar</t>
  </si>
  <si>
    <t>922392/17</t>
  </si>
  <si>
    <t>Rui</t>
  </si>
  <si>
    <t>Ismail</t>
  </si>
  <si>
    <t>603940/17</t>
  </si>
  <si>
    <t>Mark</t>
  </si>
  <si>
    <t>Jarlmo</t>
  </si>
  <si>
    <t>641664/15</t>
  </si>
  <si>
    <t>Akin</t>
  </si>
  <si>
    <t>Jeffrey</t>
  </si>
  <si>
    <t>746830/17</t>
  </si>
  <si>
    <t>Yuze</t>
  </si>
  <si>
    <t>Jiang</t>
  </si>
  <si>
    <t>982859/17</t>
  </si>
  <si>
    <t>Yuchen</t>
  </si>
  <si>
    <t>727484/15</t>
  </si>
  <si>
    <t>Jiaming</t>
  </si>
  <si>
    <t>JIANG</t>
  </si>
  <si>
    <t>653898/15</t>
  </si>
  <si>
    <t>Kedun</t>
  </si>
  <si>
    <t>Jimenez</t>
  </si>
  <si>
    <t>623550/16</t>
  </si>
  <si>
    <t>Claudia</t>
  </si>
  <si>
    <t>Jin</t>
  </si>
  <si>
    <t>623980/15</t>
  </si>
  <si>
    <t>Sarah</t>
  </si>
  <si>
    <t>026528/17</t>
  </si>
  <si>
    <t>Zhou</t>
  </si>
  <si>
    <t>Junhui</t>
  </si>
  <si>
    <t>554087/17</t>
  </si>
  <si>
    <t>Henry</t>
  </si>
  <si>
    <t>Kaiyum</t>
  </si>
  <si>
    <t>942938/15</t>
  </si>
  <si>
    <t>Helen</t>
  </si>
  <si>
    <t>kaur</t>
  </si>
  <si>
    <t>280552/16</t>
  </si>
  <si>
    <t>Dean</t>
  </si>
  <si>
    <t>Kent</t>
  </si>
  <si>
    <t>629648/17</t>
  </si>
  <si>
    <t>Burhan</t>
  </si>
  <si>
    <t>Khoury</t>
  </si>
  <si>
    <t>787193/15</t>
  </si>
  <si>
    <t>Rhiannon</t>
  </si>
  <si>
    <t>Kidis</t>
  </si>
  <si>
    <t>636504/16</t>
  </si>
  <si>
    <t>HANCHEN</t>
  </si>
  <si>
    <t>Kim</t>
  </si>
  <si>
    <t>771548/16</t>
  </si>
  <si>
    <t>Hongjin</t>
  </si>
  <si>
    <t>063830/16</t>
  </si>
  <si>
    <t>Christian</t>
  </si>
  <si>
    <t>899246/15</t>
  </si>
  <si>
    <t>Jack</t>
  </si>
  <si>
    <t>785258/15</t>
  </si>
  <si>
    <t>Nathan</t>
  </si>
  <si>
    <t>Kin</t>
  </si>
  <si>
    <t>670605/16</t>
  </si>
  <si>
    <t>Laura</t>
  </si>
  <si>
    <t>Kirchberger</t>
  </si>
  <si>
    <t>293298/16</t>
  </si>
  <si>
    <t>Yu-Hsuan</t>
  </si>
  <si>
    <t>Ko</t>
  </si>
  <si>
    <t>623356/15</t>
  </si>
  <si>
    <t>Shannan</t>
  </si>
  <si>
    <t>560354/15</t>
  </si>
  <si>
    <t>SIXIN</t>
  </si>
  <si>
    <t>Kouch</t>
  </si>
  <si>
    <t>675798/17</t>
  </si>
  <si>
    <t>Ekaterina</t>
  </si>
  <si>
    <t>Kozar</t>
  </si>
  <si>
    <t>641028/15</t>
  </si>
  <si>
    <t>Jayke</t>
  </si>
  <si>
    <t>Krieg</t>
  </si>
  <si>
    <t>950802/15</t>
  </si>
  <si>
    <t>Sovandara</t>
  </si>
  <si>
    <t>Lai</t>
  </si>
  <si>
    <t>553986/17</t>
  </si>
  <si>
    <t>Elizabeth</t>
  </si>
  <si>
    <t>Lajin</t>
  </si>
  <si>
    <t>572336/17</t>
  </si>
  <si>
    <t>Jinhe</t>
  </si>
  <si>
    <t>LAN</t>
  </si>
  <si>
    <t>651074/16</t>
  </si>
  <si>
    <t>DANIEL</t>
  </si>
  <si>
    <t>Lasala</t>
  </si>
  <si>
    <t>694772/15</t>
  </si>
  <si>
    <t>Madeline</t>
  </si>
  <si>
    <t>Laugesen</t>
  </si>
  <si>
    <t>628625/16</t>
  </si>
  <si>
    <t>Anna</t>
  </si>
  <si>
    <t>Le</t>
  </si>
  <si>
    <t>695019/16</t>
  </si>
  <si>
    <t>Emma</t>
  </si>
  <si>
    <t>Lee</t>
  </si>
  <si>
    <t>443040/17</t>
  </si>
  <si>
    <t>855497/17</t>
  </si>
  <si>
    <t>hinKwan</t>
  </si>
  <si>
    <t>191878/16</t>
  </si>
  <si>
    <t>Jordan</t>
  </si>
  <si>
    <t>lee</t>
  </si>
  <si>
    <t>405223/16</t>
  </si>
  <si>
    <t>Xiaoyi</t>
  </si>
  <si>
    <t>Li</t>
  </si>
  <si>
    <t>029608/16</t>
  </si>
  <si>
    <t>Kendall</t>
  </si>
  <si>
    <t>855520/17</t>
  </si>
  <si>
    <t>860257/17</t>
  </si>
  <si>
    <t>So</t>
  </si>
  <si>
    <t>LI</t>
  </si>
  <si>
    <t>907504/16</t>
  </si>
  <si>
    <t>Haocong</t>
  </si>
  <si>
    <t>016077/15</t>
  </si>
  <si>
    <t>Jiamao</t>
  </si>
  <si>
    <t>711561/16</t>
  </si>
  <si>
    <t>JESSICA</t>
  </si>
  <si>
    <t>899270/16</t>
  </si>
  <si>
    <t>Yadong</t>
  </si>
  <si>
    <t>981984/16</t>
  </si>
  <si>
    <t>Yuanshuang</t>
  </si>
  <si>
    <t>028199/15</t>
  </si>
  <si>
    <t>YUQING</t>
  </si>
  <si>
    <t>499422/17</t>
  </si>
  <si>
    <t>Cindy</t>
  </si>
  <si>
    <t>Liang</t>
  </si>
  <si>
    <t>831079/17</t>
  </si>
  <si>
    <t>Wenyang</t>
  </si>
  <si>
    <t>747012/15</t>
  </si>
  <si>
    <t>Yunyi</t>
  </si>
  <si>
    <t>747020/15</t>
  </si>
  <si>
    <t>shiqian</t>
  </si>
  <si>
    <t>LIANG</t>
  </si>
  <si>
    <t>514782/16</t>
  </si>
  <si>
    <t>Queqi</t>
  </si>
  <si>
    <t>LIAO</t>
  </si>
  <si>
    <t>158498/15</t>
  </si>
  <si>
    <t>TAO</t>
  </si>
  <si>
    <t>Liddicoat</t>
  </si>
  <si>
    <t>672829/16</t>
  </si>
  <si>
    <t>Stuart</t>
  </si>
  <si>
    <t>Liesure</t>
  </si>
  <si>
    <t>748787/15</t>
  </si>
  <si>
    <t>Haya</t>
  </si>
  <si>
    <t>Lin</t>
  </si>
  <si>
    <t>767656/15</t>
  </si>
  <si>
    <t>YANG</t>
  </si>
  <si>
    <t>LINGTONG</t>
  </si>
  <si>
    <t>053274/16</t>
  </si>
  <si>
    <t>YULING</t>
  </si>
  <si>
    <t>LIU</t>
  </si>
  <si>
    <t>573634/16</t>
  </si>
  <si>
    <t>Mingyu</t>
  </si>
  <si>
    <t>Liu</t>
  </si>
  <si>
    <t>594824/17</t>
  </si>
  <si>
    <t>Yujin</t>
  </si>
  <si>
    <t>573626/17</t>
  </si>
  <si>
    <t>053401/17</t>
  </si>
  <si>
    <t>Kha</t>
  </si>
  <si>
    <t>liu</t>
  </si>
  <si>
    <t>959601/17</t>
  </si>
  <si>
    <t>Zicheng</t>
  </si>
  <si>
    <t>642121/16</t>
  </si>
  <si>
    <t>ZIWEI</t>
  </si>
  <si>
    <t>576591/17</t>
  </si>
  <si>
    <t>Xuanqi</t>
  </si>
  <si>
    <t>560699/15</t>
  </si>
  <si>
    <t>Cara</t>
  </si>
  <si>
    <t>Lofstrom</t>
  </si>
  <si>
    <t>614454/16</t>
  </si>
  <si>
    <t>James</t>
  </si>
  <si>
    <t>Lording</t>
  </si>
  <si>
    <t>791395/17</t>
  </si>
  <si>
    <t>Wanxin</t>
  </si>
  <si>
    <t>Lu</t>
  </si>
  <si>
    <t>592078/16</t>
  </si>
  <si>
    <t>Keerthana</t>
  </si>
  <si>
    <t>573669/17</t>
  </si>
  <si>
    <t>Ly</t>
  </si>
  <si>
    <t>684300/17</t>
  </si>
  <si>
    <t>Andrew</t>
  </si>
  <si>
    <t>Lyndon</t>
  </si>
  <si>
    <t>037872/16</t>
  </si>
  <si>
    <t>xiaoyu</t>
  </si>
  <si>
    <t>ma</t>
  </si>
  <si>
    <t>034016/16</t>
  </si>
  <si>
    <t>wangying</t>
  </si>
  <si>
    <t>631529/15</t>
  </si>
  <si>
    <t>Jared</t>
  </si>
  <si>
    <t>Mackay</t>
  </si>
  <si>
    <t>587651/17</t>
  </si>
  <si>
    <t>Ann</t>
  </si>
  <si>
    <t>MacRae</t>
  </si>
  <si>
    <t>676026/15</t>
  </si>
  <si>
    <t>Major-Mills</t>
  </si>
  <si>
    <t>487033/17</t>
  </si>
  <si>
    <t>zahab</t>
  </si>
  <si>
    <t>makhdoom</t>
  </si>
  <si>
    <t>679920/15</t>
  </si>
  <si>
    <t>Man</t>
  </si>
  <si>
    <t>592620/16</t>
  </si>
  <si>
    <t>Jing</t>
  </si>
  <si>
    <t>Manalo</t>
  </si>
  <si>
    <t>558961/16</t>
  </si>
  <si>
    <t>Manickam</t>
  </si>
  <si>
    <t>589360/15</t>
  </si>
  <si>
    <t>Mansour</t>
  </si>
  <si>
    <t>802893/15</t>
  </si>
  <si>
    <t>Nicole</t>
  </si>
  <si>
    <t>Marcus</t>
  </si>
  <si>
    <t>943628/17</t>
  </si>
  <si>
    <t>Sunny</t>
  </si>
  <si>
    <t>Marshall</t>
  </si>
  <si>
    <t>592272/17</t>
  </si>
  <si>
    <t>Mathias</t>
  </si>
  <si>
    <t>285082/17</t>
  </si>
  <si>
    <t>Matthias</t>
  </si>
  <si>
    <t>556349/15</t>
  </si>
  <si>
    <t>Cameron</t>
  </si>
  <si>
    <t>McAlpine</t>
  </si>
  <si>
    <t>650884/16</t>
  </si>
  <si>
    <t>Mccarthy</t>
  </si>
  <si>
    <t>614896/15</t>
  </si>
  <si>
    <t>Danica</t>
  </si>
  <si>
    <t>McKinnon</t>
  </si>
  <si>
    <t>560370/15</t>
  </si>
  <si>
    <t>William</t>
  </si>
  <si>
    <t>McMurray</t>
  </si>
  <si>
    <t>284663/17</t>
  </si>
  <si>
    <t>Pauline</t>
  </si>
  <si>
    <t>McWhinney</t>
  </si>
  <si>
    <t>628986/16</t>
  </si>
  <si>
    <t>Djordy</t>
  </si>
  <si>
    <t>Mehmet</t>
  </si>
  <si>
    <t>751990/16</t>
  </si>
  <si>
    <t>panpan</t>
  </si>
  <si>
    <t>MEN</t>
  </si>
  <si>
    <t>673643/15</t>
  </si>
  <si>
    <t>Meyer-Williams</t>
  </si>
  <si>
    <t>848699/17</t>
  </si>
  <si>
    <t>Gianni</t>
  </si>
  <si>
    <t>650752/15</t>
  </si>
  <si>
    <t>Joshua</t>
  </si>
  <si>
    <t>Mirels</t>
  </si>
  <si>
    <t>949316/16</t>
  </si>
  <si>
    <t>Keren</t>
  </si>
  <si>
    <t>Mohan</t>
  </si>
  <si>
    <t>628222/15</t>
  </si>
  <si>
    <t>Amanda</t>
  </si>
  <si>
    <t>Mohr</t>
  </si>
  <si>
    <t>612915/16</t>
  </si>
  <si>
    <t>Morfuni</t>
  </si>
  <si>
    <t>591020/16</t>
  </si>
  <si>
    <t>Munasinghe</t>
  </si>
  <si>
    <t>593694/15</t>
  </si>
  <si>
    <t>Murdocca</t>
  </si>
  <si>
    <t>875653/16</t>
  </si>
  <si>
    <t>Nalen</t>
  </si>
  <si>
    <t>Mustafa</t>
  </si>
  <si>
    <t>475244/17</t>
  </si>
  <si>
    <t>Nicolas</t>
  </si>
  <si>
    <t>Mutamba</t>
  </si>
  <si>
    <t>632037/17</t>
  </si>
  <si>
    <t>Theresa</t>
  </si>
  <si>
    <t>Nanthakumar</t>
  </si>
  <si>
    <t>009577/16</t>
  </si>
  <si>
    <t>Nanxue</t>
  </si>
  <si>
    <t>631693/16</t>
  </si>
  <si>
    <t>Narayan</t>
  </si>
  <si>
    <t>787657/16</t>
  </si>
  <si>
    <t>Vincent</t>
  </si>
  <si>
    <t>Narayana</t>
  </si>
  <si>
    <t>584822/16</t>
  </si>
  <si>
    <t>jeongmin</t>
  </si>
  <si>
    <t>Nesan</t>
  </si>
  <si>
    <t>681727/15</t>
  </si>
  <si>
    <t>Gibson</t>
  </si>
  <si>
    <t>Newell</t>
  </si>
  <si>
    <t>507115/15</t>
  </si>
  <si>
    <t>Jennifer</t>
  </si>
  <si>
    <t>Nguyen</t>
  </si>
  <si>
    <t>852978/16</t>
  </si>
  <si>
    <t>NEGIN</t>
  </si>
  <si>
    <t>833543/17</t>
  </si>
  <si>
    <t>Maja</t>
  </si>
  <si>
    <t>713173/17</t>
  </si>
  <si>
    <t>729088/16</t>
  </si>
  <si>
    <t>JUNTAO</t>
  </si>
  <si>
    <t>335535/16</t>
  </si>
  <si>
    <t>Tony</t>
  </si>
  <si>
    <t>642172/15</t>
  </si>
  <si>
    <t>Annierose</t>
  </si>
  <si>
    <t>649304/15</t>
  </si>
  <si>
    <t>Edward</t>
  </si>
  <si>
    <t>935455/17</t>
  </si>
  <si>
    <t>Kailin</t>
  </si>
  <si>
    <t>620519/15</t>
  </si>
  <si>
    <t>Northridge</t>
  </si>
  <si>
    <t>637620/16</t>
  </si>
  <si>
    <t>Shannon</t>
  </si>
  <si>
    <t>O'Donnell</t>
  </si>
  <si>
    <t>666586/17</t>
  </si>
  <si>
    <t>Panchami</t>
  </si>
  <si>
    <t>Oni</t>
  </si>
  <si>
    <t>691986/15</t>
  </si>
  <si>
    <t>wenyi</t>
  </si>
  <si>
    <t>ou</t>
  </si>
  <si>
    <t>752059/15</t>
  </si>
  <si>
    <t>Sharon</t>
  </si>
  <si>
    <t>Ouyang</t>
  </si>
  <si>
    <t>626955/15</t>
  </si>
  <si>
    <t>Jannik</t>
  </si>
  <si>
    <t>Oxford</t>
  </si>
  <si>
    <t>620535/16</t>
  </si>
  <si>
    <t>Pan</t>
  </si>
  <si>
    <t>573022/17</t>
  </si>
  <si>
    <t>Yan</t>
  </si>
  <si>
    <t>028148/15</t>
  </si>
  <si>
    <t>ZEPENG</t>
  </si>
  <si>
    <t>PAN</t>
  </si>
  <si>
    <t>577001/16</t>
  </si>
  <si>
    <t>Pannha</t>
  </si>
  <si>
    <t>Pandey</t>
  </si>
  <si>
    <t>009704/16</t>
  </si>
  <si>
    <t>Wonkwon</t>
  </si>
  <si>
    <t>Park</t>
  </si>
  <si>
    <t>896812/15</t>
  </si>
  <si>
    <t>587813/17</t>
  </si>
  <si>
    <t>Jasmine</t>
  </si>
  <si>
    <t>Paulsen</t>
  </si>
  <si>
    <t>364217/17</t>
  </si>
  <si>
    <t>YU</t>
  </si>
  <si>
    <t>PEI</t>
  </si>
  <si>
    <t>311156/17</t>
  </si>
  <si>
    <t>PENFOLD</t>
  </si>
  <si>
    <t>967736/15</t>
  </si>
  <si>
    <t>Duoling</t>
  </si>
  <si>
    <t>Peng</t>
  </si>
  <si>
    <t>675836/16</t>
  </si>
  <si>
    <t>jooho</t>
  </si>
  <si>
    <t>Peterson</t>
  </si>
  <si>
    <t>555873/15</t>
  </si>
  <si>
    <t>Kristofer</t>
  </si>
  <si>
    <t>Pham</t>
  </si>
  <si>
    <t>627327/16</t>
  </si>
  <si>
    <t>Guangmeng</t>
  </si>
  <si>
    <t>580525/15</t>
  </si>
  <si>
    <t>Sella</t>
  </si>
  <si>
    <t>Phoung</t>
  </si>
  <si>
    <t>647573/15</t>
  </si>
  <si>
    <t>DONG</t>
  </si>
  <si>
    <t>Pious</t>
  </si>
  <si>
    <t>583788/16</t>
  </si>
  <si>
    <t>Polkinghorne</t>
  </si>
  <si>
    <t>616058/15</t>
  </si>
  <si>
    <t>Porreca</t>
  </si>
  <si>
    <t>643802/16</t>
  </si>
  <si>
    <t>Roberto</t>
  </si>
  <si>
    <t>Price</t>
  </si>
  <si>
    <t>028970/15</t>
  </si>
  <si>
    <t>Ashim</t>
  </si>
  <si>
    <t>Pushparajah</t>
  </si>
  <si>
    <t>643683/15</t>
  </si>
  <si>
    <t>Qi</t>
  </si>
  <si>
    <t>981852/15</t>
  </si>
  <si>
    <t>Sibo</t>
  </si>
  <si>
    <t>Qu</t>
  </si>
  <si>
    <t>911176/16</t>
  </si>
  <si>
    <t>KUENHEE</t>
  </si>
  <si>
    <t>Ragavan</t>
  </si>
  <si>
    <t>643918/17</t>
  </si>
  <si>
    <t>Sales</t>
  </si>
  <si>
    <t>Rahmani</t>
  </si>
  <si>
    <t>860397/15</t>
  </si>
  <si>
    <t>Niko</t>
  </si>
  <si>
    <t>Ranzolin</t>
  </si>
  <si>
    <t>561865/15</t>
  </si>
  <si>
    <t>Samuel</t>
  </si>
  <si>
    <t>Record</t>
  </si>
  <si>
    <t>592175/17</t>
  </si>
  <si>
    <t>Xavier</t>
  </si>
  <si>
    <t>Rego</t>
  </si>
  <si>
    <t>748981/16</t>
  </si>
  <si>
    <t>YUE</t>
  </si>
  <si>
    <t>REN</t>
  </si>
  <si>
    <t>558341/16</t>
  </si>
  <si>
    <t>Caitlin</t>
  </si>
  <si>
    <t>Reneman</t>
  </si>
  <si>
    <t>982433/16</t>
  </si>
  <si>
    <t>Nelly</t>
  </si>
  <si>
    <t>REZAEI</t>
  </si>
  <si>
    <t>926855/16</t>
  </si>
  <si>
    <t>Elbron</t>
  </si>
  <si>
    <t>Robinson</t>
  </si>
  <si>
    <t>670109/16</t>
  </si>
  <si>
    <t>Caroline</t>
  </si>
  <si>
    <t>Rodriguez</t>
  </si>
  <si>
    <t>610548/15</t>
  </si>
  <si>
    <t>Olakunle</t>
  </si>
  <si>
    <t>Roqueza</t>
  </si>
  <si>
    <t>867030/16</t>
  </si>
  <si>
    <t>Bryce</t>
  </si>
  <si>
    <t>Rosman</t>
  </si>
  <si>
    <t>796079/15</t>
  </si>
  <si>
    <t>Anita</t>
  </si>
  <si>
    <t>Saikia</t>
  </si>
  <si>
    <t>631138/15</t>
  </si>
  <si>
    <t>Luke</t>
  </si>
  <si>
    <t>Salaa</t>
  </si>
  <si>
    <t>622287/15</t>
  </si>
  <si>
    <t>Saleh</t>
  </si>
  <si>
    <t>752121/17</t>
  </si>
  <si>
    <t>276024/16</t>
  </si>
  <si>
    <t>Rebecca</t>
  </si>
  <si>
    <t>Sareen</t>
  </si>
  <si>
    <t>648677/17</t>
  </si>
  <si>
    <t>Mai</t>
  </si>
  <si>
    <t>Sarvaiya</t>
  </si>
  <si>
    <t>586027/15</t>
  </si>
  <si>
    <t>Callum</t>
  </si>
  <si>
    <t>Scott</t>
  </si>
  <si>
    <t>059221/15</t>
  </si>
  <si>
    <t>Hongkai</t>
  </si>
  <si>
    <t>See</t>
  </si>
  <si>
    <t>649606/17</t>
  </si>
  <si>
    <t>Roger</t>
  </si>
  <si>
    <t>Setiadi</t>
  </si>
  <si>
    <t>928777/17</t>
  </si>
  <si>
    <t>JIACHENG</t>
  </si>
  <si>
    <t>SETIJADI</t>
  </si>
  <si>
    <t>681034/16</t>
  </si>
  <si>
    <t>Max</t>
  </si>
  <si>
    <t>Severino</t>
  </si>
  <si>
    <t>678010/15</t>
  </si>
  <si>
    <t>Shahid</t>
  </si>
  <si>
    <t>883714/17</t>
  </si>
  <si>
    <t>Zachary</t>
  </si>
  <si>
    <t>Shanahan</t>
  </si>
  <si>
    <t>025548/16</t>
  </si>
  <si>
    <t>ZhenBang</t>
  </si>
  <si>
    <t>Shang</t>
  </si>
  <si>
    <t>078419/15</t>
  </si>
  <si>
    <t>xudong</t>
  </si>
  <si>
    <t>shangguan</t>
  </si>
  <si>
    <t>054742/16</t>
  </si>
  <si>
    <t>Mingyan</t>
  </si>
  <si>
    <t>shao</t>
  </si>
  <si>
    <t>654162/15</t>
  </si>
  <si>
    <t>ZHIYU</t>
  </si>
  <si>
    <t>SHEN</t>
  </si>
  <si>
    <t>794436/15</t>
  </si>
  <si>
    <t>Deidre</t>
  </si>
  <si>
    <t>Shi</t>
  </si>
  <si>
    <t>011857/17</t>
  </si>
  <si>
    <t>xiaowei</t>
  </si>
  <si>
    <t>shi</t>
  </si>
  <si>
    <t>573847/16</t>
  </si>
  <si>
    <t>YULONG</t>
  </si>
  <si>
    <t>SHI</t>
  </si>
  <si>
    <t>558600/17</t>
  </si>
  <si>
    <t>Shoostovian</t>
  </si>
  <si>
    <t>986890/17</t>
  </si>
  <si>
    <t>Sivsork</t>
  </si>
  <si>
    <t>Sikalu</t>
  </si>
  <si>
    <t>598009/16</t>
  </si>
  <si>
    <t>DaoMing</t>
  </si>
  <si>
    <t>Sinclair</t>
  </si>
  <si>
    <t>269079/16</t>
  </si>
  <si>
    <t>JUNJIE</t>
  </si>
  <si>
    <t>Singh</t>
  </si>
  <si>
    <t>971923/15</t>
  </si>
  <si>
    <t>Skaane</t>
  </si>
  <si>
    <t>591179/16</t>
  </si>
  <si>
    <t>Jenny</t>
  </si>
  <si>
    <t>Small</t>
  </si>
  <si>
    <t>711235/15</t>
  </si>
  <si>
    <t>Jake</t>
  </si>
  <si>
    <t>469817/17</t>
  </si>
  <si>
    <t>usama</t>
  </si>
  <si>
    <t>SO</t>
  </si>
  <si>
    <t>026560/15</t>
  </si>
  <si>
    <t>ZIMING</t>
  </si>
  <si>
    <t>SONG</t>
  </si>
  <si>
    <t>565119/16</t>
  </si>
  <si>
    <t>Sorbello</t>
  </si>
  <si>
    <t>629938/17</t>
  </si>
  <si>
    <t>Linglan</t>
  </si>
  <si>
    <t>Stanhope</t>
  </si>
  <si>
    <t>610181/17</t>
  </si>
  <si>
    <t>Lliam</t>
  </si>
  <si>
    <t>Su</t>
  </si>
  <si>
    <t>995233/16</t>
  </si>
  <si>
    <t>Tiffany</t>
  </si>
  <si>
    <t>SUI</t>
  </si>
  <si>
    <t>622309/15</t>
  </si>
  <si>
    <t>Gyoungtae</t>
  </si>
  <si>
    <t>Sun</t>
  </si>
  <si>
    <t>015399/17</t>
  </si>
  <si>
    <t>Keyan</t>
  </si>
  <si>
    <t>Supangat</t>
  </si>
  <si>
    <t>678149/17</t>
  </si>
  <si>
    <t>Sut</t>
  </si>
  <si>
    <t>634722/17</t>
  </si>
  <si>
    <t>Julia</t>
  </si>
  <si>
    <t>Sutedjo</t>
  </si>
  <si>
    <t>684041/17</t>
  </si>
  <si>
    <t>Hania</t>
  </si>
  <si>
    <t>Syed</t>
  </si>
  <si>
    <t>042264/15</t>
  </si>
  <si>
    <t>ALANA</t>
  </si>
  <si>
    <t>Tahsinuzzaman</t>
  </si>
  <si>
    <t>584772/16</t>
  </si>
  <si>
    <t>Shuaiguojia</t>
  </si>
  <si>
    <t>Taing</t>
  </si>
  <si>
    <t>956521/16</t>
  </si>
  <si>
    <t>TAM</t>
  </si>
  <si>
    <t>018568/16</t>
  </si>
  <si>
    <t>Tampubolon</t>
  </si>
  <si>
    <t>747438/15</t>
  </si>
  <si>
    <t>jingfengchen</t>
  </si>
  <si>
    <t>Tan</t>
  </si>
  <si>
    <t>586876/15</t>
  </si>
  <si>
    <t>Andreas</t>
  </si>
  <si>
    <t>370608/15</t>
  </si>
  <si>
    <t>Tara</t>
  </si>
  <si>
    <t>573073/17</t>
  </si>
  <si>
    <t>Maolin</t>
  </si>
  <si>
    <t>Tasfia</t>
  </si>
  <si>
    <t>079257/17</t>
  </si>
  <si>
    <t>Trang</t>
  </si>
  <si>
    <t>Tazwar</t>
  </si>
  <si>
    <t>671652/17</t>
  </si>
  <si>
    <t>Philip</t>
  </si>
  <si>
    <t>Than</t>
  </si>
  <si>
    <t>563841/15</t>
  </si>
  <si>
    <t>kanglin</t>
  </si>
  <si>
    <t>Thang</t>
  </si>
  <si>
    <t>588798/17</t>
  </si>
  <si>
    <t>Thompson</t>
  </si>
  <si>
    <t>593589/16</t>
  </si>
  <si>
    <t>Adrian</t>
  </si>
  <si>
    <t>Threlfo</t>
  </si>
  <si>
    <t>595190/17</t>
  </si>
  <si>
    <t>Luoqi</t>
  </si>
  <si>
    <t>Thung-Winata</t>
  </si>
  <si>
    <t>588143/16</t>
  </si>
  <si>
    <t>Maharshi</t>
  </si>
  <si>
    <t>Tjahjadi</t>
  </si>
  <si>
    <t>042361/16</t>
  </si>
  <si>
    <t>XINLING</t>
  </si>
  <si>
    <t>TONG</t>
  </si>
  <si>
    <t>056583/17</t>
  </si>
  <si>
    <t>JIAYI</t>
  </si>
  <si>
    <t>622317/16</t>
  </si>
  <si>
    <t>TIAN</t>
  </si>
  <si>
    <t>Torres</t>
  </si>
  <si>
    <t>618018/17</t>
  </si>
  <si>
    <t>Ashlina</t>
  </si>
  <si>
    <t>Touma</t>
  </si>
  <si>
    <t>642598/17</t>
  </si>
  <si>
    <t>Vinura</t>
  </si>
  <si>
    <t>613202/15</t>
  </si>
  <si>
    <t>Anwar</t>
  </si>
  <si>
    <t>Tregunna</t>
  </si>
  <si>
    <t>676618/15</t>
  </si>
  <si>
    <t>Vijay</t>
  </si>
  <si>
    <t>TRINH</t>
  </si>
  <si>
    <t>553757/17</t>
  </si>
  <si>
    <t>Darcy</t>
  </si>
  <si>
    <t>Trini</t>
  </si>
  <si>
    <t>962835/15</t>
  </si>
  <si>
    <t>Chang</t>
  </si>
  <si>
    <t>Tropp</t>
  </si>
  <si>
    <t>670265/17</t>
  </si>
  <si>
    <t>Saleha</t>
  </si>
  <si>
    <t>Truong</t>
  </si>
  <si>
    <t>673949/15</t>
  </si>
  <si>
    <t>Tunge</t>
  </si>
  <si>
    <t>619774/17</t>
  </si>
  <si>
    <t>Mengxue</t>
  </si>
  <si>
    <t>Turner</t>
  </si>
  <si>
    <t>573081/17</t>
  </si>
  <si>
    <t>Mudit</t>
  </si>
  <si>
    <t>Uddin</t>
  </si>
  <si>
    <t>595034/17</t>
  </si>
  <si>
    <t>Aaron</t>
  </si>
  <si>
    <t>Ukwatta</t>
  </si>
  <si>
    <t>653987/16</t>
  </si>
  <si>
    <t>Vallet</t>
  </si>
  <si>
    <t>019661/17</t>
  </si>
  <si>
    <t>ser-young</t>
  </si>
  <si>
    <t>Veronica</t>
  </si>
  <si>
    <t>299032/15</t>
  </si>
  <si>
    <t>PEILIN</t>
  </si>
  <si>
    <t>Villanueva</t>
  </si>
  <si>
    <t>710719/16</t>
  </si>
  <si>
    <t>Tszho</t>
  </si>
  <si>
    <t>Vo</t>
  </si>
  <si>
    <t>587767/16</t>
  </si>
  <si>
    <t>Vu</t>
  </si>
  <si>
    <t>982875/15</t>
  </si>
  <si>
    <t>Simon</t>
  </si>
  <si>
    <t>Wang</t>
  </si>
  <si>
    <t>749090/17</t>
  </si>
  <si>
    <t>JINGWEN</t>
  </si>
  <si>
    <t>986319/16</t>
  </si>
  <si>
    <t>ZHENFEI</t>
  </si>
  <si>
    <t>WANG</t>
  </si>
  <si>
    <t>743447/17</t>
  </si>
  <si>
    <t>769594/17</t>
  </si>
  <si>
    <t>754627/16</t>
  </si>
  <si>
    <t>754694/17</t>
  </si>
  <si>
    <t>Yuesheng</t>
  </si>
  <si>
    <t>610408/16</t>
  </si>
  <si>
    <t>Seang</t>
  </si>
  <si>
    <t>476805/17</t>
  </si>
  <si>
    <t>Jiarong</t>
  </si>
  <si>
    <t>885691/15</t>
  </si>
  <si>
    <t>Ward</t>
  </si>
  <si>
    <t>981933/15</t>
  </si>
  <si>
    <t>Hyeonhee</t>
  </si>
  <si>
    <t>Wei</t>
  </si>
  <si>
    <t>969208/16</t>
  </si>
  <si>
    <t>yujie</t>
  </si>
  <si>
    <t>wei</t>
  </si>
  <si>
    <t>646441/16</t>
  </si>
  <si>
    <t>Xiaoyu</t>
  </si>
  <si>
    <t>660835/15</t>
  </si>
  <si>
    <t>Damien</t>
  </si>
  <si>
    <t>WERNER</t>
  </si>
  <si>
    <t>677707/17</t>
  </si>
  <si>
    <t>Sabrina</t>
  </si>
  <si>
    <t>Wherrett</t>
  </si>
  <si>
    <t>588801/16</t>
  </si>
  <si>
    <t>Carmen</t>
  </si>
  <si>
    <t>Wiggins</t>
  </si>
  <si>
    <t>772645/15</t>
  </si>
  <si>
    <t>Choye</t>
  </si>
  <si>
    <t>Wiranata</t>
  </si>
  <si>
    <t>641768/15</t>
  </si>
  <si>
    <t>TSZYAN</t>
  </si>
  <si>
    <t>Wong</t>
  </si>
  <si>
    <t>943040/15</t>
  </si>
  <si>
    <t>557469/17</t>
  </si>
  <si>
    <t>Evita</t>
  </si>
  <si>
    <t>593961/17</t>
  </si>
  <si>
    <t>Calvin</t>
  </si>
  <si>
    <t>Woods</t>
  </si>
  <si>
    <t>030835/15</t>
  </si>
  <si>
    <t>Haoyang</t>
  </si>
  <si>
    <t>WU</t>
  </si>
  <si>
    <t>680747/16</t>
  </si>
  <si>
    <t>minglu</t>
  </si>
  <si>
    <t>Wu</t>
  </si>
  <si>
    <t>027885/15</t>
  </si>
  <si>
    <t>ZESHENG</t>
  </si>
  <si>
    <t>752466/17</t>
  </si>
  <si>
    <t>YUTONG</t>
  </si>
  <si>
    <t>559240/15</t>
  </si>
  <si>
    <t>Jason</t>
  </si>
  <si>
    <t>Wunsch</t>
  </si>
  <si>
    <t>911036/16</t>
  </si>
  <si>
    <t>Tj</t>
  </si>
  <si>
    <t>Wyllie</t>
  </si>
  <si>
    <t>509126/15</t>
  </si>
  <si>
    <t>xia</t>
  </si>
  <si>
    <t>009836/17</t>
  </si>
  <si>
    <t>Ruolan</t>
  </si>
  <si>
    <t>XIA</t>
  </si>
  <si>
    <t>037740/15</t>
  </si>
  <si>
    <t>YUQIAO</t>
  </si>
  <si>
    <t>573138/17</t>
  </si>
  <si>
    <t>zihan</t>
  </si>
  <si>
    <t>xing</t>
  </si>
  <si>
    <t>981496/17</t>
  </si>
  <si>
    <t>Karina</t>
  </si>
  <si>
    <t>Xing</t>
  </si>
  <si>
    <t>533531/15</t>
  </si>
  <si>
    <t>JIARONG</t>
  </si>
  <si>
    <t>Xu</t>
  </si>
  <si>
    <t>766633/16</t>
  </si>
  <si>
    <t>065728/15</t>
  </si>
  <si>
    <t>XU</t>
  </si>
  <si>
    <t>753779/15</t>
  </si>
  <si>
    <t>xu</t>
  </si>
  <si>
    <t>747691/17</t>
  </si>
  <si>
    <t>Huilin</t>
  </si>
  <si>
    <t>507573/16</t>
  </si>
  <si>
    <t>Jianyi</t>
  </si>
  <si>
    <t>Yang</t>
  </si>
  <si>
    <t>430511/15</t>
  </si>
  <si>
    <t>YINGYING</t>
  </si>
  <si>
    <t>747721/16</t>
  </si>
  <si>
    <t>Liqun</t>
  </si>
  <si>
    <t>488234/15</t>
  </si>
  <si>
    <t>Jillian</t>
  </si>
  <si>
    <t>YAO</t>
  </si>
  <si>
    <t>027966/17</t>
  </si>
  <si>
    <t>Jianan</t>
  </si>
  <si>
    <t>Ye</t>
  </si>
  <si>
    <t>747055/17</t>
  </si>
  <si>
    <t>Linhan</t>
  </si>
  <si>
    <t>YONGNI</t>
  </si>
  <si>
    <t>246109/16</t>
  </si>
  <si>
    <t>RUOYU</t>
  </si>
  <si>
    <t>You</t>
  </si>
  <si>
    <t>666213/16</t>
  </si>
  <si>
    <t>Romy</t>
  </si>
  <si>
    <t>030460/16</t>
  </si>
  <si>
    <t>yalan</t>
  </si>
  <si>
    <t>Yuan</t>
  </si>
  <si>
    <t>025416/15</t>
  </si>
  <si>
    <t>Yuanjia(Don)</t>
  </si>
  <si>
    <t>029462/15</t>
  </si>
  <si>
    <t>Dongzi</t>
  </si>
  <si>
    <t>YUHAN</t>
  </si>
  <si>
    <t>617522/16</t>
  </si>
  <si>
    <t>Chris</t>
  </si>
  <si>
    <t>Yunwen</t>
  </si>
  <si>
    <t>573197/16</t>
  </si>
  <si>
    <t>Zheng</t>
  </si>
  <si>
    <t>yupeng</t>
  </si>
  <si>
    <t>584237/17</t>
  </si>
  <si>
    <t>boya</t>
  </si>
  <si>
    <t>Zalac</t>
  </si>
  <si>
    <t>747802/16</t>
  </si>
  <si>
    <t>Maria</t>
  </si>
  <si>
    <t>Zang</t>
  </si>
  <si>
    <t>747829/15</t>
  </si>
  <si>
    <t>lixing</t>
  </si>
  <si>
    <t>ZENG</t>
  </si>
  <si>
    <t>995950/15</t>
  </si>
  <si>
    <t>Brian</t>
  </si>
  <si>
    <t>zhang</t>
  </si>
  <si>
    <t>978975/17</t>
  </si>
  <si>
    <t>Zhang</t>
  </si>
  <si>
    <t>026323/17</t>
  </si>
  <si>
    <t>Shourhoung</t>
  </si>
  <si>
    <t>158327/17</t>
  </si>
  <si>
    <t>Job-Russel</t>
  </si>
  <si>
    <t>048580/16</t>
  </si>
  <si>
    <t>Zihui</t>
  </si>
  <si>
    <t>030886/17</t>
  </si>
  <si>
    <t>Ziyun</t>
  </si>
  <si>
    <t>001185/17</t>
  </si>
  <si>
    <t>Qian</t>
  </si>
  <si>
    <t>707602/17</t>
  </si>
  <si>
    <t>huixue</t>
  </si>
  <si>
    <t>343902/16</t>
  </si>
  <si>
    <t>Shuning</t>
  </si>
  <si>
    <t>ZHANG</t>
  </si>
  <si>
    <t>981542/17</t>
  </si>
  <si>
    <t>Dung</t>
  </si>
  <si>
    <t>854222/15</t>
  </si>
  <si>
    <t>Jiaqi</t>
  </si>
  <si>
    <t>577318/17</t>
  </si>
  <si>
    <t>harkamaldeep</t>
  </si>
  <si>
    <t>752644/15</t>
  </si>
  <si>
    <t>Yuxiang</t>
  </si>
  <si>
    <t>572638/15</t>
  </si>
  <si>
    <t>PENG</t>
  </si>
  <si>
    <t>ZHAO</t>
  </si>
  <si>
    <t>927513/16</t>
  </si>
  <si>
    <t>WANYU</t>
  </si>
  <si>
    <t>034113/17</t>
  </si>
  <si>
    <t>Shiman</t>
  </si>
  <si>
    <t>zhao</t>
  </si>
  <si>
    <t>749384/15</t>
  </si>
  <si>
    <t>zuhui</t>
  </si>
  <si>
    <t>058942/16</t>
  </si>
  <si>
    <t>Runqun</t>
  </si>
  <si>
    <t>083750/16</t>
  </si>
  <si>
    <t>Ziliang</t>
  </si>
  <si>
    <t>574142/16</t>
  </si>
  <si>
    <t>Xinyuan</t>
  </si>
  <si>
    <t>ZHENG</t>
  </si>
  <si>
    <t>566220/15</t>
  </si>
  <si>
    <t>Angshuman</t>
  </si>
  <si>
    <t>048998/16</t>
  </si>
  <si>
    <t>Elisha</t>
  </si>
  <si>
    <t>Zhiltcova</t>
  </si>
  <si>
    <t>971814/16</t>
  </si>
  <si>
    <t>YUTING</t>
  </si>
  <si>
    <t>ZHONG</t>
  </si>
  <si>
    <t>610726/15</t>
  </si>
  <si>
    <t>Zhong</t>
  </si>
  <si>
    <t>662483/15</t>
  </si>
  <si>
    <t>Dileepann</t>
  </si>
  <si>
    <t>ZHONGJUN</t>
  </si>
  <si>
    <t>032196/17</t>
  </si>
  <si>
    <t>Yifei</t>
  </si>
  <si>
    <t>ZHOU</t>
  </si>
  <si>
    <t>032447/15</t>
  </si>
  <si>
    <t>Yuxuan</t>
  </si>
  <si>
    <t>854419/17</t>
  </si>
  <si>
    <t>Katrina</t>
  </si>
  <si>
    <t>zhu</t>
  </si>
  <si>
    <t>627432/17</t>
  </si>
  <si>
    <t>Zhu</t>
  </si>
  <si>
    <t>060726/15</t>
  </si>
  <si>
    <t>Asma</t>
  </si>
  <si>
    <t>Zian</t>
  </si>
  <si>
    <t>574150/16</t>
  </si>
  <si>
    <t>Wanghaohai</t>
  </si>
  <si>
    <t>Zou</t>
  </si>
  <si>
    <t>ENG002 Student Marks  - Term 2</t>
  </si>
  <si>
    <t>ENG002 Student Marks  - Term 3</t>
  </si>
  <si>
    <t>ENG002 Student Marks  - Term 4</t>
  </si>
  <si>
    <t>ENG002 Student Marks  - Final</t>
  </si>
  <si>
    <t>Class Test Average</t>
  </si>
  <si>
    <t>Essay Average</t>
  </si>
  <si>
    <t>Practical Average</t>
  </si>
  <si>
    <t>Term Test Average</t>
  </si>
  <si>
    <t>Grade</t>
  </si>
  <si>
    <t>Summary Stats</t>
  </si>
  <si>
    <t>Average Final Mark</t>
  </si>
  <si>
    <t>Total Cs</t>
  </si>
  <si>
    <t>Median Final Mark</t>
  </si>
  <si>
    <t>Ms Sekibo As</t>
  </si>
  <si>
    <t>Standard Deviation</t>
  </si>
  <si>
    <t>Total Count</t>
  </si>
  <si>
    <t>Fail</t>
  </si>
  <si>
    <t>F</t>
  </si>
  <si>
    <t>E</t>
  </si>
  <si>
    <t>D</t>
  </si>
  <si>
    <t>C</t>
  </si>
  <si>
    <t>B</t>
  </si>
  <si>
    <t>A</t>
  </si>
  <si>
    <t>Alick Gallo</t>
  </si>
  <si>
    <t>agallo@newcollege.com</t>
  </si>
  <si>
    <t>2017</t>
  </si>
  <si>
    <t>Grades Lookup</t>
  </si>
  <si>
    <t>Output</t>
  </si>
  <si>
    <t>Wrong value</t>
  </si>
  <si>
    <t>Right value, no formula</t>
  </si>
  <si>
    <t>Right</t>
  </si>
  <si>
    <t>Formula combined</t>
  </si>
  <si>
    <t>Formula pre-2013</t>
  </si>
  <si>
    <t>Formula post-2013</t>
  </si>
  <si>
    <t>I got this from Stack Overflow and I don't entirely trust it, so I am not using it at this stage</t>
  </si>
  <si>
    <t>Excel version raw</t>
  </si>
  <si>
    <t>Major version</t>
  </si>
  <si>
    <t>As value</t>
  </si>
  <si>
    <t>Count of Grade</t>
  </si>
  <si>
    <t>Student Type</t>
  </si>
  <si>
    <t>Distance Learning</t>
  </si>
  <si>
    <t>Full Time</t>
  </si>
  <si>
    <t>Part Time</t>
  </si>
  <si>
    <t>(blank)</t>
  </si>
  <si>
    <t>Grand Total</t>
  </si>
  <si>
    <t>Average of Final Mark</t>
  </si>
  <si>
    <t>Year Enrolled</t>
  </si>
  <si>
    <t>2015</t>
  </si>
  <si>
    <t>2016</t>
  </si>
  <si>
    <t>ENG002 Student Report</t>
  </si>
  <si>
    <t>Full Name</t>
  </si>
  <si>
    <t>Email Address</t>
  </si>
  <si>
    <t>Term 1 Mark</t>
  </si>
  <si>
    <t>Term 2 Mark</t>
  </si>
  <si>
    <t>Term 3 Mark</t>
  </si>
  <si>
    <t>Term 4 Mark</t>
  </si>
  <si>
    <t>Trend</t>
  </si>
  <si>
    <t>Days Absent</t>
  </si>
  <si>
    <t>Fees Owing</t>
  </si>
  <si>
    <t>Check Digit</t>
  </si>
  <si>
    <t>Total</t>
  </si>
  <si>
    <t>Total Absence Report</t>
  </si>
  <si>
    <t>Total Absences</t>
  </si>
  <si>
    <t>Date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</si>
</sst>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.0"/>
  </numFmts>
  <fonts count="22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5" fillId="11" borderId="5" applyNumberFormat="0" applyFon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33"/>
    <xf numFmtId="58" fontId="0" fillId="0" borderId="0" xfId="0" applyNumberFormat="1"/>
    <xf numFmtId="0" fontId="0" fillId="0" borderId="0" xfId="0" applyAlignment="1">
      <alignment horizontal="left"/>
    </xf>
    <xf numFmtId="0" fontId="2" fillId="0" borderId="0" xfId="38"/>
    <xf numFmtId="0" fontId="0" fillId="0" borderId="0" xfId="0" applyAlignment="1">
      <alignment horizontal="center"/>
    </xf>
    <xf numFmtId="0" fontId="2" fillId="0" borderId="0" xfId="38" applyAlignment="1">
      <alignment horizontal="left"/>
    </xf>
    <xf numFmtId="0" fontId="1" fillId="0" borderId="1" xfId="33" applyAlignment="1">
      <alignment horizontal="left"/>
    </xf>
    <xf numFmtId="0" fontId="1" fillId="0" borderId="1" xfId="33" applyAlignment="1">
      <alignment horizontal="right"/>
    </xf>
    <xf numFmtId="0" fontId="1" fillId="0" borderId="1" xfId="33" applyFill="1" applyAlignment="1">
      <alignment horizontal="center"/>
    </xf>
    <xf numFmtId="179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1" fillId="0" borderId="1" xfId="33" applyAlignment="1">
      <alignment horizontal="right" wrapText="1"/>
    </xf>
    <xf numFmtId="0" fontId="0" fillId="2" borderId="0" xfId="18"/>
    <xf numFmtId="0" fontId="0" fillId="2" borderId="0" xfId="18" applyFont="1"/>
    <xf numFmtId="0" fontId="1" fillId="0" borderId="1" xfId="33" applyAlignment="1">
      <alignment horizontal="center"/>
    </xf>
    <xf numFmtId="179" fontId="0" fillId="3" borderId="0" xfId="27" applyNumberFormat="1"/>
    <xf numFmtId="0" fontId="1" fillId="0" borderId="1" xfId="33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4"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9.7751736111" refreshedBy="juck30808" recordCount="463">
  <cacheSource type="worksheet">
    <worksheetSource name="Table1"/>
  </cacheSource>
  <cacheFields count="17">
    <cacheField name="Student ID" numFmtId="0">
      <sharedItems count="463">
        <s v="925085/15"/>
        <s v="591179/16"/>
        <s v="242324/17"/>
        <s v="609507/15"/>
        <s v="017774/16"/>
        <s v="621228/16"/>
        <s v="059981/15"/>
        <s v="574150/16"/>
        <s v="618379/15"/>
        <s v="553722/16"/>
        <s v="597266/16"/>
        <s v="993567/16"/>
        <s v="036051/17"/>
        <s v="482348/16"/>
        <s v="566255/17"/>
        <s v="554990/15"/>
        <s v="609639/16"/>
        <s v="591438/16"/>
        <s v="308236/17"/>
        <s v="617364/15"/>
        <s v="558961/16"/>
        <s v="035527/16"/>
        <s v="628889/16"/>
        <s v="666612/16"/>
        <s v="276903/15"/>
        <s v="593511/17"/>
        <s v="559909/16"/>
        <s v="577318/17"/>
        <s v="680194/15"/>
        <s v="676212/16"/>
        <s v="572638/15"/>
        <s v="626858/16"/>
        <s v="587031/16"/>
        <s v="026595/16"/>
        <s v="724175/15"/>
        <s v="034911/15"/>
        <s v="040679/15"/>
        <s v="929536/15"/>
        <s v="629524/15"/>
        <s v="507573/16"/>
        <s v="627688/15"/>
        <s v="653662/16"/>
        <s v="559917/17"/>
        <s v="943636/16"/>
        <s v="672012/17"/>
        <s v="069952/15"/>
        <s v="796587/15"/>
        <s v="619398/17"/>
        <s v="027389/15"/>
        <s v="866476/17"/>
        <s v="778635/17"/>
        <s v="964591/16"/>
        <s v="575943/17"/>
        <s v="854788/17"/>
        <s v="364217/17"/>
        <s v="349048/17"/>
        <s v="803709/16"/>
        <s v="939821/17"/>
        <s v="609892/17"/>
        <s v="410378/16"/>
        <s v="410386/17"/>
        <s v="554435/15"/>
        <s v="787193/15"/>
        <s v="588399/17"/>
        <s v="472970/15"/>
        <s v="892632/17"/>
        <s v="557663/15"/>
        <s v="961754/15"/>
        <s v="009534/15"/>
        <s v="055281/16"/>
        <s v="769594/17"/>
        <s v="271316/16"/>
        <s v="469817/17"/>
        <s v="563957/15"/>
        <s v="561008/17"/>
        <s v="773137/16"/>
        <s v="785895/16"/>
        <s v="093543/16"/>
        <s v="590865/17"/>
        <s v="588593/17"/>
        <s v="294863/16"/>
        <s v="563159/17"/>
        <s v="839103/16"/>
        <s v="768478/15"/>
        <s v="576052/16"/>
        <s v="027680/15"/>
        <s v="647069/15"/>
        <s v="589220/17"/>
        <s v="573626/17"/>
        <s v="971125/15"/>
        <s v="654452/17"/>
        <s v="911036/16"/>
        <s v="591748/17"/>
        <s v="646291/17"/>
        <s v="671873/17"/>
        <s v="673643/15"/>
        <s v="929508/17"/>
        <s v="582889/16"/>
        <s v="653588/17"/>
        <s v="078419/15"/>
        <s v="588429/16"/>
        <s v="674309/17"/>
        <s v="558600/17"/>
        <s v="565526/16"/>
        <s v="772653/15"/>
        <s v="587538/15"/>
        <s v="038631/16"/>
        <s v="607047/15"/>
        <s v="553986/17"/>
        <s v="951503/15"/>
        <s v="027125/17"/>
        <s v="921531/17"/>
        <s v="612990/15"/>
        <s v="989717/16"/>
        <s v="572794/17"/>
        <s v="627432/17"/>
        <s v="926456/16"/>
        <s v="029233/17"/>
        <s v="853374/15"/>
        <s v="467225/16"/>
        <s v="624670/17"/>
        <s v="656137/16"/>
        <s v="695019/16"/>
        <s v="103674/17"/>
        <s v="971923/15"/>
        <s v="555415/17"/>
        <s v="978975/17"/>
        <s v="649304/15"/>
        <s v="784082/15"/>
        <s v="617720/17"/>
        <s v="119798/17"/>
        <s v="279414/16"/>
        <s v="013264/16"/>
        <s v="610548/15"/>
        <s v="866042/17"/>
        <s v="039204/17"/>
        <s v="981801/15"/>
        <s v="627440/15"/>
        <s v="958354/15"/>
        <s v="631456/16"/>
        <s v="039212/16"/>
        <s v="985394/15"/>
        <s v="936733/15"/>
        <s v="040342/17"/>
        <s v="030770/16"/>
        <s v="981895/15"/>
        <s v="589243/16"/>
        <s v="573537/15"/>
        <s v="941699/17"/>
        <s v="647581/16"/>
        <s v="590385/15"/>
        <s v="219772/16"/>
        <s v="922392/17"/>
        <s v="603940/17"/>
        <s v="641664/15"/>
        <s v="727484/15"/>
        <s v="982859/17"/>
        <s v="746830/17"/>
        <s v="748361/15"/>
        <s v="623550/16"/>
        <s v="623980/15"/>
        <s v="026528/17"/>
        <s v="554087/17"/>
        <s v="942938/15"/>
        <s v="280552/16"/>
        <s v="629648/17"/>
        <s v="628222/15"/>
        <s v="667027/15"/>
        <s v="636504/16"/>
        <s v="769245/16"/>
        <s v="014775/16"/>
        <s v="747691/17"/>
        <s v="590253/17"/>
        <s v="623356/15"/>
        <s v="293298/16"/>
        <s v="560354/15"/>
        <s v="675798/17"/>
        <s v="641028/15"/>
        <s v="950802/15"/>
        <s v="653898/15"/>
        <s v="572336/17"/>
        <s v="651074/16"/>
        <s v="694772/15"/>
        <s v="628625/16"/>
        <s v="684300/17"/>
        <s v="855497/17"/>
        <s v="443040/17"/>
        <s v="191878/16"/>
        <s v="907504/16"/>
        <s v="711561/16"/>
        <s v="016409/15"/>
        <s v="785258/15"/>
        <s v="855520/17"/>
        <s v="860257/17"/>
        <s v="405223/16"/>
        <s v="899270/16"/>
        <s v="981984/16"/>
        <s v="816634/16"/>
        <s v="030886/17"/>
        <s v="747020/15"/>
        <s v="831079/17"/>
        <s v="747012/15"/>
        <s v="514782/16"/>
        <s v="158498/15"/>
        <s v="672829/16"/>
        <s v="748787/15"/>
        <s v="767656/15"/>
        <s v="059221/15"/>
        <s v="053401/17"/>
        <s v="573634/16"/>
        <s v="576591/17"/>
        <s v="594824/17"/>
        <s v="053274/16"/>
        <s v="959601/17"/>
        <s v="642121/16"/>
        <s v="960391/16"/>
        <s v="614454/16"/>
        <s v="592078/16"/>
        <s v="284663/17"/>
        <s v="573669/17"/>
        <s v="982433/16"/>
        <s v="574142/16"/>
        <s v="037872/16"/>
        <s v="631529/15"/>
        <s v="587651/17"/>
        <s v="676026/15"/>
        <s v="487033/17"/>
        <s v="679920/15"/>
        <s v="592620/16"/>
        <s v="612982/15"/>
        <s v="063830/16"/>
        <s v="802893/15"/>
        <s v="943628/17"/>
        <s v="670857/15"/>
        <s v="285082/17"/>
        <s v="556349/15"/>
        <s v="650884/16"/>
        <s v="614896/15"/>
        <s v="560370/15"/>
        <s v="299032/15"/>
        <s v="628986/16"/>
        <s v="751990/16"/>
        <s v="476805/17"/>
        <s v="848699/17"/>
        <s v="650752/15"/>
        <s v="612613/16"/>
        <s v="719791/16"/>
        <s v="612915/16"/>
        <s v="591020/16"/>
        <s v="593694/15"/>
        <s v="875653/16"/>
        <s v="475244/17"/>
        <s v="632037/17"/>
        <s v="009577/16"/>
        <s v="631693/16"/>
        <s v="787657/16"/>
        <s v="595336/15"/>
        <s v="681727/15"/>
        <s v="335535/16"/>
        <s v="713173/17"/>
        <s v="642172/15"/>
        <s v="563965/15"/>
        <s v="507115/15"/>
        <s v="729088/16"/>
        <s v="935455/17"/>
        <s v="833543/17"/>
        <s v="852978/16"/>
        <s v="620519/15"/>
        <s v="637620/16"/>
        <s v="666586/17"/>
        <s v="691986/15"/>
        <s v="575552/16"/>
        <s v="626955/15"/>
        <s v="620535/16"/>
        <s v="573022/17"/>
        <s v="678149/17"/>
        <s v="577001/16"/>
        <s v="896812/15"/>
        <s v="009704/16"/>
        <s v="587813/17"/>
        <s v="676618/15"/>
        <s v="311156/17"/>
        <s v="967736/15"/>
        <s v="675836/16"/>
        <s v="627327/16"/>
        <s v="555873/15"/>
        <s v="048580/16"/>
        <s v="647573/15"/>
        <s v="583788/16"/>
        <s v="616058/15"/>
        <s v="643802/16"/>
        <s v="028970/15"/>
        <s v="643683/15"/>
        <s v="981852/15"/>
        <s v="911176/16"/>
        <s v="028199/15"/>
        <s v="860397/15"/>
        <s v="561865/15"/>
        <s v="592175/17"/>
        <s v="748981/16"/>
        <s v="558341/16"/>
        <s v="303846/17"/>
        <s v="926855/16"/>
        <s v="670109/16"/>
        <s v="771548/16"/>
        <s v="867030/16"/>
        <s v="796079/15"/>
        <s v="631138/15"/>
        <s v="622287/15"/>
        <s v="752121/17"/>
        <s v="276024/16"/>
        <s v="648677/17"/>
        <s v="586027/15"/>
        <s v="710719/16"/>
        <s v="649606/17"/>
        <s v="928777/17"/>
        <s v="681034/16"/>
        <s v="678010/15"/>
        <s v="883714/17"/>
        <s v="025548/16"/>
        <s v="099765/17"/>
        <s v="054742/16"/>
        <s v="654162/15"/>
        <s v="794436/15"/>
        <s v="011857/17"/>
        <s v="573847/16"/>
        <s v="707602/17"/>
        <s v="986890/17"/>
        <s v="598009/16"/>
        <s v="269079/16"/>
        <s v="985703/15"/>
        <s v="592272/17"/>
        <s v="711235/15"/>
        <s v="899246/15"/>
        <s v="026560/15"/>
        <s v="565119/16"/>
        <s v="629938/17"/>
        <s v="610181/17"/>
        <s v="995233/16"/>
        <s v="622309/15"/>
        <s v="015399/17"/>
        <s v="585071/17"/>
        <s v="634722/17"/>
        <s v="684041/17"/>
        <s v="042264/15"/>
        <s v="677707/17"/>
        <s v="956521/16"/>
        <s v="018568/16"/>
        <s v="586876/15"/>
        <s v="158327/17"/>
        <s v="584822/16"/>
        <s v="034016/16"/>
        <s v="079257/17"/>
        <s v="671652/17"/>
        <s v="563841/15"/>
        <s v="588798/17"/>
        <s v="593589/16"/>
        <s v="595190/17"/>
        <s v="588143/16"/>
        <s v="056583/17"/>
        <s v="042361/16"/>
        <s v="622317/16"/>
        <s v="618018/17"/>
        <s v="642598/17"/>
        <s v="613202/15"/>
        <s v="060726/15"/>
        <s v="553757/17"/>
        <s v="962835/15"/>
        <s v="670265/17"/>
        <s v="673949/15"/>
        <s v="619774/17"/>
        <s v="573081/17"/>
        <s v="949316/16"/>
        <s v="653987/16"/>
        <s v="019661/17"/>
        <s v="499422/17"/>
        <s v="284256/16"/>
        <s v="587767/16"/>
        <s v="643918/17"/>
        <s v="747438/15"/>
        <s v="370608/15"/>
        <s v="743447/17"/>
        <s v="610408/16"/>
        <s v="982875/15"/>
        <s v="754627/16"/>
        <s v="754694/17"/>
        <s v="986319/16"/>
        <s v="573073/17"/>
        <s v="981933/15"/>
        <s v="646441/16"/>
        <s v="969208/16"/>
        <s v="660835/15"/>
        <s v="028148/15"/>
        <s v="588801/16"/>
        <s v="772645/15"/>
        <s v="557469/17"/>
        <s v="943040/15"/>
        <s v="016697/15"/>
        <s v="593961/17"/>
        <s v="030835/15"/>
        <s v="680747/16"/>
        <s v="752466/17"/>
        <s v="027885/15"/>
        <s v="559240/15"/>
        <s v="580525/15"/>
        <s v="509126/15"/>
        <s v="009836/17"/>
        <s v="037740/15"/>
        <s v="981496/17"/>
        <s v="573138/17"/>
        <s v="752059/15"/>
        <s v="533531/15"/>
        <s v="766633/16"/>
        <s v="065728/15"/>
        <s v="753779/15"/>
        <s v="560699/15"/>
        <s v="747721/16"/>
        <s v="430511/15"/>
        <s v="488234/15"/>
        <s v="027966/17"/>
        <s v="747055/17"/>
        <s v="246109/16"/>
        <s v="666213/16"/>
        <s v="030460/16"/>
        <s v="025416/15"/>
        <s v="029462/15"/>
        <s v="617522/16"/>
        <s v="573197/16"/>
        <s v="584237/17"/>
        <s v="747802/16"/>
        <s v="747829/15"/>
        <s v="670605/16"/>
        <s v="995950/15"/>
        <s v="749090/17"/>
        <s v="641768/15"/>
        <s v="016077/15"/>
        <s v="854222/15"/>
        <s v="029608/16"/>
        <s v="595034/17"/>
        <s v="026323/17"/>
        <s v="343902/16"/>
        <s v="752644/15"/>
        <s v="981542/17"/>
        <s v="589360/15"/>
        <s v="584772/16"/>
        <s v="058942/16"/>
        <s v="034113/17"/>
        <s v="927513/16"/>
        <s v="083750/16"/>
        <s v="749384/15"/>
        <s v="566220/15"/>
        <s v="626142/17"/>
        <s v="048998/16"/>
        <s v="610726/15"/>
        <s v="971814/16"/>
        <s v="662483/15"/>
        <s v="032196/17"/>
        <s v="032447/15"/>
        <s v="854419/17"/>
        <s v="885691/15"/>
        <s v="791395/17"/>
        <s v="001185/17"/>
        <s v="Total"/>
      </sharedItems>
    </cacheField>
    <cacheField name="First Name" numFmtId="0">
      <sharedItems containsBlank="1" count="400">
        <s v="Benjamin"/>
        <s v="Jenny"/>
        <s v="Cecilie"/>
        <s v="Tani"/>
        <s v="Jo"/>
        <s v="Hongyu"/>
        <s v="JACK"/>
        <s v="Wanghaohai"/>
        <s v="David"/>
        <s v="carlo"/>
        <s v="John"/>
        <s v="Haoming"/>
        <s v="Sara"/>
        <s v="Michael"/>
        <s v="Marco"/>
        <s v="Mitchell"/>
        <s v="Rachel"/>
        <s v="Lily"/>
        <s v="Bin"/>
        <s v="James"/>
        <s v="QIONG"/>
        <s v="Nael"/>
        <s v="Daniel"/>
        <s v="Chen"/>
        <s v="DENG"/>
        <s v="harkamaldeep"/>
        <s v="Shaoyan"/>
        <s v="Kisanth"/>
        <s v="PENG"/>
        <s v="Luyao"/>
        <s v="Timothy"/>
        <s v="Isaac"/>
        <s v="Jayden"/>
        <s v="Qiaori"/>
        <s v="Ryan"/>
        <s v="Chelsi"/>
        <s v="Jugraj"/>
        <s v="Jianyi"/>
        <s v="Dallas"/>
        <s v="Sophia"/>
        <s v="Ben"/>
        <s v="Maxwell"/>
        <s v="Gabrielle"/>
        <s v="Jihane"/>
        <s v="Qianhao"/>
        <s v="Raahul"/>
        <s v="SHIHUA"/>
        <s v="shihui"/>
        <s v="Wenting"/>
        <s v="Xuefei"/>
        <s v="Yifeng"/>
        <s v="Yu"/>
        <s v="zejin"/>
        <s v="Heondong"/>
        <s v="Yungil"/>
        <s v="Deren"/>
        <s v="Liam"/>
        <s v="Esteban"/>
        <s v="Rhiannon"/>
        <s v="Jonathan"/>
        <s v="Sean"/>
        <s v="Jamie"/>
        <s v="Charity"/>
        <s v="YUFENG"/>
        <s v="Roseland"/>
        <s v="Tharshan"/>
        <s v="usama"/>
        <s v="Jones"/>
        <s v="LIN"/>
        <s v="ziqi"/>
        <s v="Touqi"/>
        <s v="Sidi"/>
        <s v="Tenzin"/>
        <s v="Lawrence"/>
        <s v="Maliha"/>
        <s v="Emily"/>
        <s v="Thomas"/>
        <s v="Madeleine"/>
        <s v="Georgia"/>
        <s v="Abby"/>
        <s v="Mohammed"/>
        <s v="Justin"/>
        <s v="Ezzah"/>
        <s v="Angela"/>
        <s v="Tj"/>
        <s v="Lanshi"/>
        <s v="SHIHAO"/>
        <s v="SHIQI"/>
        <s v="YUAN"/>
        <s v="Alick"/>
        <s v="xudong"/>
        <s v="Heon"/>
        <s v="Peter"/>
        <s v="FANG"/>
        <s v="Christopher"/>
        <s v="Tamim"/>
        <s v="Joseph"/>
        <s v="Jiayi"/>
        <s v="Yihan"/>
        <s v="Elizabeth"/>
        <s v="Zijian"/>
        <s v="Zhao"/>
        <s v="Angus"/>
        <s v="Annie"/>
        <s v="Raghav"/>
        <s v="Yaping"/>
        <s v="Scott"/>
        <s v="Moin"/>
        <s v="Larissa"/>
        <s v="Sangryul"/>
        <s v="Anussan"/>
        <s v="Muhammad"/>
        <s v="Stephanie"/>
        <s v="Emma"/>
        <s v="Cichun"/>
        <s v="Patrick"/>
        <s v="Aaron"/>
        <s v="Edward"/>
        <s v="Sanghoon"/>
        <s v="Eric"/>
        <s v="YADNA"/>
        <s v="Alexandra"/>
        <s v="Ji"/>
        <s v="Olakunle"/>
        <s v="Breanna"/>
        <s v="Qichen"/>
        <s v="Xin"/>
        <s v="Amy"/>
        <s v="Edin"/>
        <s v="Lisa"/>
        <s v="Xinyu"/>
        <s v="yuting"/>
        <s v="Zehua"/>
        <s v="Christine"/>
        <s v="Joanne"/>
        <s v="JIAHUI"/>
        <s v="Dylan"/>
        <s v="kexin"/>
        <s v="waleed"/>
        <s v="Rui"/>
        <s v="Mark"/>
        <s v="Akin"/>
        <s v="Jiaming"/>
        <s v="Yuchen"/>
        <s v="Yuze"/>
        <s v="SHUDI"/>
        <s v="Claudia"/>
        <s v="Sarah"/>
        <s v="Zhou"/>
        <s v="Henry"/>
        <s v="Helen"/>
        <s v="Dean"/>
        <s v="Burhan"/>
        <s v="Amanda"/>
        <s v="HANCHEN"/>
        <s v="Louise"/>
        <s v="Dongyue"/>
        <s v="Huilin"/>
        <s v="Shannan"/>
        <s v="Yu-Hsuan"/>
        <s v="SIXIN"/>
        <s v="Ekaterina"/>
        <s v="Jayke"/>
        <s v="Sovandara"/>
        <s v="Kedun"/>
        <s v="Jinhe"/>
        <s v="Madeline"/>
        <s v="Anna"/>
        <s v="Andrew"/>
        <s v="hinKwan"/>
        <s v="Jordan"/>
        <s v="Haocong"/>
        <s v="JESSICA"/>
        <s v="Nathan"/>
        <s v="Laura"/>
        <s v="So"/>
        <s v="Xiaoyi"/>
        <s v="Yadong"/>
        <s v="Yuanshuang"/>
        <s v="Praneet"/>
        <s v="Ziyun"/>
        <s v="shiqian"/>
        <s v="Wenyang"/>
        <s v="Yunyi"/>
        <s v="Queqi"/>
        <s v="TAO"/>
        <s v="Stuart"/>
        <s v="Haya"/>
        <s v="YANG"/>
        <s v="Hongkai"/>
        <s v="Kha"/>
        <s v="Mingyu"/>
        <s v="Xuanqi"/>
        <s v="Yujin"/>
        <s v="YULING"/>
        <s v="Zicheng"/>
        <s v="ZIWEI"/>
        <s v="Yisha"/>
        <s v="Keerthana"/>
        <s v="Pauline"/>
        <s v="Nelly"/>
        <s v="Xinyuan"/>
        <s v="xiaoyu"/>
        <s v="Jared"/>
        <s v="Ann"/>
        <s v="zahab"/>
        <s v="Jing"/>
        <s v="Anthony"/>
        <s v="Christian"/>
        <s v="Nicole"/>
        <s v="Sunny"/>
        <s v="Afdhal"/>
        <s v="Cameron"/>
        <s v="Danica"/>
        <s v="William"/>
        <s v="PEILIN"/>
        <s v="Djordy"/>
        <s v="panpan"/>
        <s v="Jiarong"/>
        <s v="Gianni"/>
        <s v="Joshua"/>
        <s v="Siofilisi"/>
        <s v="JUNZI"/>
        <s v="Matthew"/>
        <s v="Nalen"/>
        <s v="Nicolas"/>
        <s v="Theresa"/>
        <s v="Vincent"/>
        <s v="Puiyue"/>
        <s v="Gibson"/>
        <s v="Tony"/>
        <s v="Annierose"/>
        <s v="Chelvy"/>
        <s v="Jennifer"/>
        <s v="JUNTAO"/>
        <s v="Kailin"/>
        <s v="Maja"/>
        <s v="NEGIN"/>
        <s v="Shannon"/>
        <s v="Panchami"/>
        <s v="wenyi"/>
        <s v="Nabil"/>
        <s v="Jannik"/>
        <s v="Yan"/>
        <s v="Gordon"/>
        <s v="Pannha"/>
        <s v="Wonkwon"/>
        <s v="Jasmine"/>
        <s v="Vijay"/>
        <s v="Duoling"/>
        <s v="jooho"/>
        <s v="Guangmeng"/>
        <s v="Kristofer"/>
        <s v="Zihui"/>
        <s v="DONG"/>
        <s v="Roberto"/>
        <s v="Ashim"/>
        <s v="Sibo"/>
        <s v="KUENHEE"/>
        <s v="YUQING"/>
        <s v="Niko"/>
        <s v="Samuel"/>
        <s v="Xavier"/>
        <s v="YUE"/>
        <s v="Caitlin"/>
        <s v="Olivia"/>
        <s v="Elbron"/>
        <s v="Caroline"/>
        <s v="Hongjin"/>
        <s v="Bryce"/>
        <s v="Anita"/>
        <s v="Luke"/>
        <s v="Cindy"/>
        <s v="Rebecca"/>
        <s v="Mai"/>
        <s v="Callum"/>
        <s v="Tszho"/>
        <s v="Roger"/>
        <s v="JIACHENG"/>
        <s v="Max"/>
        <s v="Zachary"/>
        <s v="ZhenBang"/>
        <s v="Lauren"/>
        <s v="Mingyan"/>
        <s v="ZHIYU"/>
        <s v="Deidre"/>
        <s v="xiaowei"/>
        <s v="YULONG"/>
        <s v="huixue"/>
        <s v="Sivsork"/>
        <s v="DaoMing"/>
        <s v="JUNJIE"/>
        <s v="Kevin"/>
        <s v="Jake"/>
        <s v="ZIMING"/>
        <s v="Linglan"/>
        <s v="Lliam"/>
        <s v="Tiffany"/>
        <s v="Gyoungtae"/>
        <s v="Keyan"/>
        <s v="Piers"/>
        <s v="Julia"/>
        <s v="Hania"/>
        <s v="ALANA"/>
        <s v="Sabrina"/>
        <s v="Qi"/>
        <s v="Andreas"/>
        <s v="Job-Russel"/>
        <s v="jeongmin"/>
        <s v="wangying"/>
        <s v="Trang"/>
        <s v="Philip"/>
        <s v="kanglin"/>
        <s v="Adrian"/>
        <s v="Luoqi"/>
        <s v="Maharshi"/>
        <s v="XINLING"/>
        <s v="TIAN"/>
        <s v="Ashlina"/>
        <s v="Vinura"/>
        <s v="Anwar"/>
        <s v="Asma"/>
        <s v="Darcy"/>
        <s v="Chang"/>
        <s v="Saleha"/>
        <s v="Mengxue"/>
        <s v="Mudit"/>
        <s v="Keren"/>
        <s v="ser-young"/>
        <s v="Sales"/>
        <s v="jingfengchen"/>
        <s v="Tara"/>
        <s v="Seang"/>
        <s v="Simon"/>
        <s v="Yuesheng"/>
        <s v="ZHENFEI"/>
        <s v="Maolin"/>
        <s v="Hyeonhee"/>
        <s v="yujie"/>
        <s v="Damien"/>
        <s v="ZEPENG"/>
        <s v="Carmen"/>
        <s v="Choye"/>
        <s v="Evita"/>
        <s v="Wafa"/>
        <s v="Calvin"/>
        <s v="Haoyang"/>
        <s v="minglu"/>
        <s v="YUTONG"/>
        <s v="ZESHENG"/>
        <s v="Jason"/>
        <s v="Sella"/>
        <s v="Ruolan"/>
        <s v="YUQIAO"/>
        <s v="Karina"/>
        <s v="zihan"/>
        <s v="Sharon"/>
        <s v="wei"/>
        <s v="Cara"/>
        <s v="Liqun"/>
        <s v="YINGYING"/>
        <s v="Jillian"/>
        <s v="Jianan"/>
        <s v="Linhan"/>
        <s v="RUOYU"/>
        <s v="Romy"/>
        <s v="yalan"/>
        <s v="Wu"/>
        <s v="Dongzi"/>
        <s v="Chris"/>
        <s v="Zheng"/>
        <s v="boya"/>
        <s v="Maria"/>
        <s v="lixing"/>
        <s v="Brian"/>
        <s v="JINGWEN"/>
        <s v="TSZYAN"/>
        <s v="Jiamao"/>
        <s v="Jiaqi"/>
        <s v="Kendall"/>
        <s v="Shourhoung"/>
        <s v="Shuning"/>
        <s v="Yuxiang"/>
        <s v="Dung"/>
        <s v="Shuaiguojia"/>
        <s v="Runqun"/>
        <s v="Shiman"/>
        <s v="WANYU"/>
        <s v="Ziliang"/>
        <s v="zuhui"/>
        <s v="Angshuman"/>
        <s v="COLIN"/>
        <s v="Elisha"/>
        <s v="Dileepann"/>
        <s v="Yifei"/>
        <s v="Yuxuan"/>
        <s v="Katrina"/>
        <s v="Wanxin"/>
        <s v="Qian"/>
        <m/>
      </sharedItems>
    </cacheField>
    <cacheField name="Surname" numFmtId="0">
      <sharedItems containsBlank="1" count="341">
        <s v="ABBOT"/>
        <s v="Small"/>
        <s v="Abouzeid"/>
        <s v="Afif"/>
        <s v="Ahmed"/>
        <s v="Ahn"/>
        <s v="ASHWORTH"/>
        <s v="Zou"/>
        <s v="Albert"/>
        <s v="alexander"/>
        <s v="Alshafii"/>
        <s v="Amjad"/>
        <s v="AN"/>
        <s v="Anthony"/>
        <s v="Antonelli"/>
        <s v="Antonio"/>
        <s v="Anura"/>
        <s v="Appleby"/>
        <s v="Arhin"/>
        <s v="Au"/>
        <s v="Manickam"/>
        <s v="BAO"/>
        <s v="Bardouh"/>
        <s v="Barker"/>
        <s v="Berjanovic"/>
        <s v="Bielovich"/>
        <s v="Bonanno"/>
        <s v="Zhang"/>
        <s v="Brass"/>
        <s v="Breen"/>
        <s v="ZHAO"/>
        <s v="Breytenbach"/>
        <s v="Browne"/>
        <s v="cai"/>
        <s v="Cao"/>
        <s v="Caperida"/>
        <s v="Carbo"/>
        <s v="Yang"/>
        <s v="Cavasinni"/>
        <s v="Cha"/>
        <s v="Chand"/>
        <s v="Chao"/>
        <s v="Chaudhry"/>
        <s v="Chen"/>
        <s v="PEI"/>
        <s v="cheng"/>
        <s v="Chinchen"/>
        <s v="Choi"/>
        <s v="Chun"/>
        <s v="Chung"/>
        <s v="Clarke"/>
        <s v="Kidis"/>
        <s v="Cleaves"/>
        <s v="Cole"/>
        <s v="Conn"/>
        <s v="Cooper"/>
        <s v="Cui"/>
        <s v="Daher"/>
        <s v="Wang"/>
        <s v="Datsa-Tsang"/>
        <s v="SO"/>
        <s v="Davidson"/>
        <s v="Davies"/>
        <s v="deng"/>
        <s v="DeStefano"/>
        <s v="Dong"/>
        <s v="Duncan"/>
        <s v="Dundas"/>
        <s v="Dunimaglovska"/>
        <s v="Dunn"/>
        <s v="Easey"/>
        <s v="Ellis"/>
        <s v="FAN"/>
        <s v="FANG"/>
        <s v="Fawcett"/>
        <s v="Ferguson"/>
        <s v="LIU"/>
        <s v="Forrer"/>
        <s v="Fulton"/>
        <s v="Wyllie"/>
        <s v="Gadista"/>
        <s v="Galdas"/>
        <s v="Gallaty"/>
        <s v="Meyer-Williams"/>
        <s v="Gao"/>
        <s v="Gallo"/>
        <s v="shangguan"/>
        <s v="Gilmore"/>
        <s v="Gordon"/>
        <s v="Shoostovian"/>
        <s v="Gray"/>
        <s v="Grewal"/>
        <s v="Grillo"/>
        <s v="GU"/>
        <s v="Lajin"/>
        <s v="Guan"/>
        <s v="Guanmengyue"/>
        <s v="Gunston"/>
        <s v="Guo"/>
        <s v="Abla"/>
        <s v="Zhu"/>
        <s v="Haddad"/>
        <s v="HAN"/>
        <s v="Hancock"/>
        <s v="Handa"/>
        <s v="Hannell"/>
        <s v="Lee"/>
        <s v="Harb"/>
        <s v="Skaane"/>
        <s v="Harris"/>
        <s v="Nguyen"/>
        <s v="Hernandez"/>
        <s v="Heung"/>
        <s v="HIRANI"/>
        <s v="Hizbas"/>
        <s v="hong"/>
        <s v="Roqueza"/>
        <s v="HOYEK"/>
        <s v="HU"/>
        <s v="Hua"/>
        <s v="Huang"/>
        <s v="HUANNG"/>
        <s v="Hucke"/>
        <s v="Hui"/>
        <s v="Huiwen"/>
        <s v="Huynh"/>
        <s v="iftikhar"/>
        <s v="Ismail"/>
        <s v="Jarlmo"/>
        <s v="Jeffrey"/>
        <s v="JIANG"/>
        <s v="Hao"/>
        <s v="Jin"/>
        <s v="Jones"/>
        <s v="Junhui"/>
        <s v="Kaiyum"/>
        <s v="kaur"/>
        <s v="Kent"/>
        <s v="Khoury"/>
        <s v="Mohr"/>
        <s v="Houston"/>
        <s v="Kim"/>
        <s v="Harper"/>
        <s v="Hartanto"/>
        <s v="Xu"/>
        <s v="Brewer"/>
        <s v="Ko"/>
        <s v="Kouch"/>
        <s v="Kozar"/>
        <s v="Krieg"/>
        <s v="Lai"/>
        <s v="Jimenez"/>
        <s v="LAN"/>
        <s v="Lasala"/>
        <s v="Laugesen"/>
        <s v="Le"/>
        <s v="Lyndon"/>
        <s v="LI"/>
        <s v="Kin"/>
        <s v="Carroll"/>
        <s v="LIANG"/>
        <s v="LIAO"/>
        <s v="Liddicoat"/>
        <s v="Liesure"/>
        <s v="Lin"/>
        <s v="LINGTONG"/>
        <s v="See"/>
        <s v="Lording"/>
        <s v="Lu"/>
        <s v="McWhinney"/>
        <s v="Ly"/>
        <s v="REZAEI"/>
        <s v="ZHENG"/>
        <s v="ma"/>
        <s v="Mackay"/>
        <s v="MacRae"/>
        <s v="Major-Mills"/>
        <s v="makhdoom"/>
        <s v="Man"/>
        <s v="Manalo"/>
        <s v="Marcus"/>
        <s v="Marshall"/>
        <s v="Ghazzaoui"/>
        <s v="Matthias"/>
        <s v="McAlpine"/>
        <s v="Mccarthy"/>
        <s v="McKinnon"/>
        <s v="McMurray"/>
        <s v="Villanueva"/>
        <s v="Mehmet"/>
        <s v="MEN"/>
        <s v="Michael"/>
        <s v="Mirels"/>
        <s v="He"/>
        <s v="Morfuni"/>
        <s v="Munasinghe"/>
        <s v="Murdocca"/>
        <s v="Mustafa"/>
        <s v="Mutamba"/>
        <s v="Nanthakumar"/>
        <s v="Nanxue"/>
        <s v="Narayan"/>
        <s v="Narayana"/>
        <s v="Gosai"/>
        <s v="Newell"/>
        <s v="Dave"/>
        <s v="Northridge"/>
        <s v="O'Donnell"/>
        <s v="Oni"/>
        <s v="ou"/>
        <s v="Dai"/>
        <s v="Oxford"/>
        <s v="Pan"/>
        <s v="Sut"/>
        <s v="Pandey"/>
        <s v="Park"/>
        <s v="Paulsen"/>
        <s v="TRINH"/>
        <s v="PENFOLD"/>
        <s v="Peng"/>
        <s v="Peterson"/>
        <s v="Pham"/>
        <s v="Pious"/>
        <s v="Polkinghorne"/>
        <s v="Porreca"/>
        <s v="Price"/>
        <s v="Pushparajah"/>
        <s v="Qi"/>
        <s v="Qu"/>
        <s v="Ragavan"/>
        <s v="Ranzolin"/>
        <s v="Record"/>
        <s v="Rego"/>
        <s v="REN"/>
        <s v="Reneman"/>
        <s v="Robinson"/>
        <s v="Rodriguez"/>
        <s v="Rosman"/>
        <s v="Saikia"/>
        <s v="Salaa"/>
        <s v="Saleh"/>
        <s v="Samuel"/>
        <s v="Sareen"/>
        <s v="Sarvaiya"/>
        <s v="Scott"/>
        <s v="Vo"/>
        <s v="Setiadi"/>
        <s v="SETIJADI"/>
        <s v="Severino"/>
        <s v="Shahid"/>
        <s v="Shanahan"/>
        <s v="Shang"/>
        <s v="Bailey"/>
        <s v="shao"/>
        <s v="SHEN"/>
        <s v="Shi"/>
        <s v="Sikalu"/>
        <s v="Sinclair"/>
        <s v="Singh"/>
        <s v="Garald"/>
        <s v="Mathias"/>
        <s v="SONG"/>
        <s v="Sorbello"/>
        <s v="Stanhope"/>
        <s v="Su"/>
        <s v="SUI"/>
        <s v="Sun"/>
        <s v="Supangat"/>
        <s v="Sutedjo"/>
        <s v="Syed"/>
        <s v="Tahsinuzzaman"/>
        <s v="Wherrett"/>
        <s v="TAM"/>
        <s v="Tampubolon"/>
        <s v="Tan"/>
        <s v="Nesan"/>
        <s v="Tazwar"/>
        <s v="Than"/>
        <s v="Thang"/>
        <s v="Thompson"/>
        <s v="Threlfo"/>
        <s v="Thung-Winata"/>
        <s v="Tjahjadi"/>
        <s v="TONG"/>
        <s v="Torres"/>
        <s v="Touma"/>
        <s v="Trang"/>
        <s v="Tregunna"/>
        <s v="Zian"/>
        <s v="Trini"/>
        <s v="Tropp"/>
        <s v="Truong"/>
        <s v="Tunge"/>
        <s v="Turner"/>
        <s v="Uddin"/>
        <s v="Mohan"/>
        <s v="Vallet"/>
        <s v="Veronica"/>
        <s v="Furness"/>
        <s v="Vu"/>
        <s v="Rahmani"/>
        <s v="TAO"/>
        <s v="Tasfia"/>
        <s v="Wei"/>
        <s v="WERNER"/>
        <s v="Wiggins"/>
        <s v="Wiranata"/>
        <s v="Wong"/>
        <s v="Forqan"/>
        <s v="Woods"/>
        <s v="WU"/>
        <s v="Wunsch"/>
        <s v="Phoung"/>
        <s v="xia"/>
        <s v="Xing"/>
        <s v="Ouyang"/>
        <s v="Lofstrom"/>
        <s v="YAO"/>
        <s v="Ye"/>
        <s v="YONGNI"/>
        <s v="You"/>
        <s v="Yu"/>
        <s v="Yuan"/>
        <s v="Yuanjia(Don)"/>
        <s v="YUHAN"/>
        <s v="Yunwen"/>
        <s v="yupeng"/>
        <s v="Zalac"/>
        <s v="Zang"/>
        <s v="ZENG"/>
        <s v="Kirchberger"/>
        <s v="Ukwatta"/>
        <s v="Mansour"/>
        <s v="Taing"/>
        <s v="Brais"/>
        <s v="Zhiltcova"/>
        <s v="Zhong"/>
        <s v="ZHONGJUN"/>
        <s v="ZHOU"/>
        <s v="Ward"/>
        <m/>
      </sharedItems>
    </cacheField>
    <cacheField name="Full Name" numFmtId="0">
      <sharedItems containsBlank="1" count="463">
        <s v="Benjamin Abbot"/>
        <s v="Jenny Small"/>
        <s v="Cecilie Abouzeid"/>
        <s v="Tani Afif"/>
        <s v="Jo Ahmed"/>
        <s v="Hongyu Ahn"/>
        <s v="Jack Ashworth"/>
        <s v="Wanghaohai Zou"/>
        <s v="David Albert"/>
        <s v="Carlo Alexander"/>
        <s v="John Alshafii"/>
        <s v="Haoming Amjad"/>
        <s v="Sara An"/>
        <s v="Michael Anthony"/>
        <s v="Marco Antonelli"/>
        <s v="Mitchell Antonio"/>
        <s v="Rachel Anura"/>
        <s v="Lily Appleby"/>
        <s v="Bin Arhin"/>
        <s v="Michael Au"/>
        <s v="James Manickam"/>
        <s v="Qiong Bao"/>
        <s v="Nael Bardouh"/>
        <s v="Michael Barker"/>
        <s v="Daniel Berjanovic"/>
        <s v="Chen Bielovich"/>
        <s v="Deng Bonanno"/>
        <s v="Harkamaldeep Zhang"/>
        <s v="Shaoyan Brass"/>
        <s v="Kisanth Breen"/>
        <s v="Peng Zhao"/>
        <s v="Luyao Breytenbach"/>
        <s v="Timothy Browne"/>
        <s v="Isaac Cai"/>
        <s v="Jayden Cai"/>
        <s v="Qiaori Cao"/>
        <s v="Ryan Cao"/>
        <s v="Chelsi Caperida"/>
        <s v="Jugraj Carbo"/>
        <s v="Jianyi Yang"/>
        <s v="Dallas Cavasinni"/>
        <s v="Sophia Cha"/>
        <s v="Ben Chand"/>
        <s v="Maxwell Chao"/>
        <s v="Gabrielle Chaudhry"/>
        <s v="Jihane Chen"/>
        <s v="Qianhao Chen"/>
        <s v="Raahul Chen"/>
        <s v="Shihua Chen"/>
        <s v="Shihui Chen"/>
        <s v="Wenting Chen"/>
        <s v="Xuefei Chen"/>
        <s v="Yifeng Chen"/>
        <s v="Yu Chen"/>
        <s v="Yu Pei"/>
        <s v="Zejin Cheng"/>
        <s v="Heondong Chinchen"/>
        <s v="Yungil Choi"/>
        <s v="Michael Chun"/>
        <s v="Deren Chung"/>
        <s v="Liam Chung"/>
        <s v="Esteban Clarke"/>
        <s v="Rhiannon Kidis"/>
        <s v="Jonathan Cleaves"/>
        <s v="Sean Cole"/>
        <s v="Jamie Conn"/>
        <s v="Mitchell Cooper"/>
        <s v="Charity Cui"/>
        <s v="Yufeng Cui"/>
        <s v="Roseland Daher"/>
        <s v="David Wang"/>
        <s v="Tharshan Datsa-Tsang"/>
        <s v="Usama So"/>
        <s v="Jones Davidson"/>
        <s v="Lin Davies"/>
        <s v="Ziqi Deng"/>
        <s v="Touqi Destefano"/>
        <s v="Sidi Dong"/>
        <s v="Tenzin Duncan"/>
        <s v="Lawrence Dundas"/>
        <s v="Maliha Dunimaglovska"/>
        <s v="Emily Dunn"/>
        <s v="Thomas Easey"/>
        <s v="Thomas Ellis"/>
        <s v="Madeleine Fan"/>
        <s v="Georgia Fang"/>
        <s v="Abby Fawcett"/>
        <s v="Mohammed Ferguson"/>
        <s v="Justin Liu"/>
        <s v="Ezzah Forrer"/>
        <s v="Angela Fulton"/>
        <s v="Tj Wyllie"/>
        <s v="Lanshi Gadista"/>
        <s v="Shihao Galdas"/>
        <s v="Ryan Gallaty"/>
        <s v="Daniel Meyer-Williams"/>
        <s v="Shiqi Gao"/>
        <s v="Yuan Gao"/>
        <s v="Alick Gallo"/>
        <s v="Xudong Shangguan"/>
        <s v="Heon Gilmore"/>
        <s v="Peter Gordon"/>
        <s v="Fang Shoostovian"/>
        <s v="Christopher Gray"/>
        <s v="Tamim Grewal"/>
        <s v="Joseph Grillo"/>
        <s v="Jiayi Gu"/>
        <s v="Yihan Gu"/>
        <s v="Elizabeth Lajin"/>
        <s v="Zijian Guan"/>
        <s v="Zhao Guanmengyue"/>
        <s v="Angus Gunston"/>
        <s v="Annie Guo"/>
        <s v="Raghav Abla"/>
        <s v="Yaping Guo"/>
        <s v="Scott Zhu"/>
        <s v="Moin Haddad"/>
        <s v="Larissa Han"/>
        <s v="Sangryul Han"/>
        <s v="Anussan Hancock"/>
        <s v="Muhammad Handa"/>
        <s v="Stephanie Hannell"/>
        <s v="Emma Lee"/>
        <s v="Cichun Harb"/>
        <s v="Charity Skaane"/>
        <s v="Patrick Harris"/>
        <s v="Aaron Zhang"/>
        <s v="Edward Nguyen"/>
        <s v="Sanghoon Hernandez"/>
        <s v="Eric Heung"/>
        <s v="Yadna Hirani"/>
        <s v="Alexandra Hizbas"/>
        <s v="Ji Hong"/>
        <s v="Olakunle Roqueza"/>
        <s v="Alexandra Hoyek"/>
        <s v="Breanna Hu"/>
        <s v="Qichen Hu"/>
        <s v="Shiqi Hu"/>
        <s v="Xin Hua"/>
        <s v="Amy Huang"/>
        <s v="Edin Huang"/>
        <s v="Lisa Huang"/>
        <s v="Mitchell Huang"/>
        <s v="Xinyu Huang"/>
        <s v="Yuting Huang"/>
        <s v="Zehua Huanng"/>
        <s v="Christine Hucke"/>
        <s v="Joanne Hui"/>
        <s v="Jiahui Huiwen"/>
        <s v="Dylan Huynh"/>
        <s v="Kexin Huynh"/>
        <s v="Waleed Iftikhar"/>
        <s v="Rui Ismail"/>
        <s v="Mark Jarlmo"/>
        <s v="Akin Jeffrey"/>
        <s v="Jiaming Jiang"/>
        <s v="Yuchen Jiang"/>
        <s v="Yuze Jiang"/>
        <s v="Shudi Hao"/>
        <s v="Claudia Jin"/>
        <s v="Sarah Jones"/>
        <s v="Zhou Junhui"/>
        <s v="Henry Kaiyum"/>
        <s v="Helen Kaur"/>
        <s v="Dean Kent"/>
        <s v="Burhan Khoury"/>
        <s v="Amanda Mohr"/>
        <s v="Michael Houston"/>
        <s v="Hanchen Kim"/>
        <s v="Louise Harper"/>
        <s v="Dongyue Hartanto"/>
        <s v="Huilin Xu"/>
        <s v="Patrick Brewer"/>
        <s v="Shannan Ko"/>
        <s v="Yu-Hsuan Ko"/>
        <s v="Sixin Kouch"/>
        <s v="Ekaterina Kozar"/>
        <s v="Jayke Krieg"/>
        <s v="Sovandara Lai"/>
        <s v="Kedun Jimenez"/>
        <s v="Jinhe Lan"/>
        <s v="Daniel Lasala"/>
        <s v="Madeline Laugesen"/>
        <s v="Anna Le"/>
        <s v="Andrew Lyndon"/>
        <s v="Hinkwan Lee"/>
        <s v="Jayden Lee"/>
        <s v="Jordan Lee"/>
        <s v="Haocong Li"/>
        <s v="Jessica Li"/>
        <s v="Justin Cheng"/>
        <s v="Nathan Kin"/>
        <s v="Laura Li"/>
        <s v="So Li"/>
        <s v="Xiaoyi Li"/>
        <s v="Yadong Li"/>
        <s v="Yuanshuang Li"/>
        <s v="Praneet Carroll"/>
        <s v="Ziyun Zhang"/>
        <s v="Shiqian Liang"/>
        <s v="Wenyang Liang"/>
        <s v="Yunyi Liang"/>
        <s v="Queqi Liao"/>
        <s v="Tao Liddicoat"/>
        <s v="Stuart Liesure"/>
        <s v="Haya Lin"/>
        <s v="Yang Lingtong"/>
        <s v="Hongkai See"/>
        <s v="Kha Liu"/>
        <s v="Mingyu Liu"/>
        <s v="Xuanqi Liu"/>
        <s v="Yujin Liu"/>
        <s v="Yuling Liu"/>
        <s v="Zicheng Liu"/>
        <s v="Ziwei Liu"/>
        <s v="Yisha Guo"/>
        <s v="James Lording"/>
        <s v="Keerthana Lu"/>
        <s v="Pauline Mcwhinney"/>
        <s v="Stephanie Ly"/>
        <s v="Nelly Rezaei"/>
        <s v="Xinyuan Zheng"/>
        <s v="Xiaoyu Ma"/>
        <s v="Jared Mackay"/>
        <s v="Ann Macrae"/>
        <s v="Benjamin Major-Mills"/>
        <s v="Zahab Makhdoom"/>
        <s v="Timothy Man"/>
        <s v="Jing Manalo"/>
        <s v="Anthony Guan"/>
        <s v="Christian Kim"/>
        <s v="Nicole Marcus"/>
        <s v="Sunny Marshall"/>
        <s v="Afdhal Ghazzaoui"/>
        <s v="Anna Matthias"/>
        <s v="Cameron Mcalpine"/>
        <s v="Thomas Mccarthy"/>
        <s v="Danica Mckinnon"/>
        <s v="William Mcmurray"/>
        <s v="Peilin Villanueva"/>
        <s v="Djordy Mehmet"/>
        <s v="Panpan Men"/>
        <s v="Jiarong Wang"/>
        <s v="Gianni Michael"/>
        <s v="Joshua Mirels"/>
        <s v="Siofilisi He"/>
        <s v="Junzi Guo"/>
        <s v="Nicole Morfuni"/>
        <s v="Matthew Munasinghe"/>
        <s v="Daniel Murdocca"/>
        <s v="Nalen Mustafa"/>
        <s v="Nicolas Mutamba"/>
        <s v="Theresa Nanthakumar"/>
        <s v="Zhou Nanxue"/>
        <s v="Christopher Narayan"/>
        <s v="Vincent Narayana"/>
        <s v="Puiyue Gosai"/>
        <s v="Gibson Newell"/>
        <s v="Tony Nguyen"/>
        <s v="Andrew Nguyen"/>
        <s v="Annierose Nguyen"/>
        <s v="Chelvy Dave"/>
        <s v="Jennifer Nguyen"/>
        <s v="Juntao Nguyen"/>
        <s v="Kailin Nguyen"/>
        <s v="Maja Nguyen"/>
        <s v="Negin Nguyen"/>
        <s v="Lily Northridge"/>
        <s v="Shannon O'Donnell"/>
        <s v="Panchami Oni"/>
        <s v="Wenyi Ou"/>
        <s v="Nabil Dai"/>
        <s v="Jannik Oxford"/>
        <s v="William Pan"/>
        <s v="Yan Pan"/>
        <s v="Gordon Sut"/>
        <s v="Pannha Pandey"/>
        <s v="Christopher Park"/>
        <s v="Wonkwon Park"/>
        <s v="Jasmine Paulsen"/>
        <s v="Vijay Trinh"/>
        <s v="Daniel Penfold"/>
        <s v="Duoling Peng"/>
        <s v="Jooho Peterson"/>
        <s v="Guangmeng Pham"/>
        <s v="Kristofer Pham"/>
        <s v="Zihui Zhang"/>
        <s v="Dong Pious"/>
        <s v="Daniel Polkinghorne"/>
        <s v="Liam Porreca"/>
        <s v="Roberto Price"/>
        <s v="Ashim Pushparajah"/>
        <s v="Xin Qi"/>
        <s v="Sibo Qu"/>
        <s v="Kuenhee Ragavan"/>
        <s v="Yuqing Li"/>
        <s v="Niko Ranzolin"/>
        <s v="Samuel Record"/>
        <s v="Xavier Rego"/>
        <s v="Yue Ren"/>
        <s v="Caitlin Reneman"/>
        <s v="Olivia Jones"/>
        <s v="Elbron Robinson"/>
        <s v="Caroline Rodriguez"/>
        <s v="Hongjin Kim"/>
        <s v="Bryce Rosman"/>
        <s v="Anita Saikia"/>
        <s v="Luke Salaa"/>
        <s v="Michael Saleh"/>
        <s v="Cindy Samuel"/>
        <s v="Rebecca Sareen"/>
        <s v="Mai Sarvaiya"/>
        <s v="Callum Scott"/>
        <s v="Tszho Vo"/>
        <s v="Roger Setiadi"/>
        <s v="Jiacheng Setijadi"/>
        <s v="Max Severino"/>
        <s v="Caitlin Shahid"/>
        <s v="Zachary Shanahan"/>
        <s v="Zhenbang Shang"/>
        <s v="Lauren Bailey"/>
        <s v="Mingyan Shao"/>
        <s v="Zhiyu Shen"/>
        <s v="Deidre Shi"/>
        <s v="Xiaowei Shi"/>
        <s v="Yulong Shi"/>
        <s v="Huixue Zhang"/>
        <s v="Sivsork Sikalu"/>
        <s v="Daoming Sinclair"/>
        <s v="Junjie Singh"/>
        <s v="Kevin Garald"/>
        <s v="Jared Mathias"/>
        <s v="Jake So"/>
        <s v="Jack Kim"/>
        <s v="Ziming Song"/>
        <s v="Michael Sorbello"/>
        <s v="Linglan Stanhope"/>
        <s v="Lliam Su"/>
        <s v="Tiffany Sui"/>
        <s v="Gyoungtae Sun"/>
        <s v="Keyan Supangat"/>
        <s v="Piers Clarke"/>
        <s v="Julia Sutedjo"/>
        <s v="Hania Syed"/>
        <s v="Alana Tahsinuzzaman"/>
        <s v="Sabrina Wherrett"/>
        <s v="Qi Tam"/>
        <s v="William Tampubolon"/>
        <s v="Andreas Tan"/>
        <s v="Job-Russel Zhang"/>
        <s v="Jeongmin Nesan"/>
        <s v="Wangying Ma"/>
        <s v="Trang Tazwar"/>
        <s v="Philip Than"/>
        <s v="Kanglin Thang"/>
        <s v="Madeline Thompson"/>
        <s v="Adrian Threlfo"/>
        <s v="Luoqi Thung-Winata"/>
        <s v="Maharshi Tjahjadi"/>
        <s v="Jiayi Tong"/>
        <s v="Xinling Tong"/>
        <s v="Tian Torres"/>
        <s v="Ashlina Touma"/>
        <s v="Vinura Trang"/>
        <s v="Anwar Tregunna"/>
        <s v="Asma Zian"/>
        <s v="Darcy Trini"/>
        <s v="Chang Tropp"/>
        <s v="Saleha Truong"/>
        <s v="John Tunge"/>
        <s v="Mengxue Turner"/>
        <s v="Mudit Uddin"/>
        <s v="Keren Mohan"/>
        <s v="Claudia Vallet"/>
        <s v="Ser-Young Veronica"/>
        <s v="Cindy Liang"/>
        <s v="Matthew Furness"/>
        <s v="Thomas Vu"/>
        <s v="Sales Rahmani"/>
        <s v="Jingfengchen Tan"/>
        <s v="Tara Tao"/>
        <s v="Michael Wang"/>
        <s v="Seang Wang"/>
        <s v="Simon Wang"/>
        <s v="Yue Wang"/>
        <s v="Yuesheng Wang"/>
        <s v="Zhenfei Wang"/>
        <s v="Maolin Tasfia"/>
        <s v="Hyeonhee Wei"/>
        <s v="Xiaoyu Wei"/>
        <s v="Yujie Wei"/>
        <s v="Damien Werner"/>
        <s v="Zepeng Pan"/>
        <s v="Carmen Wiggins"/>
        <s v="Choye Wiranata"/>
        <s v="Evita Wong"/>
        <s v="Jordan Wong"/>
        <s v="Wafa Forqan"/>
        <s v="Calvin Woods"/>
        <s v="Haoyang Wu"/>
        <s v="Minglu Wu"/>
        <s v="Yutong Wu"/>
        <s v="Zesheng Wu"/>
        <s v="Jason Wunsch"/>
        <s v="Sella Phoung"/>
        <s v="Louise Xia"/>
        <s v="Ruolan Xia"/>
        <s v="Yuqiao Xia"/>
        <s v="Karina Xing"/>
        <s v="Zihan Xing"/>
        <s v="Sharon Ouyang"/>
        <s v="Jiarong Xu"/>
        <s v="Kevin Xu"/>
        <s v="Peter Xu"/>
        <s v="Wei Xu"/>
        <s v="Cara Lofstrom"/>
        <s v="Liqun Yang"/>
        <s v="Yingying Yang"/>
        <s v="Jillian Yao"/>
        <s v="Jianan Ye"/>
        <s v="Linhan Yongni"/>
        <s v="Ruoyu You"/>
        <s v="Romy Yu"/>
        <s v="Yalan Yuan"/>
        <s v="Wu Yuanjia(Don)"/>
        <s v="Dongzi Yuhan"/>
        <s v="Chris Yunwen"/>
        <s v="Zheng Yupeng"/>
        <s v="Boya Zalac"/>
        <s v="Maria Zang"/>
        <s v="Lixing Zeng"/>
        <s v="Laura Kirchberger"/>
        <s v="Brian Zhang"/>
        <s v="Jingwen Wang"/>
        <s v="Tszyan Wong"/>
        <s v="Jiamao Li"/>
        <s v="Jiaqi Zhang"/>
        <s v="Kendall Li"/>
        <s v="Aaron Ukwatta"/>
        <s v="Shourhoung Zhang"/>
        <s v="Shuning Zhang"/>
        <s v="Yuxiang Zhang"/>
        <s v="Dung Zhang"/>
        <s v="Jing Mansour"/>
        <s v="Shuaiguojia Taing"/>
        <s v="Runqun Zhao"/>
        <s v="Shiman Zhao"/>
        <s v="Wanyu Zhao"/>
        <s v="Ziliang Zhao"/>
        <s v="Zuhui Zhao"/>
        <s v="Angshuman Zheng"/>
        <s v="Colin Brais"/>
        <s v="Elisha Zhiltcova"/>
        <s v="William Zhong"/>
        <s v="Yuting Zhong"/>
        <s v="Dileepann Zhongjun"/>
        <s v="Yifei Zhou"/>
        <s v="Yuxuan Zhou"/>
        <s v="Katrina Zhu"/>
        <s v="Christian Ward"/>
        <s v="Wanxin Lu"/>
        <s v="Qian Zhang"/>
        <m/>
      </sharedItems>
    </cacheField>
    <cacheField name="Email Address" numFmtId="0">
      <sharedItems containsBlank="1" count="441">
        <s v="babbot@newcollege.com"/>
        <s v="jsmall@newcollege.com"/>
        <s v="cabouzeid@newcollege.com"/>
        <s v="tafif@newcollege.com"/>
        <s v="jahmed@newcollege.com"/>
        <s v="hahn@newcollege.com"/>
        <s v="jashworth@newcollege.com"/>
        <s v="wzou@newcollege.com"/>
        <s v="dalbert@newcollege.com"/>
        <s v="calexander@newcollege.com"/>
        <s v="jalshafii@newcollege.com"/>
        <s v="hamjad@newcollege.com"/>
        <s v="san@newcollege.com"/>
        <s v="manthony@newcollege.com"/>
        <s v="mantonelli@newcollege.com"/>
        <s v="mantonio@newcollege.com"/>
        <s v="ranura@newcollege.com"/>
        <s v="lappleby@newcollege.com"/>
        <s v="barhin@newcollege.com"/>
        <s v="mau@newcollege.com"/>
        <s v="jmanickam@newcollege.com"/>
        <s v="qbao@newcollege.com"/>
        <s v="nbardouh@newcollege.com"/>
        <s v="mbarker@newcollege.com"/>
        <s v="dberjanovic@newcollege.com"/>
        <s v="cbielovich@newcollege.com"/>
        <s v="dbonanno@newcollege.com"/>
        <s v="hzhang@newcollege.com"/>
        <s v="sbrass@newcollege.com"/>
        <s v="kbreen@newcollege.com"/>
        <s v="pzhao@newcollege.com"/>
        <s v="lbreytenbach@newcollege.com"/>
        <s v="tbrowne@newcollege.com"/>
        <s v="icai@newcollege.com"/>
        <s v="jcai@newcollege.com"/>
        <s v="qcao@newcollege.com"/>
        <s v="rcao@newcollege.com"/>
        <s v="ccaperida@newcollege.com"/>
        <s v="jcarbo@newcollege.com"/>
        <s v="jyang@newcollege.com"/>
        <s v="dcavasinni@newcollege.com"/>
        <s v="scha@newcollege.com"/>
        <s v="bchand@newcollege.com"/>
        <s v="mchao@newcollege.com"/>
        <s v="gchaudhry@newcollege.com"/>
        <s v="jchen@newcollege.com"/>
        <s v="qchen@newcollege.com"/>
        <s v="rchen@newcollege.com"/>
        <s v="schen@newcollege.com"/>
        <s v="wchen@newcollege.com"/>
        <s v="xchen@newcollege.com"/>
        <s v="ychen@newcollege.com"/>
        <s v="ypei@newcollege.com"/>
        <s v="zcheng@newcollege.com"/>
        <s v="hchinchen@newcollege.com"/>
        <s v="ychoi@newcollege.com"/>
        <s v="mchun@newcollege.com"/>
        <s v="dchung@newcollege.com"/>
        <s v="lchung@newcollege.com"/>
        <s v="eclarke@newcollege.com"/>
        <s v="rkidis@newcollege.com"/>
        <s v="jcleaves@newcollege.com"/>
        <s v="scole@newcollege.com"/>
        <s v="jconn@newcollege.com"/>
        <s v="mcooper@newcollege.com"/>
        <s v="ccui@newcollege.com"/>
        <s v="ycui@newcollege.com"/>
        <s v="rdaher@newcollege.com"/>
        <s v="dwang@newcollege.com"/>
        <s v="tdatsa-tsang@newcollege.com"/>
        <s v="uso@newcollege.com"/>
        <s v="jdavidson@newcollege.com"/>
        <s v="ldavies@newcollege.com"/>
        <s v="zdeng@newcollege.com"/>
        <s v="tdestefano@newcollege.com"/>
        <s v="sdong@newcollege.com"/>
        <s v="tduncan@newcollege.com"/>
        <s v="ldundas@newcollege.com"/>
        <s v="mdunimaglovska@newcollege.com"/>
        <s v="edunn@newcollege.com"/>
        <s v="teasey@newcollege.com"/>
        <s v="tellis@newcollege.com"/>
        <s v="mfan@newcollege.com"/>
        <s v="gfang@newcollege.com"/>
        <s v="afawcett@newcollege.com"/>
        <s v="mferguson@newcollege.com"/>
        <s v="jliu@newcollege.com"/>
        <s v="eforrer@newcollege.com"/>
        <s v="afulton@newcollege.com"/>
        <s v="twyllie@newcollege.com"/>
        <s v="lgadista@newcollege.com"/>
        <s v="sgaldas@newcollege.com"/>
        <s v="rgallaty@newcollege.com"/>
        <s v="dmeyer-williams@newcollege.com"/>
        <s v="sgao@newcollege.com"/>
        <s v="ygao@newcollege.com"/>
        <s v="agallo@newcollege.com"/>
        <s v="xshangguan@newcollege.com"/>
        <s v="hgilmore@newcollege.com"/>
        <s v="pgordon@newcollege.com"/>
        <s v="fshoostovian@newcollege.com"/>
        <s v="cgray@newcollege.com"/>
        <s v="tgrewal@newcollege.com"/>
        <s v="jgrillo@newcollege.com"/>
        <s v="jgu@newcollege.com"/>
        <s v="ygu@newcollege.com"/>
        <s v="elajin@newcollege.com"/>
        <s v="zguan@newcollege.com"/>
        <s v="zguanmengyue@newcollege.com"/>
        <s v="agunston@newcollege.com"/>
        <s v="aguo@newcollege.com"/>
        <s v="rabla@newcollege.com"/>
        <s v="yguo@newcollege.com"/>
        <s v="szhu@newcollege.com"/>
        <s v="mhaddad@newcollege.com"/>
        <s v="lhan@newcollege.com"/>
        <s v="shan@newcollege.com"/>
        <s v="ahancock@newcollege.com"/>
        <s v="mhanda@newcollege.com"/>
        <s v="shannell@newcollege.com"/>
        <s v="elee@newcollege.com"/>
        <s v="charb@newcollege.com"/>
        <s v="cskaane@newcollege.com"/>
        <s v="pharris@newcollege.com"/>
        <s v="azhang@newcollege.com"/>
        <s v="enguyen@newcollege.com"/>
        <s v="shernandez@newcollege.com"/>
        <s v="eheung@newcollege.com"/>
        <s v="yhirani@newcollege.com"/>
        <s v="ahizbas@newcollege.com"/>
        <s v="jhong@newcollege.com"/>
        <s v="oroqueza@newcollege.com"/>
        <s v="ahoyek@newcollege.com"/>
        <s v="bhu@newcollege.com"/>
        <s v="qhu@newcollege.com"/>
        <s v="shu@newcollege.com"/>
        <s v="xhua@newcollege.com"/>
        <s v="ahuang@newcollege.com"/>
        <s v="ehuang@newcollege.com"/>
        <s v="lhuang@newcollege.com"/>
        <s v="mhuang@newcollege.com"/>
        <s v="xhuang@newcollege.com"/>
        <s v="yhuang@newcollege.com"/>
        <s v="zhuanng@newcollege.com"/>
        <s v="chucke@newcollege.com"/>
        <s v="jhui@newcollege.com"/>
        <s v="jhuiwen@newcollege.com"/>
        <s v="dhuynh@newcollege.com"/>
        <s v="khuynh@newcollege.com"/>
        <s v="wiftikhar@newcollege.com"/>
        <s v="rismail@newcollege.com"/>
        <s v="mjarlmo@newcollege.com"/>
        <s v="ajeffrey@newcollege.com"/>
        <s v="jjiang@newcollege.com"/>
        <s v="yjiang@newcollege.com"/>
        <s v="shao@newcollege.com"/>
        <s v="cjin@newcollege.com"/>
        <s v="sjones@newcollege.com"/>
        <s v="zjunhui@newcollege.com"/>
        <s v="hkaiyum@newcollege.com"/>
        <s v="hkaur@newcollege.com"/>
        <s v="dkent@newcollege.com"/>
        <s v="bkhoury@newcollege.com"/>
        <s v="amohr@newcollege.com"/>
        <s v="mhouston@newcollege.com"/>
        <s v="hkim@newcollege.com"/>
        <s v="lharper@newcollege.com"/>
        <s v="dhartanto@newcollege.com"/>
        <s v="hxu@newcollege.com"/>
        <s v="pbrewer@newcollege.com"/>
        <s v="sko@newcollege.com"/>
        <s v="yko@newcollege.com"/>
        <s v="skouch@newcollege.com"/>
        <s v="ekozar@newcollege.com"/>
        <s v="jkrieg@newcollege.com"/>
        <s v="slai@newcollege.com"/>
        <s v="kjimenez@newcollege.com"/>
        <s v="jlan@newcollege.com"/>
        <s v="dlasala@newcollege.com"/>
        <s v="mlaugesen@newcollege.com"/>
        <s v="ale@newcollege.com"/>
        <s v="alyndon@newcollege.com"/>
        <s v="hlee@newcollege.com"/>
        <s v="jlee@newcollege.com"/>
        <s v="hli@newcollege.com"/>
        <s v="jli@newcollege.com"/>
        <s v="jcheng@newcollege.com"/>
        <s v="nkin@newcollege.com"/>
        <s v="lli@newcollege.com"/>
        <s v="sli@newcollege.com"/>
        <s v="xli@newcollege.com"/>
        <s v="yli@newcollege.com"/>
        <s v="pcarroll@newcollege.com"/>
        <s v="zzhang@newcollege.com"/>
        <s v="sliang@newcollege.com"/>
        <s v="wliang@newcollege.com"/>
        <s v="yliang@newcollege.com"/>
        <s v="qliao@newcollege.com"/>
        <s v="tliddicoat@newcollege.com"/>
        <s v="sliesure@newcollege.com"/>
        <s v="hlin@newcollege.com"/>
        <s v="ylingtong@newcollege.com"/>
        <s v="hsee@newcollege.com"/>
        <s v="kliu@newcollege.com"/>
        <s v="mliu@newcollege.com"/>
        <s v="xliu@newcollege.com"/>
        <s v="yliu@newcollege.com"/>
        <s v="zliu@newcollege.com"/>
        <s v="jlording@newcollege.com"/>
        <s v="klu@newcollege.com"/>
        <s v="pmcwhinney@newcollege.com"/>
        <s v="sly@newcollege.com"/>
        <s v="nrezaei@newcollege.com"/>
        <s v="xzheng@newcollege.com"/>
        <s v="xma@newcollege.com"/>
        <s v="jmackay@newcollege.com"/>
        <s v="amacrae@newcollege.com"/>
        <s v="bmajor-mills@newcollege.com"/>
        <s v="zmakhdoom@newcollege.com"/>
        <s v="tman@newcollege.com"/>
        <s v="jmanalo@newcollege.com"/>
        <s v="aguan@newcollege.com"/>
        <s v="ckim@newcollege.com"/>
        <s v="nmarcus@newcollege.com"/>
        <s v="smarshall@newcollege.com"/>
        <s v="aghazzaoui@newcollege.com"/>
        <s v="amatthias@newcollege.com"/>
        <s v="cmcalpine@newcollege.com"/>
        <s v="tmccarthy@newcollege.com"/>
        <s v="dmckinnon@newcollege.com"/>
        <s v="wmcmurray@newcollege.com"/>
        <s v="pvillanueva@newcollege.com"/>
        <s v="dmehmet@newcollege.com"/>
        <s v="pmen@newcollege.com"/>
        <s v="jwang@newcollege.com"/>
        <s v="gmichael@newcollege.com"/>
        <s v="jmirels@newcollege.com"/>
        <s v="she@newcollege.com"/>
        <s v="jguo@newcollege.com"/>
        <s v="nmorfuni@newcollege.com"/>
        <s v="mmunasinghe@newcollege.com"/>
        <s v="dmurdocca@newcollege.com"/>
        <s v="nmustafa@newcollege.com"/>
        <s v="nmutamba@newcollege.com"/>
        <s v="tnanthakumar@newcollege.com"/>
        <s v="znanxue@newcollege.com"/>
        <s v="cnarayan@newcollege.com"/>
        <s v="vnarayana@newcollege.com"/>
        <s v="pgosai@newcollege.com"/>
        <s v="gnewell@newcollege.com"/>
        <s v="tnguyen@newcollege.com"/>
        <s v="anguyen@newcollege.com"/>
        <s v="cdave@newcollege.com"/>
        <s v="jnguyen@newcollege.com"/>
        <s v="knguyen@newcollege.com"/>
        <s v="mnguyen@newcollege.com"/>
        <s v="nnguyen@newcollege.com"/>
        <s v="lnorthridge@newcollege.com"/>
        <s v="so'donnell@newcollege.com"/>
        <s v="poni@newcollege.com"/>
        <s v="wou@newcollege.com"/>
        <s v="ndai@newcollege.com"/>
        <s v="joxford@newcollege.com"/>
        <s v="wpan@newcollege.com"/>
        <s v="ypan@newcollege.com"/>
        <s v="gsut@newcollege.com"/>
        <s v="ppandey@newcollege.com"/>
        <s v="cpark@newcollege.com"/>
        <s v="wpark@newcollege.com"/>
        <s v="jpaulsen@newcollege.com"/>
        <s v="vtrinh@newcollege.com"/>
        <s v="dpenfold@newcollege.com"/>
        <s v="dpeng@newcollege.com"/>
        <s v="jpeterson@newcollege.com"/>
        <s v="gpham@newcollege.com"/>
        <s v="kpham@newcollege.com"/>
        <s v="dpious@newcollege.com"/>
        <s v="dpolkinghorne@newcollege.com"/>
        <s v="lporreca@newcollege.com"/>
        <s v="rprice@newcollege.com"/>
        <s v="apushparajah@newcollege.com"/>
        <s v="xqi@newcollege.com"/>
        <s v="squ@newcollege.com"/>
        <s v="kragavan@newcollege.com"/>
        <s v="nranzolin@newcollege.com"/>
        <s v="srecord@newcollege.com"/>
        <s v="xrego@newcollege.com"/>
        <s v="yren@newcollege.com"/>
        <s v="creneman@newcollege.com"/>
        <s v="ojones@newcollege.com"/>
        <s v="erobinson@newcollege.com"/>
        <s v="crodriguez@newcollege.com"/>
        <s v="brosman@newcollege.com"/>
        <s v="asaikia@newcollege.com"/>
        <s v="lsalaa@newcollege.com"/>
        <s v="msaleh@newcollege.com"/>
        <s v="csamuel@newcollege.com"/>
        <s v="rsareen@newcollege.com"/>
        <s v="msarvaiya@newcollege.com"/>
        <s v="cscott@newcollege.com"/>
        <s v="tvo@newcollege.com"/>
        <s v="rsetiadi@newcollege.com"/>
        <s v="jsetijadi@newcollege.com"/>
        <s v="mseverino@newcollege.com"/>
        <s v="cshahid@newcollege.com"/>
        <s v="zshanahan@newcollege.com"/>
        <s v="zshang@newcollege.com"/>
        <s v="lbailey@newcollege.com"/>
        <s v="mshao@newcollege.com"/>
        <s v="zshen@newcollege.com"/>
        <s v="dshi@newcollege.com"/>
        <s v="xshi@newcollege.com"/>
        <s v="yshi@newcollege.com"/>
        <s v="ssikalu@newcollege.com"/>
        <s v="dsinclair@newcollege.com"/>
        <s v="jsingh@newcollege.com"/>
        <s v="kgarald@newcollege.com"/>
        <s v="jmathias@newcollege.com"/>
        <s v="jso@newcollege.com"/>
        <s v="jkim@newcollege.com"/>
        <s v="zsong@newcollege.com"/>
        <s v="msorbello@newcollege.com"/>
        <s v="lstanhope@newcollege.com"/>
        <s v="lsu@newcollege.com"/>
        <s v="tsui@newcollege.com"/>
        <s v="gsun@newcollege.com"/>
        <s v="ksupangat@newcollege.com"/>
        <s v="pclarke@newcollege.com"/>
        <s v="jsutedjo@newcollege.com"/>
        <s v="hsyed@newcollege.com"/>
        <s v="atahsinuzzaman@newcollege.com"/>
        <s v="swherrett@newcollege.com"/>
        <s v="qtam@newcollege.com"/>
        <s v="wtampubolon@newcollege.com"/>
        <s v="atan@newcollege.com"/>
        <s v="jzhang@newcollege.com"/>
        <s v="jnesan@newcollege.com"/>
        <s v="wma@newcollege.com"/>
        <s v="ttazwar@newcollege.com"/>
        <s v="pthan@newcollege.com"/>
        <s v="kthang@newcollege.com"/>
        <s v="mthompson@newcollege.com"/>
        <s v="athrelfo@newcollege.com"/>
        <s v="lthung-winata@newcollege.com"/>
        <s v="mtjahjadi@newcollege.com"/>
        <s v="jtong@newcollege.com"/>
        <s v="xtong@newcollege.com"/>
        <s v="ttorres@newcollege.com"/>
        <s v="atouma@newcollege.com"/>
        <s v="vtrang@newcollege.com"/>
        <s v="atregunna@newcollege.com"/>
        <s v="azian@newcollege.com"/>
        <s v="dtrini@newcollege.com"/>
        <s v="ctropp@newcollege.com"/>
        <s v="struong@newcollege.com"/>
        <s v="jtunge@newcollege.com"/>
        <s v="mturner@newcollege.com"/>
        <s v="muddin@newcollege.com"/>
        <s v="kmohan@newcollege.com"/>
        <s v="cvallet@newcollege.com"/>
        <s v="sveronica@newcollege.com"/>
        <s v="cliang@newcollege.com"/>
        <s v="mfurness@newcollege.com"/>
        <s v="tvu@newcollege.com"/>
        <s v="srahmani@newcollege.com"/>
        <s v="jtan@newcollege.com"/>
        <s v="ttao@newcollege.com"/>
        <s v="mwang@newcollege.com"/>
        <s v="swang@newcollege.com"/>
        <s v="ywang@newcollege.com"/>
        <s v="zwang@newcollege.com"/>
        <s v="mtasfia@newcollege.com"/>
        <s v="hwei@newcollege.com"/>
        <s v="xwei@newcollege.com"/>
        <s v="ywei@newcollege.com"/>
        <s v="dwerner@newcollege.com"/>
        <s v="zpan@newcollege.com"/>
        <s v="cwiggins@newcollege.com"/>
        <s v="cwiranata@newcollege.com"/>
        <s v="ewong@newcollege.com"/>
        <s v="jwong@newcollege.com"/>
        <s v="wforqan@newcollege.com"/>
        <s v="cwoods@newcollege.com"/>
        <s v="hwu@newcollege.com"/>
        <s v="mwu@newcollege.com"/>
        <s v="ywu@newcollege.com"/>
        <s v="zwu@newcollege.com"/>
        <s v="jwunsch@newcollege.com"/>
        <s v="sphoung@newcollege.com"/>
        <s v="lxia@newcollege.com"/>
        <s v="rxia@newcollege.com"/>
        <s v="yxia@newcollege.com"/>
        <s v="kxing@newcollege.com"/>
        <s v="zxing@newcollege.com"/>
        <s v="souyang@newcollege.com"/>
        <s v="jxu@newcollege.com"/>
        <s v="kxu@newcollege.com"/>
        <s v="pxu@newcollege.com"/>
        <s v="wxu@newcollege.com"/>
        <s v="clofstrom@newcollege.com"/>
        <s v="lyang@newcollege.com"/>
        <s v="yyang@newcollege.com"/>
        <s v="jyao@newcollege.com"/>
        <s v="jye@newcollege.com"/>
        <s v="lyongni@newcollege.com"/>
        <s v="ryou@newcollege.com"/>
        <s v="ryu@newcollege.com"/>
        <s v="yyuan@newcollege.com"/>
        <s v="wyuanjia(don)@newcollege.com"/>
        <s v="dyuhan@newcollege.com"/>
        <s v="cyunwen@newcollege.com"/>
        <s v="zyupeng@newcollege.com"/>
        <s v="bzalac@newcollege.com"/>
        <s v="mzang@newcollege.com"/>
        <s v="lzeng@newcollege.com"/>
        <s v="lkirchberger@newcollege.com"/>
        <s v="bzhang@newcollege.com"/>
        <s v="twong@newcollege.com"/>
        <s v="kli@newcollege.com"/>
        <s v="aukwatta@newcollege.com"/>
        <s v="szhang@newcollege.com"/>
        <s v="yzhang@newcollege.com"/>
        <s v="dzhang@newcollege.com"/>
        <s v="jmansour@newcollege.com"/>
        <s v="staing@newcollege.com"/>
        <s v="rzhao@newcollege.com"/>
        <s v="szhao@newcollege.com"/>
        <s v="wzhao@newcollege.com"/>
        <s v="zzhao@newcollege.com"/>
        <s v="azheng@newcollege.com"/>
        <s v="cbrais@newcollege.com"/>
        <s v="ezhiltcova@newcollege.com"/>
        <s v="wzhong@newcollege.com"/>
        <s v="yzhong@newcollege.com"/>
        <s v="dzhongjun@newcollege.com"/>
        <s v="yzhou@newcollege.com"/>
        <s v="kzhu@newcollege.com"/>
        <s v="cward@newcollege.com"/>
        <s v="wlu@newcollege.com"/>
        <s v="qzhang@newcollege.com"/>
        <m/>
      </sharedItems>
    </cacheField>
    <cacheField name="Year Enrolled" numFmtId="0">
      <sharedItems containsNumber="1" containsInteger="1" containsMixedTypes="1" count="4">
        <s v="2015"/>
        <s v="2016"/>
        <s v="2017"/>
        <n v="462"/>
      </sharedItems>
    </cacheField>
    <cacheField name="Teacher" numFmtId="0">
      <sharedItems containsBlank="1" count="5">
        <s v="Dr Maletti"/>
        <s v="Mrs Johnson"/>
        <s v="Ms Sekibo"/>
        <s v="Mr Chang"/>
        <m/>
      </sharedItems>
    </cacheField>
    <cacheField name="Student Type" numFmtId="0">
      <sharedItems containsBlank="1" count="4">
        <s v="Part Time"/>
        <s v="Distance Learning"/>
        <s v="Full Time"/>
        <m/>
      </sharedItems>
    </cacheField>
    <cacheField name="Term 1 Mark" numFmtId="0">
      <sharedItems containsString="0" containsBlank="1" containsNumber="1" containsInteger="1" minValue="7" maxValue="99" count="83">
        <n v="98"/>
        <n v="49"/>
        <n v="87"/>
        <n v="90"/>
        <n v="63"/>
        <n v="38"/>
        <n v="51"/>
        <n v="66"/>
        <n v="25"/>
        <n v="69"/>
        <n v="68"/>
        <n v="43"/>
        <n v="57"/>
        <n v="65"/>
        <n v="62"/>
        <n v="78"/>
        <n v="50"/>
        <n v="28"/>
        <n v="97"/>
        <n v="46"/>
        <n v="70"/>
        <n v="75"/>
        <n v="95"/>
        <n v="83"/>
        <n v="36"/>
        <n v="67"/>
        <n v="35"/>
        <n v="72"/>
        <n v="80"/>
        <n v="61"/>
        <n v="41"/>
        <n v="86"/>
        <n v="84"/>
        <n v="73"/>
        <n v="91"/>
        <n v="74"/>
        <n v="60"/>
        <n v="47"/>
        <n v="42"/>
        <n v="40"/>
        <n v="37"/>
        <n v="81"/>
        <n v="59"/>
        <n v="33"/>
        <n v="58"/>
        <n v="82"/>
        <n v="32"/>
        <n v="79"/>
        <n v="76"/>
        <n v="71"/>
        <n v="48"/>
        <n v="92"/>
        <n v="56"/>
        <n v="53"/>
        <n v="89"/>
        <n v="93"/>
        <n v="94"/>
        <n v="30"/>
        <n v="18"/>
        <n v="54"/>
        <n v="31"/>
        <n v="44"/>
        <n v="85"/>
        <n v="27"/>
        <n v="39"/>
        <n v="64"/>
        <n v="45"/>
        <n v="96"/>
        <n v="52"/>
        <n v="88"/>
        <n v="21"/>
        <n v="26"/>
        <n v="34"/>
        <n v="77"/>
        <n v="23"/>
        <n v="29"/>
        <n v="20"/>
        <n v="7"/>
        <n v="55"/>
        <n v="22"/>
        <n v="99"/>
        <n v="19"/>
        <m/>
      </sharedItems>
    </cacheField>
    <cacheField name="Term 2 Mark" numFmtId="0">
      <sharedItems containsString="0" containsBlank="1" containsNumber="1" containsInteger="1" minValue="2" maxValue="100" count="95">
        <n v="91"/>
        <n v="88"/>
        <n v="64"/>
        <n v="92"/>
        <n v="39"/>
        <n v="74"/>
        <n v="66"/>
        <n v="10"/>
        <n v="55"/>
        <n v="40"/>
        <n v="57"/>
        <n v="87"/>
        <n v="89"/>
        <n v="67"/>
        <n v="95"/>
        <n v="42"/>
        <n v="68"/>
        <n v="61"/>
        <n v="71"/>
        <n v="52"/>
        <n v="62"/>
        <n v="38"/>
        <n v="34"/>
        <n v="22"/>
        <n v="94"/>
        <n v="58"/>
        <n v="46"/>
        <n v="8"/>
        <n v="15"/>
        <n v="97"/>
        <n v="65"/>
        <n v="100"/>
        <n v="81"/>
        <n v="28"/>
        <n v="59"/>
        <n v="23"/>
        <n v="48"/>
        <n v="72"/>
        <n v="56"/>
        <n v="82"/>
        <n v="43"/>
        <n v="49"/>
        <n v="78"/>
        <n v="4"/>
        <n v="29"/>
        <n v="24"/>
        <n v="60"/>
        <n v="47"/>
        <n v="98"/>
        <n v="96"/>
        <n v="44"/>
        <n v="45"/>
        <n v="51"/>
        <n v="11"/>
        <n v="75"/>
        <n v="84"/>
        <n v="30"/>
        <n v="76"/>
        <n v="83"/>
        <n v="69"/>
        <n v="90"/>
        <n v="17"/>
        <n v="20"/>
        <n v="32"/>
        <n v="77"/>
        <n v="25"/>
        <n v="18"/>
        <n v="80"/>
        <n v="70"/>
        <n v="93"/>
        <n v="79"/>
        <n v="41"/>
        <n v="19"/>
        <n v="3"/>
        <n v="86"/>
        <n v="85"/>
        <n v="73"/>
        <n v="16"/>
        <n v="37"/>
        <n v="53"/>
        <n v="2"/>
        <n v="99"/>
        <n v="50"/>
        <n v="27"/>
        <n v="36"/>
        <n v="33"/>
        <n v="63"/>
        <n v="54"/>
        <n v="9"/>
        <n v="26"/>
        <n v="35"/>
        <n v="31"/>
        <n v="6"/>
        <n v="13"/>
        <m/>
      </sharedItems>
    </cacheField>
    <cacheField name="Term 3 Mark" numFmtId="0">
      <sharedItems containsString="0" containsBlank="1" containsNumber="1" containsInteger="1" minValue="4" maxValue="100" count="95">
        <n v="84"/>
        <n v="48"/>
        <n v="63"/>
        <n v="81"/>
        <n v="82"/>
        <n v="30"/>
        <n v="57"/>
        <n v="68"/>
        <n v="38"/>
        <n v="53"/>
        <n v="86"/>
        <n v="16"/>
        <n v="59"/>
        <n v="46"/>
        <n v="31"/>
        <n v="91"/>
        <n v="83"/>
        <n v="51"/>
        <n v="60"/>
        <n v="41"/>
        <n v="100"/>
        <n v="24"/>
        <n v="49"/>
        <n v="22"/>
        <n v="27"/>
        <n v="39"/>
        <n v="58"/>
        <n v="73"/>
        <n v="42"/>
        <n v="96"/>
        <n v="94"/>
        <n v="70"/>
        <n v="85"/>
        <n v="32"/>
        <n v="79"/>
        <n v="23"/>
        <n v="69"/>
        <n v="47"/>
        <n v="33"/>
        <n v="71"/>
        <n v="56"/>
        <n v="19"/>
        <n v="15"/>
        <n v="43"/>
        <n v="55"/>
        <n v="75"/>
        <n v="88"/>
        <n v="4"/>
        <n v="12"/>
        <n v="77"/>
        <n v="98"/>
        <n v="90"/>
        <n v="52"/>
        <n v="74"/>
        <n v="76"/>
        <n v="93"/>
        <n v="97"/>
        <n v="92"/>
        <n v="66"/>
        <n v="87"/>
        <n v="20"/>
        <n v="34"/>
        <n v="65"/>
        <n v="37"/>
        <n v="67"/>
        <n v="36"/>
        <n v="61"/>
        <n v="95"/>
        <n v="62"/>
        <n v="72"/>
        <n v="78"/>
        <n v="35"/>
        <n v="40"/>
        <n v="44"/>
        <n v="29"/>
        <n v="89"/>
        <n v="28"/>
        <n v="54"/>
        <n v="45"/>
        <n v="99"/>
        <n v="9"/>
        <n v="21"/>
        <n v="64"/>
        <n v="17"/>
        <n v="18"/>
        <n v="25"/>
        <n v="50"/>
        <n v="11"/>
        <n v="6"/>
        <n v="7"/>
        <n v="8"/>
        <n v="13"/>
        <n v="10"/>
        <n v="80"/>
        <m/>
      </sharedItems>
    </cacheField>
    <cacheField name="Term 4 Mark" numFmtId="0">
      <sharedItems containsString="0" containsBlank="1" containsNumber="1" containsInteger="1" minValue="-2" maxValue="99" count="97">
        <n v="71"/>
        <n v="70"/>
        <n v="65"/>
        <n v="82"/>
        <n v="95"/>
        <n v="53"/>
        <n v="54"/>
        <n v="75"/>
        <n v="23"/>
        <n v="58"/>
        <n v="11"/>
        <n v="60"/>
        <n v="69"/>
        <n v="77"/>
        <n v="89"/>
        <n v="39"/>
        <n v="8"/>
        <n v="86"/>
        <n v="81"/>
        <n v="49"/>
        <n v="55"/>
        <n v="44"/>
        <n v="73"/>
        <n v="38"/>
        <n v="62"/>
        <n v="56"/>
        <n v="63"/>
        <n v="91"/>
        <n v="32"/>
        <n v="27"/>
        <n v="43"/>
        <n v="99"/>
        <n v="68"/>
        <n v="90"/>
        <n v="83"/>
        <n v="67"/>
        <n v="33"/>
        <n v="47"/>
        <n v="57"/>
        <n v="50"/>
        <n v="59"/>
        <n v="51"/>
        <n v="22"/>
        <n v="66"/>
        <n v="16"/>
        <n v="96"/>
        <n v="97"/>
        <n v="31"/>
        <n v="76"/>
        <n v="78"/>
        <n v="74"/>
        <n v="80"/>
        <n v="41"/>
        <n v="29"/>
        <n v="72"/>
        <n v="46"/>
        <n v="64"/>
        <n v="5"/>
        <n v="40"/>
        <n v="61"/>
        <n v="87"/>
        <n v="84"/>
        <n v="93"/>
        <n v="85"/>
        <n v="25"/>
        <n v="26"/>
        <n v="14"/>
        <n v="92"/>
        <n v="7"/>
        <n v="79"/>
        <n v="88"/>
        <n v="42"/>
        <n v="94"/>
        <n v="10"/>
        <n v="98"/>
        <n v="15"/>
        <n v="24"/>
        <n v="35"/>
        <n v="36"/>
        <n v="48"/>
        <n v="45"/>
        <n v="21"/>
        <n v="2"/>
        <n v="3"/>
        <n v="52"/>
        <n v="37"/>
        <n v="-2"/>
        <n v="30"/>
        <n v="18"/>
        <n v="12"/>
        <n v="-1"/>
        <n v="34"/>
        <n v="20"/>
        <n v="28"/>
        <n v="13"/>
        <n v="17"/>
        <m/>
      </sharedItems>
    </cacheField>
    <cacheField name="Trend" numFmtId="0">
      <sharedItems containsString="0" containsBlank="1" containsNonDate="0" count="1">
        <m/>
      </sharedItems>
    </cacheField>
    <cacheField name="Final Mark" numFmtId="0">
      <sharedItems containsString="0" containsBlank="1" containsNumber="1" minValue="11.5" maxValue="97.25" count="235">
        <n v="86"/>
        <n v="63.75"/>
        <n v="69.75"/>
        <n v="86.25"/>
        <n v="76"/>
        <n v="40"/>
        <n v="59"/>
        <n v="68.75"/>
        <n v="24"/>
        <n v="60.5"/>
        <n v="66.75"/>
        <n v="33.5"/>
        <n v="51.25"/>
        <n v="62.5"/>
        <n v="78"/>
        <n v="75.5"/>
        <n v="56.5"/>
        <n v="92.25"/>
        <n v="50"/>
        <n v="67.25"/>
        <n v="59.25"/>
        <n v="73.75"/>
        <n v="47"/>
        <n v="79.5"/>
        <n v="34"/>
        <n v="53"/>
        <n v="33.75"/>
        <n v="82.25"/>
        <n v="91.5"/>
        <n v="69"/>
        <n v="46.75"/>
        <n v="25.75"/>
        <n v="31.25"/>
        <n v="68"/>
        <n v="84.25"/>
        <n v="59.5"/>
        <n v="85.5"/>
        <n v="93.5"/>
        <n v="81"/>
        <n v="76.5"/>
        <n v="32.75"/>
        <n v="70.5"/>
        <n v="64.25"/>
        <n v="40.5"/>
        <n v="57.75"/>
        <n v="62.75"/>
        <n v="57"/>
        <n v="50.25"/>
        <n v="35.5"/>
        <n v="65"/>
        <n v="44.25"/>
        <n v="54.25"/>
        <n v="42"/>
        <n v="35.75"/>
        <n v="71.75"/>
        <n v="33.25"/>
        <n v="51"/>
        <n v="43.5"/>
        <n v="83.75"/>
        <n v="60.25"/>
        <n v="94.25"/>
        <n v="77.75"/>
        <n v="22"/>
        <n v="74.75"/>
        <n v="84"/>
        <n v="91.25"/>
        <n v="48.25"/>
        <n v="69.5"/>
        <n v="86.5"/>
        <n v="74"/>
        <n v="75.75"/>
        <n v="60.75"/>
        <n v="53.5"/>
        <n v="37.75"/>
        <n v="88.5"/>
        <n v="89.5"/>
        <n v="65.5"/>
        <n v="89"/>
        <n v="81.5"/>
        <n v="49.75"/>
        <n v="68.25"/>
        <n v="92.5"/>
        <n v="17.75"/>
        <n v="85.75"/>
        <n v="94.5"/>
        <n v="41"/>
        <n v="70.75"/>
        <n v="73.5"/>
        <n v="90.25"/>
        <n v="59.75"/>
        <n v="25.25"/>
        <n v="29.75"/>
        <n v="45"/>
        <n v="54.5"/>
        <n v="30.5"/>
        <n v="43.75"/>
        <n v="93.75"/>
        <n v="42.25"/>
        <n v="21"/>
        <n v="80.25"/>
        <n v="90"/>
        <n v="88"/>
        <n v="44.5"/>
        <n v="34.75"/>
        <n v="71.25"/>
        <n v="61.25"/>
        <n v="88.25"/>
        <n v="51.75"/>
        <n v="84.75"/>
        <n v="80"/>
        <n v="23.25"/>
        <n v="51.5"/>
        <n v="90.75"/>
        <n v="64.5"/>
        <n v="45.75"/>
        <n v="70"/>
        <n v="53.25"/>
        <n v="43"/>
        <n v="39"/>
        <n v="71"/>
        <n v="52"/>
        <n v="85"/>
        <n v="41.75"/>
        <n v="87"/>
        <n v="20.5"/>
        <n v="54.75"/>
        <n v="82.75"/>
        <n v="49"/>
        <n v="82.5"/>
        <n v="36.5"/>
        <n v="74.5"/>
        <n v="93"/>
        <n v="27"/>
        <n v="32.25"/>
        <n v="56"/>
        <n v="39.5"/>
        <n v="19.75"/>
        <n v="47.5"/>
        <n v="23.75"/>
        <n v="72.75"/>
        <n v="63.25"/>
        <n v="60"/>
        <n v="65.25"/>
        <n v="58"/>
        <n v="79"/>
        <n v="28.5"/>
        <n v="77"/>
        <n v="44.75"/>
        <n v="69.25"/>
        <n v="87.75"/>
        <n v="76.75"/>
        <n v="73"/>
        <n v="22.25"/>
        <n v="30.25"/>
        <n v="52.75"/>
        <n v="34.5"/>
        <n v="52.5"/>
        <n v="86.75"/>
        <n v="72.25"/>
        <n v="45.25"/>
        <n v="15.5"/>
        <n v="54"/>
        <n v="71.5"/>
        <n v="64.75"/>
        <n v="41.25"/>
        <n v="89.75"/>
        <n v="65.75"/>
        <n v="94"/>
        <n v="66.25"/>
        <n v="21.75"/>
        <n v="31.75"/>
        <n v="49.5"/>
        <n v="87.25"/>
        <n v="66"/>
        <n v="67.75"/>
        <n v="31"/>
        <n v="80.75"/>
        <n v="29"/>
        <n v="96"/>
        <n v="78.25"/>
        <n v="87.5"/>
        <n v="26.5"/>
        <n v="11.5"/>
        <n v="48"/>
        <n v="61.5"/>
        <n v="50.5"/>
        <n v="72.5"/>
        <n v="61"/>
        <n v="95.25"/>
        <n v="83.25"/>
        <n v="46.5"/>
        <n v="58.5"/>
        <n v="36.75"/>
        <n v="45.5"/>
        <n v="48.75"/>
        <n v="85.25"/>
        <n v="35"/>
        <n v="40.25"/>
        <n v="92.75"/>
        <n v="55.25"/>
        <n v="56.75"/>
        <n v="16"/>
        <n v="47.25"/>
        <n v="83.5"/>
        <n v="26.75"/>
        <n v="23"/>
        <n v="31.5"/>
        <n v="52.25"/>
        <n v="43.25"/>
        <n v="93.25"/>
        <n v="78.75"/>
        <n v="34.25"/>
        <n v="13.5"/>
        <n v="36"/>
        <n v="37.25"/>
        <n v="38.25"/>
        <n v="70.25"/>
        <n v="83"/>
        <n v="97.25"/>
        <n v="27.25"/>
        <n v="37.5"/>
        <n v="72"/>
        <n v="67"/>
        <n v="47.75"/>
        <n v="62.25"/>
        <n v="41.5"/>
        <n v="55.75"/>
        <n v="48.5"/>
        <n v="89.25"/>
        <n v="30.75"/>
        <n v="46"/>
        <n v="38.75"/>
        <n v="74.25"/>
        <n v="64"/>
        <m/>
      </sharedItems>
    </cacheField>
    <cacheField name="Grade" numFmtId="0">
      <sharedItems containsBlank="1" count="8">
        <s v="A"/>
        <s v="D"/>
        <s v="C"/>
        <s v="B"/>
        <s v="F"/>
        <s v="Fail"/>
        <s v="E"/>
        <m/>
      </sharedItems>
    </cacheField>
    <cacheField name="Days Absent" numFmtId="0">
      <sharedItems containsString="0" containsBlank="1" containsNumber="1" containsInteger="1" minValue="0" maxValue="0" count="2">
        <n v="0"/>
        <m/>
      </sharedItems>
    </cacheField>
    <cacheField name="Fees Owing" numFmtId="0">
      <sharedItems containsSemiMixedTypes="0" containsString="0" containsNumber="1" containsInteger="1" minValue="0" maxValue="3451742" count="450">
        <n v="3121"/>
        <n v="0"/>
        <n v="1756"/>
        <n v="5432"/>
        <n v="11433"/>
        <n v="13410"/>
        <n v="1358"/>
        <n v="3225"/>
        <n v="1003"/>
        <n v="5214"/>
        <n v="12450"/>
        <n v="10370"/>
        <n v="8610"/>
        <n v="7815"/>
        <n v="15691"/>
        <n v="12248"/>
        <n v="15282"/>
        <n v="239"/>
        <n v="3045"/>
        <n v="1879"/>
        <n v="10835"/>
        <n v="7629"/>
        <n v="7453"/>
        <n v="10171"/>
        <n v="307"/>
        <n v="2787"/>
        <n v="9015"/>
        <n v="343"/>
        <n v="8415"/>
        <n v="4843"/>
        <n v="3007"/>
        <n v="14671"/>
        <n v="15322"/>
        <n v="15159"/>
        <n v="11724"/>
        <n v="4618"/>
        <n v="526"/>
        <n v="2533"/>
        <n v="7591"/>
        <n v="1708"/>
        <n v="13931"/>
        <n v="761"/>
        <n v="3962"/>
        <n v="5202"/>
        <n v="233"/>
        <n v="2328"/>
        <n v="7839"/>
        <n v="5488"/>
        <n v="11144"/>
        <n v="125"/>
        <n v="2871"/>
        <n v="554"/>
        <n v="4877"/>
        <n v="2447"/>
        <n v="1337"/>
        <n v="5938"/>
        <n v="6887"/>
        <n v="11088"/>
        <n v="8306"/>
        <n v="585"/>
        <n v="11938"/>
        <n v="9782"/>
        <n v="2107"/>
        <n v="9286"/>
        <n v="6870"/>
        <n v="6695"/>
        <n v="4259"/>
        <n v="670"/>
        <n v="8254"/>
        <n v="901"/>
        <n v="12243"/>
        <n v="14193"/>
        <n v="6188"/>
        <n v="6000"/>
        <n v="8522"/>
        <n v="12856"/>
        <n v="4247"/>
        <n v="7584"/>
        <n v="12779"/>
        <n v="3006"/>
        <n v="2711"/>
        <n v="1666"/>
        <n v="326"/>
        <n v="14466"/>
        <n v="10750"/>
        <n v="1044"/>
        <n v="15332"/>
        <n v="5552"/>
        <n v="1384"/>
        <n v="4005"/>
        <n v="5216"/>
        <n v="8135"/>
        <n v="1402"/>
        <n v="13513"/>
        <n v="2601"/>
        <n v="1508"/>
        <n v="1594"/>
        <n v="5172"/>
        <n v="11360"/>
        <n v="1613"/>
        <n v="7762"/>
        <n v="7419"/>
        <n v="2474"/>
        <n v="397"/>
        <n v="2473"/>
        <n v="1754"/>
        <n v="3340"/>
        <n v="13906"/>
        <n v="13150"/>
        <n v="210"/>
        <n v="1913"/>
        <n v="3960"/>
        <n v="2486"/>
        <n v="15355"/>
        <n v="439"/>
        <n v="5049"/>
        <n v="15343"/>
        <n v="11087"/>
        <n v="5957"/>
        <n v="2512"/>
        <n v="1173"/>
        <n v="2584"/>
        <n v="15578"/>
        <n v="2885"/>
        <n v="3056"/>
        <n v="140"/>
        <n v="2997"/>
        <n v="2215"/>
        <n v="11834"/>
        <n v="15443"/>
        <n v="3594"/>
        <n v="6667"/>
        <n v="4522"/>
        <n v="11943"/>
        <n v="11207"/>
        <n v="6126"/>
        <n v="4023"/>
        <n v="4201"/>
        <n v="10319"/>
        <n v="15669"/>
        <n v="6759"/>
        <n v="3824"/>
        <n v="2044"/>
        <n v="3805"/>
        <n v="8074"/>
        <n v="220"/>
        <n v="4237"/>
        <n v="1603"/>
        <n v="9529"/>
        <n v="9886"/>
        <n v="9871"/>
        <n v="4250"/>
        <n v="11554"/>
        <n v="9261"/>
        <n v="561"/>
        <n v="3881"/>
        <n v="9298"/>
        <n v="7713"/>
        <n v="3795"/>
        <n v="4158"/>
        <n v="9091"/>
        <n v="2002"/>
        <n v="11161"/>
        <n v="3969"/>
        <n v="4014"/>
        <n v="4192"/>
        <n v="4316"/>
        <n v="4542"/>
        <n v="4603"/>
        <n v="4476"/>
        <n v="15303"/>
        <n v="14299"/>
        <n v="92"/>
        <n v="4107"/>
        <n v="954"/>
        <n v="4623"/>
        <n v="4989"/>
        <n v="2624"/>
        <n v="10029"/>
        <n v="3828"/>
        <n v="5529"/>
        <n v="12732"/>
        <n v="10825"/>
        <n v="468"/>
        <n v="13237"/>
        <n v="5530"/>
        <n v="5537"/>
        <n v="10904"/>
        <n v="2515"/>
        <n v="12501"/>
        <n v="365"/>
        <n v="6547"/>
        <n v="5805"/>
        <n v="5863"/>
        <n v="6681"/>
        <n v="2739"/>
        <n v="13598"/>
        <n v="9416"/>
        <n v="12661"/>
        <n v="12956"/>
        <n v="4312"/>
        <n v="6685"/>
        <n v="5947"/>
        <n v="7773"/>
        <n v="2574"/>
        <n v="11102"/>
        <n v="12198"/>
        <n v="6904"/>
        <n v="6173"/>
        <n v="13857"/>
        <n v="6208"/>
        <n v="4662"/>
        <n v="9817"/>
        <n v="6843"/>
        <n v="3608"/>
        <n v="6859"/>
        <n v="6860"/>
        <n v="2858"/>
        <n v="3571"/>
        <n v="7961"/>
        <n v="9901"/>
        <n v="2004"/>
        <n v="14069"/>
        <n v="12153"/>
        <n v="6883"/>
        <n v="7071"/>
        <n v="11460"/>
        <n v="4822"/>
        <n v="7088"/>
        <n v="7924"/>
        <n v="654"/>
        <n v="6755"/>
        <n v="4262"/>
        <n v="5880"/>
        <n v="7115"/>
        <n v="4012"/>
        <n v="10733"/>
        <n v="7590"/>
        <n v="12535"/>
        <n v="7707"/>
        <n v="7655"/>
        <n v="7864"/>
        <n v="14794"/>
        <n v="11063"/>
        <n v="4328"/>
        <n v="52"/>
        <n v="1655"/>
        <n v="13488"/>
        <n v="14892"/>
        <n v="15283"/>
        <n v="11889"/>
        <n v="8028"/>
        <n v="10209"/>
        <n v="11629"/>
        <n v="7895"/>
        <n v="5532"/>
        <n v="8435"/>
        <n v="12430"/>
        <n v="2761"/>
        <n v="10089"/>
        <n v="15696"/>
        <n v="2755"/>
        <n v="5750"/>
        <n v="14962"/>
        <n v="13575"/>
        <n v="15069"/>
        <n v="8485"/>
        <n v="4613"/>
        <n v="3353"/>
        <n v="1159"/>
        <n v="8582"/>
        <n v="12042"/>
        <n v="6442"/>
        <n v="2134"/>
        <n v="3985"/>
        <n v="8997"/>
        <n v="9111"/>
        <n v="5220"/>
        <n v="3638"/>
        <n v="14131"/>
        <n v="3563"/>
        <n v="9056"/>
        <n v="9036"/>
        <n v="8996"/>
        <n v="11533"/>
        <n v="411"/>
        <n v="3499"/>
        <n v="1647"/>
        <n v="13620"/>
        <n v="7904"/>
        <n v="9057"/>
        <n v="11797"/>
        <n v="5289"/>
        <n v="11905"/>
        <n v="4433"/>
        <n v="11661"/>
        <n v="9498"/>
        <n v="214"/>
        <n v="4293"/>
        <n v="9548"/>
        <n v="6386"/>
        <n v="4359"/>
        <n v="5621"/>
        <n v="10321"/>
        <n v="4281"/>
        <n v="7406"/>
        <n v="8192"/>
        <n v="12546"/>
        <n v="9630"/>
        <n v="12287"/>
        <n v="2398"/>
        <n v="6551"/>
        <n v="7768"/>
        <n v="7923"/>
        <n v="11733"/>
        <n v="9772"/>
        <n v="5454"/>
        <n v="13511"/>
        <n v="3592"/>
        <n v="10041"/>
        <n v="12727"/>
        <n v="10217"/>
        <n v="2099"/>
        <n v="10203"/>
        <n v="10334"/>
        <n v="14688"/>
        <n v="10461"/>
        <n v="15873"/>
        <n v="7463"/>
        <n v="13854"/>
        <n v="5061"/>
        <n v="3279"/>
        <n v="2332"/>
        <n v="9690"/>
        <n v="10550"/>
        <n v="8348"/>
        <n v="289"/>
        <n v="7646"/>
        <n v="11133"/>
        <n v="1626"/>
        <n v="2754"/>
        <n v="11467"/>
        <n v="11315"/>
        <n v="11336"/>
        <n v="11568"/>
        <n v="11580"/>
        <n v="1724"/>
        <n v="1728"/>
        <n v="12773"/>
        <n v="8607"/>
        <n v="7518"/>
        <n v="2300"/>
        <n v="6514"/>
        <n v="10800"/>
        <n v="15509"/>
        <n v="6779"/>
        <n v="3852"/>
        <n v="15748"/>
        <n v="11588"/>
        <n v="15511"/>
        <n v="14161"/>
        <n v="8269"/>
        <n v="12008"/>
        <n v="8034"/>
        <n v="8767"/>
        <n v="11612"/>
        <n v="7628"/>
        <n v="12192"/>
        <n v="11650"/>
        <n v="11728"/>
        <n v="11879"/>
        <n v="12029"/>
        <n v="12080"/>
        <n v="4073"/>
        <n v="6892"/>
        <n v="15948"/>
        <n v="14646"/>
        <n v="748"/>
        <n v="12286"/>
        <n v="1126"/>
        <n v="8677"/>
        <n v="674"/>
        <n v="11402"/>
        <n v="12615"/>
        <n v="10869"/>
        <n v="3697"/>
        <n v="1378"/>
        <n v="6874"/>
        <n v="12743"/>
        <n v="4038"/>
        <n v="7072"/>
        <n v="14267"/>
        <n v="1128"/>
        <n v="9192"/>
        <n v="12772"/>
        <n v="8592"/>
        <n v="1342"/>
        <n v="1371"/>
        <n v="7423"/>
        <n v="11513"/>
        <n v="13446"/>
        <n v="15588"/>
        <n v="11779"/>
        <n v="1365"/>
        <n v="13774"/>
        <n v="13883"/>
        <n v="14058"/>
        <n v="10816"/>
        <n v="13040"/>
        <n v="8309"/>
        <n v="7803"/>
        <n v="4559"/>
        <n v="5555"/>
        <n v="3417"/>
        <n v="15412"/>
        <n v="9462"/>
        <n v="9177"/>
        <n v="15297"/>
        <n v="5517"/>
        <n v="8081"/>
        <n v="13910"/>
        <n v="12494"/>
        <n v="14558"/>
        <n v="14769"/>
        <n v="14807"/>
        <n v="14422"/>
        <n v="14873"/>
        <n v="14914"/>
        <n v="14354"/>
        <n v="9762"/>
        <n v="15014"/>
        <n v="15060"/>
        <n v="15143"/>
        <n v="13850"/>
        <n v="10357"/>
        <n v="12892"/>
        <n v="8625"/>
        <n v="4708"/>
        <n v="15238"/>
        <n v="9025"/>
        <n v="15528"/>
        <n v="5098"/>
        <n v="15287"/>
        <n v="415"/>
        <n v="1491"/>
        <n v="5655"/>
        <n v="15575"/>
        <n v="15658"/>
        <n v="15751"/>
        <n v="345174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9.7810185185" refreshedBy="juck30808" recordCount="462">
  <cacheSource type="worksheet">
    <worksheetSource ref="A3:Q465" sheet="Student Report"/>
  </cacheSource>
  <cacheFields count="17">
    <cacheField name="Student ID" numFmtId="0">
      <sharedItems count="462">
        <s v="925085/15"/>
        <s v="591179/16"/>
        <s v="242324/17"/>
        <s v="609507/15"/>
        <s v="017774/16"/>
        <s v="621228/16"/>
        <s v="059981/15"/>
        <s v="574150/16"/>
        <s v="618379/15"/>
        <s v="553722/16"/>
        <s v="597266/16"/>
        <s v="993567/16"/>
        <s v="036051/17"/>
        <s v="482348/16"/>
        <s v="566255/17"/>
        <s v="554990/15"/>
        <s v="609639/16"/>
        <s v="591438/16"/>
        <s v="308236/17"/>
        <s v="617364/15"/>
        <s v="558961/16"/>
        <s v="035527/16"/>
        <s v="628889/16"/>
        <s v="666612/16"/>
        <s v="276903/15"/>
        <s v="593511/17"/>
        <s v="559909/16"/>
        <s v="577318/17"/>
        <s v="680194/15"/>
        <s v="676212/16"/>
        <s v="572638/15"/>
        <s v="626858/16"/>
        <s v="587031/16"/>
        <s v="026595/16"/>
        <s v="724175/15"/>
        <s v="034911/15"/>
        <s v="040679/15"/>
        <s v="929536/15"/>
        <s v="629524/15"/>
        <s v="507573/16"/>
        <s v="627688/15"/>
        <s v="653662/16"/>
        <s v="559917/17"/>
        <s v="943636/16"/>
        <s v="672012/17"/>
        <s v="069952/15"/>
        <s v="796587/15"/>
        <s v="619398/17"/>
        <s v="027389/15"/>
        <s v="866476/17"/>
        <s v="778635/17"/>
        <s v="964591/16"/>
        <s v="575943/17"/>
        <s v="854788/17"/>
        <s v="364217/17"/>
        <s v="349048/17"/>
        <s v="803709/16"/>
        <s v="939821/17"/>
        <s v="609892/17"/>
        <s v="410378/16"/>
        <s v="410386/17"/>
        <s v="554435/15"/>
        <s v="787193/15"/>
        <s v="588399/17"/>
        <s v="472970/15"/>
        <s v="892632/17"/>
        <s v="557663/15"/>
        <s v="961754/15"/>
        <s v="009534/15"/>
        <s v="055281/16"/>
        <s v="769594/17"/>
        <s v="271316/16"/>
        <s v="469817/17"/>
        <s v="563957/15"/>
        <s v="561008/17"/>
        <s v="773137/16"/>
        <s v="785895/16"/>
        <s v="093543/16"/>
        <s v="590865/17"/>
        <s v="588593/17"/>
        <s v="294863/16"/>
        <s v="563159/17"/>
        <s v="839103/16"/>
        <s v="768478/15"/>
        <s v="576052/16"/>
        <s v="027680/15"/>
        <s v="647069/15"/>
        <s v="589220/17"/>
        <s v="573626/17"/>
        <s v="971125/15"/>
        <s v="654452/17"/>
        <s v="911036/16"/>
        <s v="591748/17"/>
        <s v="646291/17"/>
        <s v="671873/17"/>
        <s v="673643/15"/>
        <s v="929508/17"/>
        <s v="582889/16"/>
        <s v="653588/17"/>
        <s v="078419/15"/>
        <s v="588429/16"/>
        <s v="674309/17"/>
        <s v="558600/17"/>
        <s v="565526/16"/>
        <s v="772653/15"/>
        <s v="587538/15"/>
        <s v="038631/16"/>
        <s v="607047/15"/>
        <s v="553986/17"/>
        <s v="951503/15"/>
        <s v="027125/17"/>
        <s v="921531/17"/>
        <s v="612990/15"/>
        <s v="989717/16"/>
        <s v="572794/17"/>
        <s v="627432/17"/>
        <s v="926456/16"/>
        <s v="029233/17"/>
        <s v="853374/15"/>
        <s v="467225/16"/>
        <s v="624670/17"/>
        <s v="656137/16"/>
        <s v="695019/16"/>
        <s v="103674/17"/>
        <s v="971923/15"/>
        <s v="555415/17"/>
        <s v="978975/17"/>
        <s v="649304/15"/>
        <s v="784082/15"/>
        <s v="617720/17"/>
        <s v="119798/17"/>
        <s v="279414/16"/>
        <s v="013264/16"/>
        <s v="610548/15"/>
        <s v="866042/17"/>
        <s v="039204/17"/>
        <s v="981801/15"/>
        <s v="627440/15"/>
        <s v="958354/15"/>
        <s v="631456/16"/>
        <s v="039212/16"/>
        <s v="985394/15"/>
        <s v="936733/15"/>
        <s v="040342/17"/>
        <s v="030770/16"/>
        <s v="981895/15"/>
        <s v="589243/16"/>
        <s v="573537/15"/>
        <s v="941699/17"/>
        <s v="647581/16"/>
        <s v="590385/15"/>
        <s v="219772/16"/>
        <s v="922392/17"/>
        <s v="603940/17"/>
        <s v="641664/15"/>
        <s v="727484/15"/>
        <s v="982859/17"/>
        <s v="746830/17"/>
        <s v="748361/15"/>
        <s v="623550/16"/>
        <s v="623980/15"/>
        <s v="026528/17"/>
        <s v="554087/17"/>
        <s v="942938/15"/>
        <s v="280552/16"/>
        <s v="629648/17"/>
        <s v="628222/15"/>
        <s v="667027/15"/>
        <s v="636504/16"/>
        <s v="769245/16"/>
        <s v="014775/16"/>
        <s v="747691/17"/>
        <s v="590253/17"/>
        <s v="623356/15"/>
        <s v="293298/16"/>
        <s v="560354/15"/>
        <s v="675798/17"/>
        <s v="641028/15"/>
        <s v="950802/15"/>
        <s v="653898/15"/>
        <s v="572336/17"/>
        <s v="651074/16"/>
        <s v="694772/15"/>
        <s v="628625/16"/>
        <s v="684300/17"/>
        <s v="855497/17"/>
        <s v="443040/17"/>
        <s v="191878/16"/>
        <s v="907504/16"/>
        <s v="711561/16"/>
        <s v="016409/15"/>
        <s v="785258/15"/>
        <s v="855520/17"/>
        <s v="860257/17"/>
        <s v="405223/16"/>
        <s v="899270/16"/>
        <s v="981984/16"/>
        <s v="816634/16"/>
        <s v="030886/17"/>
        <s v="747020/15"/>
        <s v="831079/17"/>
        <s v="747012/15"/>
        <s v="514782/16"/>
        <s v="158498/15"/>
        <s v="672829/16"/>
        <s v="748787/15"/>
        <s v="767656/15"/>
        <s v="059221/15"/>
        <s v="053401/17"/>
        <s v="573634/16"/>
        <s v="576591/17"/>
        <s v="594824/17"/>
        <s v="053274/16"/>
        <s v="959601/17"/>
        <s v="642121/16"/>
        <s v="960391/16"/>
        <s v="614454/16"/>
        <s v="592078/16"/>
        <s v="284663/17"/>
        <s v="573669/17"/>
        <s v="982433/16"/>
        <s v="574142/16"/>
        <s v="037872/16"/>
        <s v="631529/15"/>
        <s v="587651/17"/>
        <s v="676026/15"/>
        <s v="487033/17"/>
        <s v="679920/15"/>
        <s v="592620/16"/>
        <s v="612982/15"/>
        <s v="063830/16"/>
        <s v="802893/15"/>
        <s v="943628/17"/>
        <s v="670857/15"/>
        <s v="285082/17"/>
        <s v="556349/15"/>
        <s v="650884/16"/>
        <s v="614896/15"/>
        <s v="560370/15"/>
        <s v="299032/15"/>
        <s v="628986/16"/>
        <s v="751990/16"/>
        <s v="476805/17"/>
        <s v="848699/17"/>
        <s v="650752/15"/>
        <s v="612613/16"/>
        <s v="719791/16"/>
        <s v="612915/16"/>
        <s v="591020/16"/>
        <s v="593694/15"/>
        <s v="875653/16"/>
        <s v="475244/17"/>
        <s v="632037/17"/>
        <s v="009577/16"/>
        <s v="631693/16"/>
        <s v="787657/16"/>
        <s v="595336/15"/>
        <s v="681727/15"/>
        <s v="335535/16"/>
        <s v="713173/17"/>
        <s v="642172/15"/>
        <s v="563965/15"/>
        <s v="507115/15"/>
        <s v="729088/16"/>
        <s v="935455/17"/>
        <s v="833543/17"/>
        <s v="852978/16"/>
        <s v="620519/15"/>
        <s v="637620/16"/>
        <s v="666586/17"/>
        <s v="691986/15"/>
        <s v="575552/16"/>
        <s v="626955/15"/>
        <s v="620535/16"/>
        <s v="573022/17"/>
        <s v="678149/17"/>
        <s v="577001/16"/>
        <s v="896812/15"/>
        <s v="009704/16"/>
        <s v="587813/17"/>
        <s v="676618/15"/>
        <s v="311156/17"/>
        <s v="967736/15"/>
        <s v="675836/16"/>
        <s v="627327/16"/>
        <s v="555873/15"/>
        <s v="048580/16"/>
        <s v="647573/15"/>
        <s v="583788/16"/>
        <s v="616058/15"/>
        <s v="643802/16"/>
        <s v="028970/15"/>
        <s v="643683/15"/>
        <s v="981852/15"/>
        <s v="911176/16"/>
        <s v="028199/15"/>
        <s v="860397/15"/>
        <s v="561865/15"/>
        <s v="592175/17"/>
        <s v="748981/16"/>
        <s v="558341/16"/>
        <s v="303846/17"/>
        <s v="926855/16"/>
        <s v="670109/16"/>
        <s v="771548/16"/>
        <s v="867030/16"/>
        <s v="796079/15"/>
        <s v="631138/15"/>
        <s v="622287/15"/>
        <s v="752121/17"/>
        <s v="276024/16"/>
        <s v="648677/17"/>
        <s v="586027/15"/>
        <s v="710719/16"/>
        <s v="649606/17"/>
        <s v="928777/17"/>
        <s v="681034/16"/>
        <s v="678010/15"/>
        <s v="883714/17"/>
        <s v="025548/16"/>
        <s v="099765/17"/>
        <s v="054742/16"/>
        <s v="654162/15"/>
        <s v="794436/15"/>
        <s v="011857/17"/>
        <s v="573847/16"/>
        <s v="707602/17"/>
        <s v="986890/17"/>
        <s v="598009/16"/>
        <s v="269079/16"/>
        <s v="985703/15"/>
        <s v="592272/17"/>
        <s v="711235/15"/>
        <s v="899246/15"/>
        <s v="026560/15"/>
        <s v="565119/16"/>
        <s v="629938/17"/>
        <s v="610181/17"/>
        <s v="995233/16"/>
        <s v="622309/15"/>
        <s v="015399/17"/>
        <s v="585071/17"/>
        <s v="634722/17"/>
        <s v="684041/17"/>
        <s v="042264/15"/>
        <s v="677707/17"/>
        <s v="956521/16"/>
        <s v="018568/16"/>
        <s v="586876/15"/>
        <s v="158327/17"/>
        <s v="584822/16"/>
        <s v="034016/16"/>
        <s v="079257/17"/>
        <s v="671652/17"/>
        <s v="563841/15"/>
        <s v="588798/17"/>
        <s v="593589/16"/>
        <s v="595190/17"/>
        <s v="588143/16"/>
        <s v="056583/17"/>
        <s v="042361/16"/>
        <s v="622317/16"/>
        <s v="618018/17"/>
        <s v="642598/17"/>
        <s v="613202/15"/>
        <s v="060726/15"/>
        <s v="553757/17"/>
        <s v="962835/15"/>
        <s v="670265/17"/>
        <s v="673949/15"/>
        <s v="619774/17"/>
        <s v="573081/17"/>
        <s v="949316/16"/>
        <s v="653987/16"/>
        <s v="019661/17"/>
        <s v="499422/17"/>
        <s v="284256/16"/>
        <s v="587767/16"/>
        <s v="643918/17"/>
        <s v="747438/15"/>
        <s v="370608/15"/>
        <s v="743447/17"/>
        <s v="610408/16"/>
        <s v="982875/15"/>
        <s v="754627/16"/>
        <s v="754694/17"/>
        <s v="986319/16"/>
        <s v="573073/17"/>
        <s v="981933/15"/>
        <s v="646441/16"/>
        <s v="969208/16"/>
        <s v="660835/15"/>
        <s v="028148/15"/>
        <s v="588801/16"/>
        <s v="772645/15"/>
        <s v="557469/17"/>
        <s v="943040/15"/>
        <s v="016697/15"/>
        <s v="593961/17"/>
        <s v="030835/15"/>
        <s v="680747/16"/>
        <s v="752466/17"/>
        <s v="027885/15"/>
        <s v="559240/15"/>
        <s v="580525/15"/>
        <s v="509126/15"/>
        <s v="009836/17"/>
        <s v="037740/15"/>
        <s v="981496/17"/>
        <s v="573138/17"/>
        <s v="752059/15"/>
        <s v="533531/15"/>
        <s v="766633/16"/>
        <s v="065728/15"/>
        <s v="753779/15"/>
        <s v="560699/15"/>
        <s v="747721/16"/>
        <s v="430511/15"/>
        <s v="488234/15"/>
        <s v="027966/17"/>
        <s v="747055/17"/>
        <s v="246109/16"/>
        <s v="666213/16"/>
        <s v="030460/16"/>
        <s v="025416/15"/>
        <s v="029462/15"/>
        <s v="617522/16"/>
        <s v="573197/16"/>
        <s v="584237/17"/>
        <s v="747802/16"/>
        <s v="747829/15"/>
        <s v="670605/16"/>
        <s v="995950/15"/>
        <s v="749090/17"/>
        <s v="641768/15"/>
        <s v="016077/15"/>
        <s v="854222/15"/>
        <s v="029608/16"/>
        <s v="595034/17"/>
        <s v="026323/17"/>
        <s v="343902/16"/>
        <s v="752644/15"/>
        <s v="981542/17"/>
        <s v="589360/15"/>
        <s v="584772/16"/>
        <s v="058942/16"/>
        <s v="034113/17"/>
        <s v="927513/16"/>
        <s v="083750/16"/>
        <s v="749384/15"/>
        <s v="566220/15"/>
        <s v="626142/17"/>
        <s v="048998/16"/>
        <s v="610726/15"/>
        <s v="971814/16"/>
        <s v="662483/15"/>
        <s v="032196/17"/>
        <s v="032447/15"/>
        <s v="854419/17"/>
        <s v="885691/15"/>
        <s v="791395/17"/>
        <s v="001185/17"/>
      </sharedItems>
    </cacheField>
    <cacheField name="First Name" numFmtId="0">
      <sharedItems count="399">
        <s v="Benjamin"/>
        <s v="Jenny"/>
        <s v="Cecilie"/>
        <s v="Tani"/>
        <s v="Jo"/>
        <s v="Hongyu"/>
        <s v="JACK"/>
        <s v="Wanghaohai"/>
        <s v="David"/>
        <s v="carlo"/>
        <s v="John"/>
        <s v="Haoming"/>
        <s v="Sara"/>
        <s v="Michael"/>
        <s v="Marco"/>
        <s v="Mitchell"/>
        <s v="Rachel"/>
        <s v="Lily"/>
        <s v="Bin"/>
        <s v="James"/>
        <s v="QIONG"/>
        <s v="Nael"/>
        <s v="Daniel"/>
        <s v="Chen"/>
        <s v="DENG"/>
        <s v="harkamaldeep"/>
        <s v="Shaoyan"/>
        <s v="Kisanth"/>
        <s v="PENG"/>
        <s v="Luyao"/>
        <s v="Timothy"/>
        <s v="Isaac"/>
        <s v="Jayden"/>
        <s v="Qiaori"/>
        <s v="Ryan"/>
        <s v="Chelsi"/>
        <s v="Jugraj"/>
        <s v="Jianyi"/>
        <s v="Dallas"/>
        <s v="Sophia"/>
        <s v="Ben"/>
        <s v="Maxwell"/>
        <s v="Gabrielle"/>
        <s v="Jihane"/>
        <s v="Qianhao"/>
        <s v="Raahul"/>
        <s v="SHIHUA"/>
        <s v="shihui"/>
        <s v="Wenting"/>
        <s v="Xuefei"/>
        <s v="Yifeng"/>
        <s v="Yu"/>
        <s v="zejin"/>
        <s v="Heondong"/>
        <s v="Yungil"/>
        <s v="Deren"/>
        <s v="Liam"/>
        <s v="Esteban"/>
        <s v="Rhiannon"/>
        <s v="Jonathan"/>
        <s v="Sean"/>
        <s v="Jamie"/>
        <s v="Charity"/>
        <s v="YUFENG"/>
        <s v="Roseland"/>
        <s v="Tharshan"/>
        <s v="usama"/>
        <s v="Jones"/>
        <s v="LIN"/>
        <s v="ziqi"/>
        <s v="Touqi"/>
        <s v="Sidi"/>
        <s v="Tenzin"/>
        <s v="Lawrence"/>
        <s v="Maliha"/>
        <s v="Emily"/>
        <s v="Thomas"/>
        <s v="Madeleine"/>
        <s v="Georgia"/>
        <s v="Abby"/>
        <s v="Mohammed"/>
        <s v="Justin"/>
        <s v="Ezzah"/>
        <s v="Angela"/>
        <s v="Tj"/>
        <s v="Lanshi"/>
        <s v="SHIHAO"/>
        <s v="SHIQI"/>
        <s v="YUAN"/>
        <s v="Alick"/>
        <s v="xudong"/>
        <s v="Heon"/>
        <s v="Peter"/>
        <s v="FANG"/>
        <s v="Christopher"/>
        <s v="Tamim"/>
        <s v="Joseph"/>
        <s v="Jiayi"/>
        <s v="Yihan"/>
        <s v="Elizabeth"/>
        <s v="Zijian"/>
        <s v="Zhao"/>
        <s v="Angus"/>
        <s v="Annie"/>
        <s v="Raghav"/>
        <s v="Yaping"/>
        <s v="Scott"/>
        <s v="Moin"/>
        <s v="Larissa"/>
        <s v="Sangryul"/>
        <s v="Anussan"/>
        <s v="Muhammad"/>
        <s v="Stephanie"/>
        <s v="Emma"/>
        <s v="Cichun"/>
        <s v="Patrick"/>
        <s v="Aaron"/>
        <s v="Edward"/>
        <s v="Sanghoon"/>
        <s v="Eric"/>
        <s v="YADNA"/>
        <s v="Alexandra"/>
        <s v="Ji"/>
        <s v="Olakunle"/>
        <s v="Breanna"/>
        <s v="Qichen"/>
        <s v="Xin"/>
        <s v="Amy"/>
        <s v="Edin"/>
        <s v="Lisa"/>
        <s v="Xinyu"/>
        <s v="yuting"/>
        <s v="Zehua"/>
        <s v="Christine"/>
        <s v="Joanne"/>
        <s v="JIAHUI"/>
        <s v="Dylan"/>
        <s v="kexin"/>
        <s v="waleed"/>
        <s v="Rui"/>
        <s v="Mark"/>
        <s v="Akin"/>
        <s v="Jiaming"/>
        <s v="Yuchen"/>
        <s v="Yuze"/>
        <s v="SHUDI"/>
        <s v="Claudia"/>
        <s v="Sarah"/>
        <s v="Zhou"/>
        <s v="Henry"/>
        <s v="Helen"/>
        <s v="Dean"/>
        <s v="Burhan"/>
        <s v="Amanda"/>
        <s v="HANCHEN"/>
        <s v="Louise"/>
        <s v="Dongyue"/>
        <s v="Huilin"/>
        <s v="Shannan"/>
        <s v="Yu-Hsuan"/>
        <s v="SIXIN"/>
        <s v="Ekaterina"/>
        <s v="Jayke"/>
        <s v="Sovandara"/>
        <s v="Kedun"/>
        <s v="Jinhe"/>
        <s v="Madeline"/>
        <s v="Anna"/>
        <s v="Andrew"/>
        <s v="hinKwan"/>
        <s v="Jordan"/>
        <s v="Haocong"/>
        <s v="JESSICA"/>
        <s v="Nathan"/>
        <s v="Laura"/>
        <s v="So"/>
        <s v="Xiaoyi"/>
        <s v="Yadong"/>
        <s v="Yuanshuang"/>
        <s v="Praneet"/>
        <s v="Ziyun"/>
        <s v="shiqian"/>
        <s v="Wenyang"/>
        <s v="Yunyi"/>
        <s v="Queqi"/>
        <s v="TAO"/>
        <s v="Stuart"/>
        <s v="Haya"/>
        <s v="YANG"/>
        <s v="Hongkai"/>
        <s v="Kha"/>
        <s v="Mingyu"/>
        <s v="Xuanqi"/>
        <s v="Yujin"/>
        <s v="YULING"/>
        <s v="Zicheng"/>
        <s v="ZIWEI"/>
        <s v="Yisha"/>
        <s v="Keerthana"/>
        <s v="Pauline"/>
        <s v="Nelly"/>
        <s v="Xinyuan"/>
        <s v="xiaoyu"/>
        <s v="Jared"/>
        <s v="Ann"/>
        <s v="zahab"/>
        <s v="Jing"/>
        <s v="Anthony"/>
        <s v="Christian"/>
        <s v="Nicole"/>
        <s v="Sunny"/>
        <s v="Afdhal"/>
        <s v="Cameron"/>
        <s v="Danica"/>
        <s v="William"/>
        <s v="PEILIN"/>
        <s v="Djordy"/>
        <s v="panpan"/>
        <s v="Jiarong"/>
        <s v="Gianni"/>
        <s v="Joshua"/>
        <s v="Siofilisi"/>
        <s v="JUNZI"/>
        <s v="Matthew"/>
        <s v="Nalen"/>
        <s v="Nicolas"/>
        <s v="Theresa"/>
        <s v="Vincent"/>
        <s v="Puiyue"/>
        <s v="Gibson"/>
        <s v="Tony"/>
        <s v="Annierose"/>
        <s v="Chelvy"/>
        <s v="Jennifer"/>
        <s v="JUNTAO"/>
        <s v="Kailin"/>
        <s v="Maja"/>
        <s v="NEGIN"/>
        <s v="Shannon"/>
        <s v="Panchami"/>
        <s v="wenyi"/>
        <s v="Nabil"/>
        <s v="Jannik"/>
        <s v="Yan"/>
        <s v="Gordon"/>
        <s v="Pannha"/>
        <s v="Wonkwon"/>
        <s v="Jasmine"/>
        <s v="Vijay"/>
        <s v="Duoling"/>
        <s v="jooho"/>
        <s v="Guangmeng"/>
        <s v="Kristofer"/>
        <s v="Zihui"/>
        <s v="DONG"/>
        <s v="Roberto"/>
        <s v="Ashim"/>
        <s v="Sibo"/>
        <s v="KUENHEE"/>
        <s v="YUQING"/>
        <s v="Niko"/>
        <s v="Samuel"/>
        <s v="Xavier"/>
        <s v="YUE"/>
        <s v="Caitlin"/>
        <s v="Olivia"/>
        <s v="Elbron"/>
        <s v="Caroline"/>
        <s v="Hongjin"/>
        <s v="Bryce"/>
        <s v="Anita"/>
        <s v="Luke"/>
        <s v="Cindy"/>
        <s v="Rebecca"/>
        <s v="Mai"/>
        <s v="Callum"/>
        <s v="Tszho"/>
        <s v="Roger"/>
        <s v="JIACHENG"/>
        <s v="Max"/>
        <s v="Zachary"/>
        <s v="ZhenBang"/>
        <s v="Lauren"/>
        <s v="Mingyan"/>
        <s v="ZHIYU"/>
        <s v="Deidre"/>
        <s v="xiaowei"/>
        <s v="YULONG"/>
        <s v="huixue"/>
        <s v="Sivsork"/>
        <s v="DaoMing"/>
        <s v="JUNJIE"/>
        <s v="Kevin"/>
        <s v="Jake"/>
        <s v="ZIMING"/>
        <s v="Linglan"/>
        <s v="Lliam"/>
        <s v="Tiffany"/>
        <s v="Gyoungtae"/>
        <s v="Keyan"/>
        <s v="Piers"/>
        <s v="Julia"/>
        <s v="Hania"/>
        <s v="ALANA"/>
        <s v="Sabrina"/>
        <s v="Qi"/>
        <s v="Andreas"/>
        <s v="Job-Russel"/>
        <s v="jeongmin"/>
        <s v="wangying"/>
        <s v="Trang"/>
        <s v="Philip"/>
        <s v="kanglin"/>
        <s v="Adrian"/>
        <s v="Luoqi"/>
        <s v="Maharshi"/>
        <s v="XINLING"/>
        <s v="TIAN"/>
        <s v="Ashlina"/>
        <s v="Vinura"/>
        <s v="Anwar"/>
        <s v="Asma"/>
        <s v="Darcy"/>
        <s v="Chang"/>
        <s v="Saleha"/>
        <s v="Mengxue"/>
        <s v="Mudit"/>
        <s v="Keren"/>
        <s v="ser-young"/>
        <s v="Sales"/>
        <s v="jingfengchen"/>
        <s v="Tara"/>
        <s v="Seang"/>
        <s v="Simon"/>
        <s v="Yuesheng"/>
        <s v="ZHENFEI"/>
        <s v="Maolin"/>
        <s v="Hyeonhee"/>
        <s v="yujie"/>
        <s v="Damien"/>
        <s v="ZEPENG"/>
        <s v="Carmen"/>
        <s v="Choye"/>
        <s v="Evita"/>
        <s v="Wafa"/>
        <s v="Calvin"/>
        <s v="Haoyang"/>
        <s v="minglu"/>
        <s v="YUTONG"/>
        <s v="ZESHENG"/>
        <s v="Jason"/>
        <s v="Sella"/>
        <s v="Ruolan"/>
        <s v="YUQIAO"/>
        <s v="Karina"/>
        <s v="zihan"/>
        <s v="Sharon"/>
        <s v="wei"/>
        <s v="Cara"/>
        <s v="Liqun"/>
        <s v="YINGYING"/>
        <s v="Jillian"/>
        <s v="Jianan"/>
        <s v="Linhan"/>
        <s v="RUOYU"/>
        <s v="Romy"/>
        <s v="yalan"/>
        <s v="Wu"/>
        <s v="Dongzi"/>
        <s v="Chris"/>
        <s v="Zheng"/>
        <s v="boya"/>
        <s v="Maria"/>
        <s v="lixing"/>
        <s v="Brian"/>
        <s v="JINGWEN"/>
        <s v="TSZYAN"/>
        <s v="Jiamao"/>
        <s v="Jiaqi"/>
        <s v="Kendall"/>
        <s v="Shourhoung"/>
        <s v="Shuning"/>
        <s v="Yuxiang"/>
        <s v="Dung"/>
        <s v="Shuaiguojia"/>
        <s v="Runqun"/>
        <s v="Shiman"/>
        <s v="WANYU"/>
        <s v="Ziliang"/>
        <s v="zuhui"/>
        <s v="Angshuman"/>
        <s v="COLIN"/>
        <s v="Elisha"/>
        <s v="Dileepann"/>
        <s v="Yifei"/>
        <s v="Yuxuan"/>
        <s v="Katrina"/>
        <s v="Wanxin"/>
        <s v="Qian"/>
      </sharedItems>
    </cacheField>
    <cacheField name="Surname" numFmtId="0">
      <sharedItems count="340">
        <s v="ABBOT"/>
        <s v="Small"/>
        <s v="Abouzeid"/>
        <s v="Afif"/>
        <s v="Ahmed"/>
        <s v="Ahn"/>
        <s v="ASHWORTH"/>
        <s v="Zou"/>
        <s v="Albert"/>
        <s v="alexander"/>
        <s v="Alshafii"/>
        <s v="Amjad"/>
        <s v="AN"/>
        <s v="Anthony"/>
        <s v="Antonelli"/>
        <s v="Antonio"/>
        <s v="Anura"/>
        <s v="Appleby"/>
        <s v="Arhin"/>
        <s v="Au"/>
        <s v="Manickam"/>
        <s v="BAO"/>
        <s v="Bardouh"/>
        <s v="Barker"/>
        <s v="Berjanovic"/>
        <s v="Bielovich"/>
        <s v="Bonanno"/>
        <s v="Zhang"/>
        <s v="Brass"/>
        <s v="Breen"/>
        <s v="ZHAO"/>
        <s v="Breytenbach"/>
        <s v="Browne"/>
        <s v="cai"/>
        <s v="Cao"/>
        <s v="Caperida"/>
        <s v="Carbo"/>
        <s v="Yang"/>
        <s v="Cavasinni"/>
        <s v="Cha"/>
        <s v="Chand"/>
        <s v="Chao"/>
        <s v="Chaudhry"/>
        <s v="Chen"/>
        <s v="PEI"/>
        <s v="cheng"/>
        <s v="Chinchen"/>
        <s v="Choi"/>
        <s v="Chun"/>
        <s v="Chung"/>
        <s v="Clarke"/>
        <s v="Kidis"/>
        <s v="Cleaves"/>
        <s v="Cole"/>
        <s v="Conn"/>
        <s v="Cooper"/>
        <s v="Cui"/>
        <s v="Daher"/>
        <s v="Wang"/>
        <s v="Datsa-Tsang"/>
        <s v="SO"/>
        <s v="Davidson"/>
        <s v="Davies"/>
        <s v="deng"/>
        <s v="DeStefano"/>
        <s v="Dong"/>
        <s v="Duncan"/>
        <s v="Dundas"/>
        <s v="Dunimaglovska"/>
        <s v="Dunn"/>
        <s v="Easey"/>
        <s v="Ellis"/>
        <s v="FAN"/>
        <s v="FANG"/>
        <s v="Fawcett"/>
        <s v="Ferguson"/>
        <s v="LIU"/>
        <s v="Forrer"/>
        <s v="Fulton"/>
        <s v="Wyllie"/>
        <s v="Gadista"/>
        <s v="Galdas"/>
        <s v="Gallaty"/>
        <s v="Meyer-Williams"/>
        <s v="Gao"/>
        <s v="Gallo"/>
        <s v="shangguan"/>
        <s v="Gilmore"/>
        <s v="Gordon"/>
        <s v="Shoostovian"/>
        <s v="Gray"/>
        <s v="Grewal"/>
        <s v="Grillo"/>
        <s v="GU"/>
        <s v="Lajin"/>
        <s v="Guan"/>
        <s v="Guanmengyue"/>
        <s v="Gunston"/>
        <s v="Guo"/>
        <s v="Abla"/>
        <s v="Zhu"/>
        <s v="Haddad"/>
        <s v="HAN"/>
        <s v="Hancock"/>
        <s v="Handa"/>
        <s v="Hannell"/>
        <s v="Lee"/>
        <s v="Harb"/>
        <s v="Skaane"/>
        <s v="Harris"/>
        <s v="Nguyen"/>
        <s v="Hernandez"/>
        <s v="Heung"/>
        <s v="HIRANI"/>
        <s v="Hizbas"/>
        <s v="hong"/>
        <s v="Roqueza"/>
        <s v="HOYEK"/>
        <s v="HU"/>
        <s v="Hua"/>
        <s v="Huang"/>
        <s v="HUANNG"/>
        <s v="Hucke"/>
        <s v="Hui"/>
        <s v="Huiwen"/>
        <s v="Huynh"/>
        <s v="iftikhar"/>
        <s v="Ismail"/>
        <s v="Jarlmo"/>
        <s v="Jeffrey"/>
        <s v="JIANG"/>
        <s v="Hao"/>
        <s v="Jin"/>
        <s v="Jones"/>
        <s v="Junhui"/>
        <s v="Kaiyum"/>
        <s v="kaur"/>
        <s v="Kent"/>
        <s v="Khoury"/>
        <s v="Mohr"/>
        <s v="Houston"/>
        <s v="Kim"/>
        <s v="Harper"/>
        <s v="Hartanto"/>
        <s v="Xu"/>
        <s v="Brewer"/>
        <s v="Ko"/>
        <s v="Kouch"/>
        <s v="Kozar"/>
        <s v="Krieg"/>
        <s v="Lai"/>
        <s v="Jimenez"/>
        <s v="LAN"/>
        <s v="Lasala"/>
        <s v="Laugesen"/>
        <s v="Le"/>
        <s v="Lyndon"/>
        <s v="LI"/>
        <s v="Kin"/>
        <s v="Carroll"/>
        <s v="LIANG"/>
        <s v="LIAO"/>
        <s v="Liddicoat"/>
        <s v="Liesure"/>
        <s v="Lin"/>
        <s v="LINGTONG"/>
        <s v="See"/>
        <s v="Lording"/>
        <s v="Lu"/>
        <s v="McWhinney"/>
        <s v="Ly"/>
        <s v="REZAEI"/>
        <s v="ZHENG"/>
        <s v="ma"/>
        <s v="Mackay"/>
        <s v="MacRae"/>
        <s v="Major-Mills"/>
        <s v="makhdoom"/>
        <s v="Man"/>
        <s v="Manalo"/>
        <s v="Marcus"/>
        <s v="Marshall"/>
        <s v="Ghazzaoui"/>
        <s v="Matthias"/>
        <s v="McAlpine"/>
        <s v="Mccarthy"/>
        <s v="McKinnon"/>
        <s v="McMurray"/>
        <s v="Villanueva"/>
        <s v="Mehmet"/>
        <s v="MEN"/>
        <s v="Michael"/>
        <s v="Mirels"/>
        <s v="He"/>
        <s v="Morfuni"/>
        <s v="Munasinghe"/>
        <s v="Murdocca"/>
        <s v="Mustafa"/>
        <s v="Mutamba"/>
        <s v="Nanthakumar"/>
        <s v="Nanxue"/>
        <s v="Narayan"/>
        <s v="Narayana"/>
        <s v="Gosai"/>
        <s v="Newell"/>
        <s v="Dave"/>
        <s v="Northridge"/>
        <s v="O'Donnell"/>
        <s v="Oni"/>
        <s v="ou"/>
        <s v="Dai"/>
        <s v="Oxford"/>
        <s v="Pan"/>
        <s v="Sut"/>
        <s v="Pandey"/>
        <s v="Park"/>
        <s v="Paulsen"/>
        <s v="TRINH"/>
        <s v="PENFOLD"/>
        <s v="Peng"/>
        <s v="Peterson"/>
        <s v="Pham"/>
        <s v="Pious"/>
        <s v="Polkinghorne"/>
        <s v="Porreca"/>
        <s v="Price"/>
        <s v="Pushparajah"/>
        <s v="Qi"/>
        <s v="Qu"/>
        <s v="Ragavan"/>
        <s v="Ranzolin"/>
        <s v="Record"/>
        <s v="Rego"/>
        <s v="REN"/>
        <s v="Reneman"/>
        <s v="Robinson"/>
        <s v="Rodriguez"/>
        <s v="Rosman"/>
        <s v="Saikia"/>
        <s v="Salaa"/>
        <s v="Saleh"/>
        <s v="Samuel"/>
        <s v="Sareen"/>
        <s v="Sarvaiya"/>
        <s v="Scott"/>
        <s v="Vo"/>
        <s v="Setiadi"/>
        <s v="SETIJADI"/>
        <s v="Severino"/>
        <s v="Shahid"/>
        <s v="Shanahan"/>
        <s v="Shang"/>
        <s v="Bailey"/>
        <s v="shao"/>
        <s v="SHEN"/>
        <s v="Shi"/>
        <s v="Sikalu"/>
        <s v="Sinclair"/>
        <s v="Singh"/>
        <s v="Garald"/>
        <s v="Mathias"/>
        <s v="SONG"/>
        <s v="Sorbello"/>
        <s v="Stanhope"/>
        <s v="Su"/>
        <s v="SUI"/>
        <s v="Sun"/>
        <s v="Supangat"/>
        <s v="Sutedjo"/>
        <s v="Syed"/>
        <s v="Tahsinuzzaman"/>
        <s v="Wherrett"/>
        <s v="TAM"/>
        <s v="Tampubolon"/>
        <s v="Tan"/>
        <s v="Nesan"/>
        <s v="Tazwar"/>
        <s v="Than"/>
        <s v="Thang"/>
        <s v="Thompson"/>
        <s v="Threlfo"/>
        <s v="Thung-Winata"/>
        <s v="Tjahjadi"/>
        <s v="TONG"/>
        <s v="Torres"/>
        <s v="Touma"/>
        <s v="Trang"/>
        <s v="Tregunna"/>
        <s v="Zian"/>
        <s v="Trini"/>
        <s v="Tropp"/>
        <s v="Truong"/>
        <s v="Tunge"/>
        <s v="Turner"/>
        <s v="Uddin"/>
        <s v="Mohan"/>
        <s v="Vallet"/>
        <s v="Veronica"/>
        <s v="Furness"/>
        <s v="Vu"/>
        <s v="Rahmani"/>
        <s v="TAO"/>
        <s v="Tasfia"/>
        <s v="Wei"/>
        <s v="WERNER"/>
        <s v="Wiggins"/>
        <s v="Wiranata"/>
        <s v="Wong"/>
        <s v="Forqan"/>
        <s v="Woods"/>
        <s v="WU"/>
        <s v="Wunsch"/>
        <s v="Phoung"/>
        <s v="xia"/>
        <s v="Xing"/>
        <s v="Ouyang"/>
        <s v="Lofstrom"/>
        <s v="YAO"/>
        <s v="Ye"/>
        <s v="YONGNI"/>
        <s v="You"/>
        <s v="Yu"/>
        <s v="Yuan"/>
        <s v="Yuanjia(Don)"/>
        <s v="YUHAN"/>
        <s v="Yunwen"/>
        <s v="yupeng"/>
        <s v="Zalac"/>
        <s v="Zang"/>
        <s v="ZENG"/>
        <s v="Kirchberger"/>
        <s v="Ukwatta"/>
        <s v="Mansour"/>
        <s v="Taing"/>
        <s v="Brais"/>
        <s v="Zhiltcova"/>
        <s v="Zhong"/>
        <s v="ZHONGJUN"/>
        <s v="ZHOU"/>
        <s v="Ward"/>
      </sharedItems>
    </cacheField>
    <cacheField name="Full Name" numFmtId="0">
      <sharedItems count="462">
        <s v="Benjamin Abbot"/>
        <s v="Jenny Small"/>
        <s v="Cecilie Abouzeid"/>
        <s v="Tani Afif"/>
        <s v="Jo Ahmed"/>
        <s v="Hongyu Ahn"/>
        <s v="Jack Ashworth"/>
        <s v="Wanghaohai Zou"/>
        <s v="David Albert"/>
        <s v="Carlo Alexander"/>
        <s v="John Alshafii"/>
        <s v="Haoming Amjad"/>
        <s v="Sara An"/>
        <s v="Michael Anthony"/>
        <s v="Marco Antonelli"/>
        <s v="Mitchell Antonio"/>
        <s v="Rachel Anura"/>
        <s v="Lily Appleby"/>
        <s v="Bin Arhin"/>
        <s v="Michael Au"/>
        <s v="James Manickam"/>
        <s v="Qiong Bao"/>
        <s v="Nael Bardouh"/>
        <s v="Michael Barker"/>
        <s v="Daniel Berjanovic"/>
        <s v="Chen Bielovich"/>
        <s v="Deng Bonanno"/>
        <s v="Harkamaldeep Zhang"/>
        <s v="Shaoyan Brass"/>
        <s v="Kisanth Breen"/>
        <s v="Peng Zhao"/>
        <s v="Luyao Breytenbach"/>
        <s v="Timothy Browne"/>
        <s v="Isaac Cai"/>
        <s v="Jayden Cai"/>
        <s v="Qiaori Cao"/>
        <s v="Ryan Cao"/>
        <s v="Chelsi Caperida"/>
        <s v="Jugraj Carbo"/>
        <s v="Jianyi Yang"/>
        <s v="Dallas Cavasinni"/>
        <s v="Sophia Cha"/>
        <s v="Ben Chand"/>
        <s v="Maxwell Chao"/>
        <s v="Gabrielle Chaudhry"/>
        <s v="Jihane Chen"/>
        <s v="Qianhao Chen"/>
        <s v="Raahul Chen"/>
        <s v="Shihua Chen"/>
        <s v="Shihui Chen"/>
        <s v="Wenting Chen"/>
        <s v="Xuefei Chen"/>
        <s v="Yifeng Chen"/>
        <s v="Yu Chen"/>
        <s v="Yu Pei"/>
        <s v="Zejin Cheng"/>
        <s v="Heondong Chinchen"/>
        <s v="Yungil Choi"/>
        <s v="Michael Chun"/>
        <s v="Deren Chung"/>
        <s v="Liam Chung"/>
        <s v="Esteban Clarke"/>
        <s v="Rhiannon Kidis"/>
        <s v="Jonathan Cleaves"/>
        <s v="Sean Cole"/>
        <s v="Jamie Conn"/>
        <s v="Mitchell Cooper"/>
        <s v="Charity Cui"/>
        <s v="Yufeng Cui"/>
        <s v="Roseland Daher"/>
        <s v="David Wang"/>
        <s v="Tharshan Datsa-Tsang"/>
        <s v="Usama So"/>
        <s v="Jones Davidson"/>
        <s v="Lin Davies"/>
        <s v="Ziqi Deng"/>
        <s v="Touqi Destefano"/>
        <s v="Sidi Dong"/>
        <s v="Tenzin Duncan"/>
        <s v="Lawrence Dundas"/>
        <s v="Maliha Dunimaglovska"/>
        <s v="Emily Dunn"/>
        <s v="Thomas Easey"/>
        <s v="Thomas Ellis"/>
        <s v="Madeleine Fan"/>
        <s v="Georgia Fang"/>
        <s v="Abby Fawcett"/>
        <s v="Mohammed Ferguson"/>
        <s v="Justin Liu"/>
        <s v="Ezzah Forrer"/>
        <s v="Angela Fulton"/>
        <s v="Tj Wyllie"/>
        <s v="Lanshi Gadista"/>
        <s v="Shihao Galdas"/>
        <s v="Ryan Gallaty"/>
        <s v="Daniel Meyer-Williams"/>
        <s v="Shiqi Gao"/>
        <s v="Yuan Gao"/>
        <s v="Alick Gallo"/>
        <s v="Xudong Shangguan"/>
        <s v="Heon Gilmore"/>
        <s v="Peter Gordon"/>
        <s v="Fang Shoostovian"/>
        <s v="Christopher Gray"/>
        <s v="Tamim Grewal"/>
        <s v="Joseph Grillo"/>
        <s v="Jiayi Gu"/>
        <s v="Yihan Gu"/>
        <s v="Elizabeth Lajin"/>
        <s v="Zijian Guan"/>
        <s v="Zhao Guanmengyue"/>
        <s v="Angus Gunston"/>
        <s v="Annie Guo"/>
        <s v="Raghav Abla"/>
        <s v="Yaping Guo"/>
        <s v="Scott Zhu"/>
        <s v="Moin Haddad"/>
        <s v="Larissa Han"/>
        <s v="Sangryul Han"/>
        <s v="Anussan Hancock"/>
        <s v="Muhammad Handa"/>
        <s v="Stephanie Hannell"/>
        <s v="Emma Lee"/>
        <s v="Cichun Harb"/>
        <s v="Charity Skaane"/>
        <s v="Patrick Harris"/>
        <s v="Aaron Zhang"/>
        <s v="Edward Nguyen"/>
        <s v="Sanghoon Hernandez"/>
        <s v="Eric Heung"/>
        <s v="Yadna Hirani"/>
        <s v="Alexandra Hizbas"/>
        <s v="Ji Hong"/>
        <s v="Olakunle Roqueza"/>
        <s v="Alexandra Hoyek"/>
        <s v="Breanna Hu"/>
        <s v="Qichen Hu"/>
        <s v="Shiqi Hu"/>
        <s v="Xin Hua"/>
        <s v="Amy Huang"/>
        <s v="Edin Huang"/>
        <s v="Lisa Huang"/>
        <s v="Mitchell Huang"/>
        <s v="Xinyu Huang"/>
        <s v="Yuting Huang"/>
        <s v="Zehua Huanng"/>
        <s v="Christine Hucke"/>
        <s v="Joanne Hui"/>
        <s v="Jiahui Huiwen"/>
        <s v="Dylan Huynh"/>
        <s v="Kexin Huynh"/>
        <s v="Waleed Iftikhar"/>
        <s v="Rui Ismail"/>
        <s v="Mark Jarlmo"/>
        <s v="Akin Jeffrey"/>
        <s v="Jiaming Jiang"/>
        <s v="Yuchen Jiang"/>
        <s v="Yuze Jiang"/>
        <s v="Shudi Hao"/>
        <s v="Claudia Jin"/>
        <s v="Sarah Jones"/>
        <s v="Zhou Junhui"/>
        <s v="Henry Kaiyum"/>
        <s v="Helen Kaur"/>
        <s v="Dean Kent"/>
        <s v="Burhan Khoury"/>
        <s v="Amanda Mohr"/>
        <s v="Michael Houston"/>
        <s v="Hanchen Kim"/>
        <s v="Louise Harper"/>
        <s v="Dongyue Hartanto"/>
        <s v="Huilin Xu"/>
        <s v="Patrick Brewer"/>
        <s v="Shannan Ko"/>
        <s v="Yu-Hsuan Ko"/>
        <s v="Sixin Kouch"/>
        <s v="Ekaterina Kozar"/>
        <s v="Jayke Krieg"/>
        <s v="Sovandara Lai"/>
        <s v="Kedun Jimenez"/>
        <s v="Jinhe Lan"/>
        <s v="Daniel Lasala"/>
        <s v="Madeline Laugesen"/>
        <s v="Anna Le"/>
        <s v="Andrew Lyndon"/>
        <s v="Hinkwan Lee"/>
        <s v="Jayden Lee"/>
        <s v="Jordan Lee"/>
        <s v="Haocong Li"/>
        <s v="Jessica Li"/>
        <s v="Justin Cheng"/>
        <s v="Nathan Kin"/>
        <s v="Laura Li"/>
        <s v="So Li"/>
        <s v="Xiaoyi Li"/>
        <s v="Yadong Li"/>
        <s v="Yuanshuang Li"/>
        <s v="Praneet Carroll"/>
        <s v="Ziyun Zhang"/>
        <s v="Shiqian Liang"/>
        <s v="Wenyang Liang"/>
        <s v="Yunyi Liang"/>
        <s v="Queqi Liao"/>
        <s v="Tao Liddicoat"/>
        <s v="Stuart Liesure"/>
        <s v="Haya Lin"/>
        <s v="Yang Lingtong"/>
        <s v="Hongkai See"/>
        <s v="Kha Liu"/>
        <s v="Mingyu Liu"/>
        <s v="Xuanqi Liu"/>
        <s v="Yujin Liu"/>
        <s v="Yuling Liu"/>
        <s v="Zicheng Liu"/>
        <s v="Ziwei Liu"/>
        <s v="Yisha Guo"/>
        <s v="James Lording"/>
        <s v="Keerthana Lu"/>
        <s v="Pauline Mcwhinney"/>
        <s v="Stephanie Ly"/>
        <s v="Nelly Rezaei"/>
        <s v="Xinyuan Zheng"/>
        <s v="Xiaoyu Ma"/>
        <s v="Jared Mackay"/>
        <s v="Ann Macrae"/>
        <s v="Benjamin Major-Mills"/>
        <s v="Zahab Makhdoom"/>
        <s v="Timothy Man"/>
        <s v="Jing Manalo"/>
        <s v="Anthony Guan"/>
        <s v="Christian Kim"/>
        <s v="Nicole Marcus"/>
        <s v="Sunny Marshall"/>
        <s v="Afdhal Ghazzaoui"/>
        <s v="Anna Matthias"/>
        <s v="Cameron Mcalpine"/>
        <s v="Thomas Mccarthy"/>
        <s v="Danica Mckinnon"/>
        <s v="William Mcmurray"/>
        <s v="Peilin Villanueva"/>
        <s v="Djordy Mehmet"/>
        <s v="Panpan Men"/>
        <s v="Jiarong Wang"/>
        <s v="Gianni Michael"/>
        <s v="Joshua Mirels"/>
        <s v="Siofilisi He"/>
        <s v="Junzi Guo"/>
        <s v="Nicole Morfuni"/>
        <s v="Matthew Munasinghe"/>
        <s v="Daniel Murdocca"/>
        <s v="Nalen Mustafa"/>
        <s v="Nicolas Mutamba"/>
        <s v="Theresa Nanthakumar"/>
        <s v="Zhou Nanxue"/>
        <s v="Christopher Narayan"/>
        <s v="Vincent Narayana"/>
        <s v="Puiyue Gosai"/>
        <s v="Gibson Newell"/>
        <s v="Tony Nguyen"/>
        <s v="Andrew Nguyen"/>
        <s v="Annierose Nguyen"/>
        <s v="Chelvy Dave"/>
        <s v="Jennifer Nguyen"/>
        <s v="Juntao Nguyen"/>
        <s v="Kailin Nguyen"/>
        <s v="Maja Nguyen"/>
        <s v="Negin Nguyen"/>
        <s v="Lily Northridge"/>
        <s v="Shannon O'Donnell"/>
        <s v="Panchami Oni"/>
        <s v="Wenyi Ou"/>
        <s v="Nabil Dai"/>
        <s v="Jannik Oxford"/>
        <s v="William Pan"/>
        <s v="Yan Pan"/>
        <s v="Gordon Sut"/>
        <s v="Pannha Pandey"/>
        <s v="Christopher Park"/>
        <s v="Wonkwon Park"/>
        <s v="Jasmine Paulsen"/>
        <s v="Vijay Trinh"/>
        <s v="Daniel Penfold"/>
        <s v="Duoling Peng"/>
        <s v="Jooho Peterson"/>
        <s v="Guangmeng Pham"/>
        <s v="Kristofer Pham"/>
        <s v="Zihui Zhang"/>
        <s v="Dong Pious"/>
        <s v="Daniel Polkinghorne"/>
        <s v="Liam Porreca"/>
        <s v="Roberto Price"/>
        <s v="Ashim Pushparajah"/>
        <s v="Xin Qi"/>
        <s v="Sibo Qu"/>
        <s v="Kuenhee Ragavan"/>
        <s v="Yuqing Li"/>
        <s v="Niko Ranzolin"/>
        <s v="Samuel Record"/>
        <s v="Xavier Rego"/>
        <s v="Yue Ren"/>
        <s v="Caitlin Reneman"/>
        <s v="Olivia Jones"/>
        <s v="Elbron Robinson"/>
        <s v="Caroline Rodriguez"/>
        <s v="Hongjin Kim"/>
        <s v="Bryce Rosman"/>
        <s v="Anita Saikia"/>
        <s v="Luke Salaa"/>
        <s v="Michael Saleh"/>
        <s v="Cindy Samuel"/>
        <s v="Rebecca Sareen"/>
        <s v="Mai Sarvaiya"/>
        <s v="Callum Scott"/>
        <s v="Tszho Vo"/>
        <s v="Roger Setiadi"/>
        <s v="Jiacheng Setijadi"/>
        <s v="Max Severino"/>
        <s v="Caitlin Shahid"/>
        <s v="Zachary Shanahan"/>
        <s v="Zhenbang Shang"/>
        <s v="Lauren Bailey"/>
        <s v="Mingyan Shao"/>
        <s v="Zhiyu Shen"/>
        <s v="Deidre Shi"/>
        <s v="Xiaowei Shi"/>
        <s v="Yulong Shi"/>
        <s v="Huixue Zhang"/>
        <s v="Sivsork Sikalu"/>
        <s v="Daoming Sinclair"/>
        <s v="Junjie Singh"/>
        <s v="Kevin Garald"/>
        <s v="Jared Mathias"/>
        <s v="Jake So"/>
        <s v="Jack Kim"/>
        <s v="Ziming Song"/>
        <s v="Michael Sorbello"/>
        <s v="Linglan Stanhope"/>
        <s v="Lliam Su"/>
        <s v="Tiffany Sui"/>
        <s v="Gyoungtae Sun"/>
        <s v="Keyan Supangat"/>
        <s v="Piers Clarke"/>
        <s v="Julia Sutedjo"/>
        <s v="Hania Syed"/>
        <s v="Alana Tahsinuzzaman"/>
        <s v="Sabrina Wherrett"/>
        <s v="Qi Tam"/>
        <s v="William Tampubolon"/>
        <s v="Andreas Tan"/>
        <s v="Job-Russel Zhang"/>
        <s v="Jeongmin Nesan"/>
        <s v="Wangying Ma"/>
        <s v="Trang Tazwar"/>
        <s v="Philip Than"/>
        <s v="Kanglin Thang"/>
        <s v="Madeline Thompson"/>
        <s v="Adrian Threlfo"/>
        <s v="Luoqi Thung-Winata"/>
        <s v="Maharshi Tjahjadi"/>
        <s v="Jiayi Tong"/>
        <s v="Xinling Tong"/>
        <s v="Tian Torres"/>
        <s v="Ashlina Touma"/>
        <s v="Vinura Trang"/>
        <s v="Anwar Tregunna"/>
        <s v="Asma Zian"/>
        <s v="Darcy Trini"/>
        <s v="Chang Tropp"/>
        <s v="Saleha Truong"/>
        <s v="John Tunge"/>
        <s v="Mengxue Turner"/>
        <s v="Mudit Uddin"/>
        <s v="Keren Mohan"/>
        <s v="Claudia Vallet"/>
        <s v="Ser-Young Veronica"/>
        <s v="Cindy Liang"/>
        <s v="Matthew Furness"/>
        <s v="Thomas Vu"/>
        <s v="Sales Rahmani"/>
        <s v="Jingfengchen Tan"/>
        <s v="Tara Tao"/>
        <s v="Michael Wang"/>
        <s v="Seang Wang"/>
        <s v="Simon Wang"/>
        <s v="Yue Wang"/>
        <s v="Yuesheng Wang"/>
        <s v="Zhenfei Wang"/>
        <s v="Maolin Tasfia"/>
        <s v="Hyeonhee Wei"/>
        <s v="Xiaoyu Wei"/>
        <s v="Yujie Wei"/>
        <s v="Damien Werner"/>
        <s v="Zepeng Pan"/>
        <s v="Carmen Wiggins"/>
        <s v="Choye Wiranata"/>
        <s v="Evita Wong"/>
        <s v="Jordan Wong"/>
        <s v="Wafa Forqan"/>
        <s v="Calvin Woods"/>
        <s v="Haoyang Wu"/>
        <s v="Minglu Wu"/>
        <s v="Yutong Wu"/>
        <s v="Zesheng Wu"/>
        <s v="Jason Wunsch"/>
        <s v="Sella Phoung"/>
        <s v="Louise Xia"/>
        <s v="Ruolan Xia"/>
        <s v="Yuqiao Xia"/>
        <s v="Karina Xing"/>
        <s v="Zihan Xing"/>
        <s v="Sharon Ouyang"/>
        <s v="Jiarong Xu"/>
        <s v="Kevin Xu"/>
        <s v="Peter Xu"/>
        <s v="Wei Xu"/>
        <s v="Cara Lofstrom"/>
        <s v="Liqun Yang"/>
        <s v="Yingying Yang"/>
        <s v="Jillian Yao"/>
        <s v="Jianan Ye"/>
        <s v="Linhan Yongni"/>
        <s v="Ruoyu You"/>
        <s v="Romy Yu"/>
        <s v="Yalan Yuan"/>
        <s v="Wu Yuanjia(Don)"/>
        <s v="Dongzi Yuhan"/>
        <s v="Chris Yunwen"/>
        <s v="Zheng Yupeng"/>
        <s v="Boya Zalac"/>
        <s v="Maria Zang"/>
        <s v="Lixing Zeng"/>
        <s v="Laura Kirchberger"/>
        <s v="Brian Zhang"/>
        <s v="Jingwen Wang"/>
        <s v="Tszyan Wong"/>
        <s v="Jiamao Li"/>
        <s v="Jiaqi Zhang"/>
        <s v="Kendall Li"/>
        <s v="Aaron Ukwatta"/>
        <s v="Shourhoung Zhang"/>
        <s v="Shuning Zhang"/>
        <s v="Yuxiang Zhang"/>
        <s v="Dung Zhang"/>
        <s v="Jing Mansour"/>
        <s v="Shuaiguojia Taing"/>
        <s v="Runqun Zhao"/>
        <s v="Shiman Zhao"/>
        <s v="Wanyu Zhao"/>
        <s v="Ziliang Zhao"/>
        <s v="Zuhui Zhao"/>
        <s v="Angshuman Zheng"/>
        <s v="Colin Brais"/>
        <s v="Elisha Zhiltcova"/>
        <s v="William Zhong"/>
        <s v="Yuting Zhong"/>
        <s v="Dileepann Zhongjun"/>
        <s v="Yifei Zhou"/>
        <s v="Yuxuan Zhou"/>
        <s v="Katrina Zhu"/>
        <s v="Christian Ward"/>
        <s v="Wanxin Lu"/>
        <s v="Qian Zhang"/>
      </sharedItems>
    </cacheField>
    <cacheField name="Email Address" numFmtId="0">
      <sharedItems count="440">
        <s v="babbot@newcollege.com"/>
        <s v="jsmall@newcollege.com"/>
        <s v="cabouzeid@newcollege.com"/>
        <s v="tafif@newcollege.com"/>
        <s v="jahmed@newcollege.com"/>
        <s v="hahn@newcollege.com"/>
        <s v="jashworth@newcollege.com"/>
        <s v="wzou@newcollege.com"/>
        <s v="dalbert@newcollege.com"/>
        <s v="calexander@newcollege.com"/>
        <s v="jalshafii@newcollege.com"/>
        <s v="hamjad@newcollege.com"/>
        <s v="san@newcollege.com"/>
        <s v="manthony@newcollege.com"/>
        <s v="mantonelli@newcollege.com"/>
        <s v="mantonio@newcollege.com"/>
        <s v="ranura@newcollege.com"/>
        <s v="lappleby@newcollege.com"/>
        <s v="barhin@newcollege.com"/>
        <s v="mau@newcollege.com"/>
        <s v="jmanickam@newcollege.com"/>
        <s v="qbao@newcollege.com"/>
        <s v="nbardouh@newcollege.com"/>
        <s v="mbarker@newcollege.com"/>
        <s v="dberjanovic@newcollege.com"/>
        <s v="cbielovich@newcollege.com"/>
        <s v="dbonanno@newcollege.com"/>
        <s v="hzhang@newcollege.com"/>
        <s v="sbrass@newcollege.com"/>
        <s v="kbreen@newcollege.com"/>
        <s v="pzhao@newcollege.com"/>
        <s v="lbreytenbach@newcollege.com"/>
        <s v="tbrowne@newcollege.com"/>
        <s v="icai@newcollege.com"/>
        <s v="jcai@newcollege.com"/>
        <s v="qcao@newcollege.com"/>
        <s v="rcao@newcollege.com"/>
        <s v="ccaperida@newcollege.com"/>
        <s v="jcarbo@newcollege.com"/>
        <s v="jyang@newcollege.com"/>
        <s v="dcavasinni@newcollege.com"/>
        <s v="scha@newcollege.com"/>
        <s v="bchand@newcollege.com"/>
        <s v="mchao@newcollege.com"/>
        <s v="gchaudhry@newcollege.com"/>
        <s v="jchen@newcollege.com"/>
        <s v="qchen@newcollege.com"/>
        <s v="rchen@newcollege.com"/>
        <s v="schen@newcollege.com"/>
        <s v="wchen@newcollege.com"/>
        <s v="xchen@newcollege.com"/>
        <s v="ychen@newcollege.com"/>
        <s v="ypei@newcollege.com"/>
        <s v="zcheng@newcollege.com"/>
        <s v="hchinchen@newcollege.com"/>
        <s v="ychoi@newcollege.com"/>
        <s v="mchun@newcollege.com"/>
        <s v="dchung@newcollege.com"/>
        <s v="lchung@newcollege.com"/>
        <s v="eclarke@newcollege.com"/>
        <s v="rkidis@newcollege.com"/>
        <s v="jcleaves@newcollege.com"/>
        <s v="scole@newcollege.com"/>
        <s v="jconn@newcollege.com"/>
        <s v="mcooper@newcollege.com"/>
        <s v="ccui@newcollege.com"/>
        <s v="ycui@newcollege.com"/>
        <s v="rdaher@newcollege.com"/>
        <s v="dwang@newcollege.com"/>
        <s v="tdatsa-tsang@newcollege.com"/>
        <s v="uso@newcollege.com"/>
        <s v="jdavidson@newcollege.com"/>
        <s v="ldavies@newcollege.com"/>
        <s v="zdeng@newcollege.com"/>
        <s v="tdestefano@newcollege.com"/>
        <s v="sdong@newcollege.com"/>
        <s v="tduncan@newcollege.com"/>
        <s v="ldundas@newcollege.com"/>
        <s v="mdunimaglovska@newcollege.com"/>
        <s v="edunn@newcollege.com"/>
        <s v="teasey@newcollege.com"/>
        <s v="tellis@newcollege.com"/>
        <s v="mfan@newcollege.com"/>
        <s v="gfang@newcollege.com"/>
        <s v="afawcett@newcollege.com"/>
        <s v="mferguson@newcollege.com"/>
        <s v="jliu@newcollege.com"/>
        <s v="eforrer@newcollege.com"/>
        <s v="afulton@newcollege.com"/>
        <s v="twyllie@newcollege.com"/>
        <s v="lgadista@newcollege.com"/>
        <s v="sgaldas@newcollege.com"/>
        <s v="rgallaty@newcollege.com"/>
        <s v="dmeyer-williams@newcollege.com"/>
        <s v="sgao@newcollege.com"/>
        <s v="ygao@newcollege.com"/>
        <s v="agallo@newcollege.com"/>
        <s v="xshangguan@newcollege.com"/>
        <s v="hgilmore@newcollege.com"/>
        <s v="pgordon@newcollege.com"/>
        <s v="fshoostovian@newcollege.com"/>
        <s v="cgray@newcollege.com"/>
        <s v="tgrewal@newcollege.com"/>
        <s v="jgrillo@newcollege.com"/>
        <s v="jgu@newcollege.com"/>
        <s v="ygu@newcollege.com"/>
        <s v="elajin@newcollege.com"/>
        <s v="zguan@newcollege.com"/>
        <s v="zguanmengyue@newcollege.com"/>
        <s v="agunston@newcollege.com"/>
        <s v="aguo@newcollege.com"/>
        <s v="rabla@newcollege.com"/>
        <s v="yguo@newcollege.com"/>
        <s v="szhu@newcollege.com"/>
        <s v="mhaddad@newcollege.com"/>
        <s v="lhan@newcollege.com"/>
        <s v="shan@newcollege.com"/>
        <s v="ahancock@newcollege.com"/>
        <s v="mhanda@newcollege.com"/>
        <s v="shannell@newcollege.com"/>
        <s v="elee@newcollege.com"/>
        <s v="charb@newcollege.com"/>
        <s v="cskaane@newcollege.com"/>
        <s v="pharris@newcollege.com"/>
        <s v="azhang@newcollege.com"/>
        <s v="enguyen@newcollege.com"/>
        <s v="shernandez@newcollege.com"/>
        <s v="eheung@newcollege.com"/>
        <s v="yhirani@newcollege.com"/>
        <s v="ahizbas@newcollege.com"/>
        <s v="jhong@newcollege.com"/>
        <s v="oroqueza@newcollege.com"/>
        <s v="ahoyek@newcollege.com"/>
        <s v="bhu@newcollege.com"/>
        <s v="qhu@newcollege.com"/>
        <s v="shu@newcollege.com"/>
        <s v="xhua@newcollege.com"/>
        <s v="ahuang@newcollege.com"/>
        <s v="ehuang@newcollege.com"/>
        <s v="lhuang@newcollege.com"/>
        <s v="mhuang@newcollege.com"/>
        <s v="xhuang@newcollege.com"/>
        <s v="yhuang@newcollege.com"/>
        <s v="zhuanng@newcollege.com"/>
        <s v="chucke@newcollege.com"/>
        <s v="jhui@newcollege.com"/>
        <s v="jhuiwen@newcollege.com"/>
        <s v="dhuynh@newcollege.com"/>
        <s v="khuynh@newcollege.com"/>
        <s v="wiftikhar@newcollege.com"/>
        <s v="rismail@newcollege.com"/>
        <s v="mjarlmo@newcollege.com"/>
        <s v="ajeffrey@newcollege.com"/>
        <s v="jjiang@newcollege.com"/>
        <s v="yjiang@newcollege.com"/>
        <s v="shao@newcollege.com"/>
        <s v="cjin@newcollege.com"/>
        <s v="sjones@newcollege.com"/>
        <s v="zjunhui@newcollege.com"/>
        <s v="hkaiyum@newcollege.com"/>
        <s v="hkaur@newcollege.com"/>
        <s v="dkent@newcollege.com"/>
        <s v="bkhoury@newcollege.com"/>
        <s v="amohr@newcollege.com"/>
        <s v="mhouston@newcollege.com"/>
        <s v="hkim@newcollege.com"/>
        <s v="lharper@newcollege.com"/>
        <s v="dhartanto@newcollege.com"/>
        <s v="hxu@newcollege.com"/>
        <s v="pbrewer@newcollege.com"/>
        <s v="sko@newcollege.com"/>
        <s v="yko@newcollege.com"/>
        <s v="skouch@newcollege.com"/>
        <s v="ekozar@newcollege.com"/>
        <s v="jkrieg@newcollege.com"/>
        <s v="slai@newcollege.com"/>
        <s v="kjimenez@newcollege.com"/>
        <s v="jlan@newcollege.com"/>
        <s v="dlasala@newcollege.com"/>
        <s v="mlaugesen@newcollege.com"/>
        <s v="ale@newcollege.com"/>
        <s v="alyndon@newcollege.com"/>
        <s v="hlee@newcollege.com"/>
        <s v="jlee@newcollege.com"/>
        <s v="hli@newcollege.com"/>
        <s v="jli@newcollege.com"/>
        <s v="jcheng@newcollege.com"/>
        <s v="nkin@newcollege.com"/>
        <s v="lli@newcollege.com"/>
        <s v="sli@newcollege.com"/>
        <s v="xli@newcollege.com"/>
        <s v="yli@newcollege.com"/>
        <s v="pcarroll@newcollege.com"/>
        <s v="zzhang@newcollege.com"/>
        <s v="sliang@newcollege.com"/>
        <s v="wliang@newcollege.com"/>
        <s v="yliang@newcollege.com"/>
        <s v="qliao@newcollege.com"/>
        <s v="tliddicoat@newcollege.com"/>
        <s v="sliesure@newcollege.com"/>
        <s v="hlin@newcollege.com"/>
        <s v="ylingtong@newcollege.com"/>
        <s v="hsee@newcollege.com"/>
        <s v="kliu@newcollege.com"/>
        <s v="mliu@newcollege.com"/>
        <s v="xliu@newcollege.com"/>
        <s v="yliu@newcollege.com"/>
        <s v="zliu@newcollege.com"/>
        <s v="jlording@newcollege.com"/>
        <s v="klu@newcollege.com"/>
        <s v="pmcwhinney@newcollege.com"/>
        <s v="sly@newcollege.com"/>
        <s v="nrezaei@newcollege.com"/>
        <s v="xzheng@newcollege.com"/>
        <s v="xma@newcollege.com"/>
        <s v="jmackay@newcollege.com"/>
        <s v="amacrae@newcollege.com"/>
        <s v="bmajor-mills@newcollege.com"/>
        <s v="zmakhdoom@newcollege.com"/>
        <s v="tman@newcollege.com"/>
        <s v="jmanalo@newcollege.com"/>
        <s v="aguan@newcollege.com"/>
        <s v="ckim@newcollege.com"/>
        <s v="nmarcus@newcollege.com"/>
        <s v="smarshall@newcollege.com"/>
        <s v="aghazzaoui@newcollege.com"/>
        <s v="amatthias@newcollege.com"/>
        <s v="cmcalpine@newcollege.com"/>
        <s v="tmccarthy@newcollege.com"/>
        <s v="dmckinnon@newcollege.com"/>
        <s v="wmcmurray@newcollege.com"/>
        <s v="pvillanueva@newcollege.com"/>
        <s v="dmehmet@newcollege.com"/>
        <s v="pmen@newcollege.com"/>
        <s v="jwang@newcollege.com"/>
        <s v="gmichael@newcollege.com"/>
        <s v="jmirels@newcollege.com"/>
        <s v="she@newcollege.com"/>
        <s v="jguo@newcollege.com"/>
        <s v="nmorfuni@newcollege.com"/>
        <s v="mmunasinghe@newcollege.com"/>
        <s v="dmurdocca@newcollege.com"/>
        <s v="nmustafa@newcollege.com"/>
        <s v="nmutamba@newcollege.com"/>
        <s v="tnanthakumar@newcollege.com"/>
        <s v="znanxue@newcollege.com"/>
        <s v="cnarayan@newcollege.com"/>
        <s v="vnarayana@newcollege.com"/>
        <s v="pgosai@newcollege.com"/>
        <s v="gnewell@newcollege.com"/>
        <s v="tnguyen@newcollege.com"/>
        <s v="anguyen@newcollege.com"/>
        <s v="cdave@newcollege.com"/>
        <s v="jnguyen@newcollege.com"/>
        <s v="knguyen@newcollege.com"/>
        <s v="mnguyen@newcollege.com"/>
        <s v="nnguyen@newcollege.com"/>
        <s v="lnorthridge@newcollege.com"/>
        <s v="so'donnell@newcollege.com"/>
        <s v="poni@newcollege.com"/>
        <s v="wou@newcollege.com"/>
        <s v="ndai@newcollege.com"/>
        <s v="joxford@newcollege.com"/>
        <s v="wpan@newcollege.com"/>
        <s v="ypan@newcollege.com"/>
        <s v="gsut@newcollege.com"/>
        <s v="ppandey@newcollege.com"/>
        <s v="cpark@newcollege.com"/>
        <s v="wpark@newcollege.com"/>
        <s v="jpaulsen@newcollege.com"/>
        <s v="vtrinh@newcollege.com"/>
        <s v="dpenfold@newcollege.com"/>
        <s v="dpeng@newcollege.com"/>
        <s v="jpeterson@newcollege.com"/>
        <s v="gpham@newcollege.com"/>
        <s v="kpham@newcollege.com"/>
        <s v="dpious@newcollege.com"/>
        <s v="dpolkinghorne@newcollege.com"/>
        <s v="lporreca@newcollege.com"/>
        <s v="rprice@newcollege.com"/>
        <s v="apushparajah@newcollege.com"/>
        <s v="xqi@newcollege.com"/>
        <s v="squ@newcollege.com"/>
        <s v="kragavan@newcollege.com"/>
        <s v="nranzolin@newcollege.com"/>
        <s v="srecord@newcollege.com"/>
        <s v="xrego@newcollege.com"/>
        <s v="yren@newcollege.com"/>
        <s v="creneman@newcollege.com"/>
        <s v="ojones@newcollege.com"/>
        <s v="erobinson@newcollege.com"/>
        <s v="crodriguez@newcollege.com"/>
        <s v="brosman@newcollege.com"/>
        <s v="asaikia@newcollege.com"/>
        <s v="lsalaa@newcollege.com"/>
        <s v="msaleh@newcollege.com"/>
        <s v="csamuel@newcollege.com"/>
        <s v="rsareen@newcollege.com"/>
        <s v="msarvaiya@newcollege.com"/>
        <s v="cscott@newcollege.com"/>
        <s v="tvo@newcollege.com"/>
        <s v="rsetiadi@newcollege.com"/>
        <s v="jsetijadi@newcollege.com"/>
        <s v="mseverino@newcollege.com"/>
        <s v="cshahid@newcollege.com"/>
        <s v="zshanahan@newcollege.com"/>
        <s v="zshang@newcollege.com"/>
        <s v="lbailey@newcollege.com"/>
        <s v="mshao@newcollege.com"/>
        <s v="zshen@newcollege.com"/>
        <s v="dshi@newcollege.com"/>
        <s v="xshi@newcollege.com"/>
        <s v="yshi@newcollege.com"/>
        <s v="ssikalu@newcollege.com"/>
        <s v="dsinclair@newcollege.com"/>
        <s v="jsingh@newcollege.com"/>
        <s v="kgarald@newcollege.com"/>
        <s v="jmathias@newcollege.com"/>
        <s v="jso@newcollege.com"/>
        <s v="jkim@newcollege.com"/>
        <s v="zsong@newcollege.com"/>
        <s v="msorbello@newcollege.com"/>
        <s v="lstanhope@newcollege.com"/>
        <s v="lsu@newcollege.com"/>
        <s v="tsui@newcollege.com"/>
        <s v="gsun@newcollege.com"/>
        <s v="ksupangat@newcollege.com"/>
        <s v="pclarke@newcollege.com"/>
        <s v="jsutedjo@newcollege.com"/>
        <s v="hsyed@newcollege.com"/>
        <s v="atahsinuzzaman@newcollege.com"/>
        <s v="swherrett@newcollege.com"/>
        <s v="qtam@newcollege.com"/>
        <s v="wtampubolon@newcollege.com"/>
        <s v="atan@newcollege.com"/>
        <s v="jzhang@newcollege.com"/>
        <s v="jnesan@newcollege.com"/>
        <s v="wma@newcollege.com"/>
        <s v="ttazwar@newcollege.com"/>
        <s v="pthan@newcollege.com"/>
        <s v="kthang@newcollege.com"/>
        <s v="mthompson@newcollege.com"/>
        <s v="athrelfo@newcollege.com"/>
        <s v="lthung-winata@newcollege.com"/>
        <s v="mtjahjadi@newcollege.com"/>
        <s v="jtong@newcollege.com"/>
        <s v="xtong@newcollege.com"/>
        <s v="ttorres@newcollege.com"/>
        <s v="atouma@newcollege.com"/>
        <s v="vtrang@newcollege.com"/>
        <s v="atregunna@newcollege.com"/>
        <s v="azian@newcollege.com"/>
        <s v="dtrini@newcollege.com"/>
        <s v="ctropp@newcollege.com"/>
        <s v="struong@newcollege.com"/>
        <s v="jtunge@newcollege.com"/>
        <s v="mturner@newcollege.com"/>
        <s v="muddin@newcollege.com"/>
        <s v="kmohan@newcollege.com"/>
        <s v="cvallet@newcollege.com"/>
        <s v="sveronica@newcollege.com"/>
        <s v="cliang@newcollege.com"/>
        <s v="mfurness@newcollege.com"/>
        <s v="tvu@newcollege.com"/>
        <s v="srahmani@newcollege.com"/>
        <s v="jtan@newcollege.com"/>
        <s v="ttao@newcollege.com"/>
        <s v="mwang@newcollege.com"/>
        <s v="swang@newcollege.com"/>
        <s v="ywang@newcollege.com"/>
        <s v="zwang@newcollege.com"/>
        <s v="mtasfia@newcollege.com"/>
        <s v="hwei@newcollege.com"/>
        <s v="xwei@newcollege.com"/>
        <s v="ywei@newcollege.com"/>
        <s v="dwerner@newcollege.com"/>
        <s v="zpan@newcollege.com"/>
        <s v="cwiggins@newcollege.com"/>
        <s v="cwiranata@newcollege.com"/>
        <s v="ewong@newcollege.com"/>
        <s v="jwong@newcollege.com"/>
        <s v="wforqan@newcollege.com"/>
        <s v="cwoods@newcollege.com"/>
        <s v="hwu@newcollege.com"/>
        <s v="mwu@newcollege.com"/>
        <s v="ywu@newcollege.com"/>
        <s v="zwu@newcollege.com"/>
        <s v="jwunsch@newcollege.com"/>
        <s v="sphoung@newcollege.com"/>
        <s v="lxia@newcollege.com"/>
        <s v="rxia@newcollege.com"/>
        <s v="yxia@newcollege.com"/>
        <s v="kxing@newcollege.com"/>
        <s v="zxing@newcollege.com"/>
        <s v="souyang@newcollege.com"/>
        <s v="jxu@newcollege.com"/>
        <s v="kxu@newcollege.com"/>
        <s v="pxu@newcollege.com"/>
        <s v="wxu@newcollege.com"/>
        <s v="clofstrom@newcollege.com"/>
        <s v="lyang@newcollege.com"/>
        <s v="yyang@newcollege.com"/>
        <s v="jyao@newcollege.com"/>
        <s v="jye@newcollege.com"/>
        <s v="lyongni@newcollege.com"/>
        <s v="ryou@newcollege.com"/>
        <s v="ryu@newcollege.com"/>
        <s v="yyuan@newcollege.com"/>
        <s v="wyuanjia(don)@newcollege.com"/>
        <s v="dyuhan@newcollege.com"/>
        <s v="cyunwen@newcollege.com"/>
        <s v="zyupeng@newcollege.com"/>
        <s v="bzalac@newcollege.com"/>
        <s v="mzang@newcollege.com"/>
        <s v="lzeng@newcollege.com"/>
        <s v="lkirchberger@newcollege.com"/>
        <s v="bzhang@newcollege.com"/>
        <s v="twong@newcollege.com"/>
        <s v="kli@newcollege.com"/>
        <s v="aukwatta@newcollege.com"/>
        <s v="szhang@newcollege.com"/>
        <s v="yzhang@newcollege.com"/>
        <s v="dzhang@newcollege.com"/>
        <s v="jmansour@newcollege.com"/>
        <s v="staing@newcollege.com"/>
        <s v="rzhao@newcollege.com"/>
        <s v="szhao@newcollege.com"/>
        <s v="wzhao@newcollege.com"/>
        <s v="zzhao@newcollege.com"/>
        <s v="azheng@newcollege.com"/>
        <s v="cbrais@newcollege.com"/>
        <s v="ezhiltcova@newcollege.com"/>
        <s v="wzhong@newcollege.com"/>
        <s v="yzhong@newcollege.com"/>
        <s v="dzhongjun@newcollege.com"/>
        <s v="yzhou@newcollege.com"/>
        <s v="kzhu@newcollege.com"/>
        <s v="cward@newcollege.com"/>
        <s v="wlu@newcollege.com"/>
        <s v="qzhang@newcollege.com"/>
      </sharedItems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rs Johnson"/>
        <s v="Ms Sekibo"/>
        <s v="Mr Chang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 count="82">
        <n v="98"/>
        <n v="49"/>
        <n v="87"/>
        <n v="90"/>
        <n v="63"/>
        <n v="38"/>
        <n v="51"/>
        <n v="66"/>
        <n v="25"/>
        <n v="69"/>
        <n v="68"/>
        <n v="43"/>
        <n v="57"/>
        <n v="65"/>
        <n v="62"/>
        <n v="78"/>
        <n v="50"/>
        <n v="28"/>
        <n v="97"/>
        <n v="46"/>
        <n v="70"/>
        <n v="75"/>
        <n v="95"/>
        <n v="83"/>
        <n v="36"/>
        <n v="67"/>
        <n v="35"/>
        <n v="72"/>
        <n v="80"/>
        <n v="61"/>
        <n v="41"/>
        <n v="86"/>
        <n v="84"/>
        <n v="73"/>
        <n v="91"/>
        <n v="74"/>
        <n v="60"/>
        <n v="47"/>
        <n v="42"/>
        <n v="40"/>
        <n v="37"/>
        <n v="81"/>
        <n v="59"/>
        <n v="33"/>
        <n v="58"/>
        <n v="82"/>
        <n v="32"/>
        <n v="79"/>
        <n v="76"/>
        <n v="71"/>
        <n v="48"/>
        <n v="92"/>
        <n v="56"/>
        <n v="53"/>
        <n v="89"/>
        <n v="93"/>
        <n v="94"/>
        <n v="30"/>
        <n v="18"/>
        <n v="54"/>
        <n v="31"/>
        <n v="44"/>
        <n v="85"/>
        <n v="27"/>
        <n v="39"/>
        <n v="64"/>
        <n v="45"/>
        <n v="96"/>
        <n v="52"/>
        <n v="88"/>
        <n v="21"/>
        <n v="26"/>
        <n v="34"/>
        <n v="77"/>
        <n v="23"/>
        <n v="29"/>
        <n v="20"/>
        <n v="7"/>
        <n v="55"/>
        <n v="22"/>
        <n v="99"/>
        <n v="19"/>
      </sharedItems>
    </cacheField>
    <cacheField name="Term 2 Mark" numFmtId="0">
      <sharedItems containsSemiMixedTypes="0" containsString="0" containsNumber="1" containsInteger="1" minValue="2" maxValue="100" count="94">
        <n v="91"/>
        <n v="88"/>
        <n v="64"/>
        <n v="92"/>
        <n v="39"/>
        <n v="74"/>
        <n v="66"/>
        <n v="10"/>
        <n v="55"/>
        <n v="40"/>
        <n v="57"/>
        <n v="87"/>
        <n v="89"/>
        <n v="67"/>
        <n v="95"/>
        <n v="42"/>
        <n v="68"/>
        <n v="61"/>
        <n v="71"/>
        <n v="52"/>
        <n v="62"/>
        <n v="38"/>
        <n v="34"/>
        <n v="22"/>
        <n v="94"/>
        <n v="58"/>
        <n v="46"/>
        <n v="8"/>
        <n v="15"/>
        <n v="97"/>
        <n v="65"/>
        <n v="100"/>
        <n v="81"/>
        <n v="28"/>
        <n v="59"/>
        <n v="23"/>
        <n v="48"/>
        <n v="72"/>
        <n v="56"/>
        <n v="82"/>
        <n v="43"/>
        <n v="49"/>
        <n v="78"/>
        <n v="4"/>
        <n v="29"/>
        <n v="24"/>
        <n v="60"/>
        <n v="47"/>
        <n v="98"/>
        <n v="96"/>
        <n v="44"/>
        <n v="45"/>
        <n v="51"/>
        <n v="11"/>
        <n v="75"/>
        <n v="84"/>
        <n v="30"/>
        <n v="76"/>
        <n v="83"/>
        <n v="69"/>
        <n v="90"/>
        <n v="17"/>
        <n v="20"/>
        <n v="32"/>
        <n v="77"/>
        <n v="25"/>
        <n v="18"/>
        <n v="80"/>
        <n v="70"/>
        <n v="93"/>
        <n v="79"/>
        <n v="41"/>
        <n v="19"/>
        <n v="3"/>
        <n v="86"/>
        <n v="85"/>
        <n v="73"/>
        <n v="16"/>
        <n v="37"/>
        <n v="53"/>
        <n v="2"/>
        <n v="99"/>
        <n v="50"/>
        <n v="27"/>
        <n v="36"/>
        <n v="33"/>
        <n v="63"/>
        <n v="54"/>
        <n v="9"/>
        <n v="26"/>
        <n v="35"/>
        <n v="31"/>
        <n v="6"/>
        <n v="13"/>
      </sharedItems>
    </cacheField>
    <cacheField name="Term 3 Mark" numFmtId="0">
      <sharedItems containsSemiMixedTypes="0" containsString="0" containsNumber="1" containsInteger="1" minValue="4" maxValue="100" count="94">
        <n v="84"/>
        <n v="48"/>
        <n v="63"/>
        <n v="81"/>
        <n v="82"/>
        <n v="30"/>
        <n v="57"/>
        <n v="68"/>
        <n v="38"/>
        <n v="53"/>
        <n v="86"/>
        <n v="16"/>
        <n v="59"/>
        <n v="46"/>
        <n v="31"/>
        <n v="91"/>
        <n v="83"/>
        <n v="51"/>
        <n v="60"/>
        <n v="41"/>
        <n v="100"/>
        <n v="24"/>
        <n v="49"/>
        <n v="22"/>
        <n v="27"/>
        <n v="39"/>
        <n v="58"/>
        <n v="73"/>
        <n v="42"/>
        <n v="96"/>
        <n v="94"/>
        <n v="70"/>
        <n v="85"/>
        <n v="32"/>
        <n v="79"/>
        <n v="23"/>
        <n v="69"/>
        <n v="47"/>
        <n v="33"/>
        <n v="71"/>
        <n v="56"/>
        <n v="19"/>
        <n v="15"/>
        <n v="43"/>
        <n v="55"/>
        <n v="75"/>
        <n v="88"/>
        <n v="4"/>
        <n v="12"/>
        <n v="77"/>
        <n v="98"/>
        <n v="90"/>
        <n v="52"/>
        <n v="74"/>
        <n v="76"/>
        <n v="93"/>
        <n v="97"/>
        <n v="92"/>
        <n v="66"/>
        <n v="87"/>
        <n v="20"/>
        <n v="34"/>
        <n v="65"/>
        <n v="37"/>
        <n v="67"/>
        <n v="36"/>
        <n v="61"/>
        <n v="95"/>
        <n v="62"/>
        <n v="72"/>
        <n v="78"/>
        <n v="35"/>
        <n v="40"/>
        <n v="44"/>
        <n v="29"/>
        <n v="89"/>
        <n v="28"/>
        <n v="54"/>
        <n v="45"/>
        <n v="99"/>
        <n v="9"/>
        <n v="21"/>
        <n v="64"/>
        <n v="17"/>
        <n v="18"/>
        <n v="25"/>
        <n v="50"/>
        <n v="11"/>
        <n v="6"/>
        <n v="7"/>
        <n v="8"/>
        <n v="13"/>
        <n v="10"/>
        <n v="80"/>
      </sharedItems>
    </cacheField>
    <cacheField name="Term 4 Mark" numFmtId="0">
      <sharedItems containsSemiMixedTypes="0" containsString="0" containsNumber="1" containsInteger="1" minValue="-2" maxValue="99" count="96">
        <n v="71"/>
        <n v="70"/>
        <n v="65"/>
        <n v="82"/>
        <n v="95"/>
        <n v="53"/>
        <n v="54"/>
        <n v="75"/>
        <n v="23"/>
        <n v="58"/>
        <n v="11"/>
        <n v="60"/>
        <n v="69"/>
        <n v="77"/>
        <n v="89"/>
        <n v="39"/>
        <n v="8"/>
        <n v="86"/>
        <n v="81"/>
        <n v="49"/>
        <n v="55"/>
        <n v="44"/>
        <n v="73"/>
        <n v="38"/>
        <n v="62"/>
        <n v="56"/>
        <n v="63"/>
        <n v="91"/>
        <n v="32"/>
        <n v="27"/>
        <n v="43"/>
        <n v="99"/>
        <n v="68"/>
        <n v="90"/>
        <n v="83"/>
        <n v="67"/>
        <n v="33"/>
        <n v="47"/>
        <n v="57"/>
        <n v="50"/>
        <n v="59"/>
        <n v="51"/>
        <n v="22"/>
        <n v="66"/>
        <n v="16"/>
        <n v="96"/>
        <n v="97"/>
        <n v="31"/>
        <n v="76"/>
        <n v="78"/>
        <n v="74"/>
        <n v="80"/>
        <n v="41"/>
        <n v="29"/>
        <n v="72"/>
        <n v="46"/>
        <n v="64"/>
        <n v="5"/>
        <n v="40"/>
        <n v="61"/>
        <n v="87"/>
        <n v="84"/>
        <n v="93"/>
        <n v="85"/>
        <n v="25"/>
        <n v="26"/>
        <n v="14"/>
        <n v="92"/>
        <n v="7"/>
        <n v="79"/>
        <n v="88"/>
        <n v="42"/>
        <n v="94"/>
        <n v="10"/>
        <n v="98"/>
        <n v="15"/>
        <n v="24"/>
        <n v="35"/>
        <n v="36"/>
        <n v="48"/>
        <n v="45"/>
        <n v="21"/>
        <n v="2"/>
        <n v="3"/>
        <n v="52"/>
        <n v="37"/>
        <n v="-2"/>
        <n v="30"/>
        <n v="18"/>
        <n v="12"/>
        <n v="-1"/>
        <n v="34"/>
        <n v="20"/>
        <n v="28"/>
        <n v="13"/>
        <n v="17"/>
      </sharedItems>
    </cacheField>
    <cacheField name="Trend" numFmtId="0">
      <sharedItems containsString="0" containsBlank="1" containsNonDate="0" count="1">
        <m/>
      </sharedItems>
    </cacheField>
    <cacheField name="Final Mark" numFmtId="179">
      <sharedItems containsSemiMixedTypes="0" containsString="0" containsNumber="1" minValue="11.5" maxValue="97.25" count="234">
        <n v="86"/>
        <n v="63.75"/>
        <n v="69.75"/>
        <n v="86.25"/>
        <n v="76"/>
        <n v="40"/>
        <n v="59"/>
        <n v="68.75"/>
        <n v="24"/>
        <n v="60.5"/>
        <n v="66.75"/>
        <n v="33.5"/>
        <n v="51.25"/>
        <n v="62.5"/>
        <n v="78"/>
        <n v="75.5"/>
        <n v="56.5"/>
        <n v="92.25"/>
        <n v="50"/>
        <n v="67.25"/>
        <n v="59.25"/>
        <n v="73.75"/>
        <n v="47"/>
        <n v="79.5"/>
        <n v="34"/>
        <n v="53"/>
        <n v="33.75"/>
        <n v="82.25"/>
        <n v="91.5"/>
        <n v="69"/>
        <n v="46.75"/>
        <n v="25.75"/>
        <n v="31.25"/>
        <n v="68"/>
        <n v="84.25"/>
        <n v="59.5"/>
        <n v="85.5"/>
        <n v="93.5"/>
        <n v="81"/>
        <n v="76.5"/>
        <n v="32.75"/>
        <n v="70.5"/>
        <n v="64.25"/>
        <n v="40.5"/>
        <n v="57.75"/>
        <n v="62.75"/>
        <n v="57"/>
        <n v="50.25"/>
        <n v="35.5"/>
        <n v="65"/>
        <n v="44.25"/>
        <n v="54.25"/>
        <n v="42"/>
        <n v="35.75"/>
        <n v="71.75"/>
        <n v="33.25"/>
        <n v="51"/>
        <n v="43.5"/>
        <n v="83.75"/>
        <n v="60.25"/>
        <n v="94.25"/>
        <n v="77.75"/>
        <n v="22"/>
        <n v="74.75"/>
        <n v="84"/>
        <n v="91.25"/>
        <n v="48.25"/>
        <n v="69.5"/>
        <n v="86.5"/>
        <n v="74"/>
        <n v="75.75"/>
        <n v="60.75"/>
        <n v="53.5"/>
        <n v="37.75"/>
        <n v="88.5"/>
        <n v="89.5"/>
        <n v="65.5"/>
        <n v="89"/>
        <n v="81.5"/>
        <n v="49.75"/>
        <n v="68.25"/>
        <n v="92.5"/>
        <n v="17.75"/>
        <n v="85.75"/>
        <n v="94.5"/>
        <n v="41"/>
        <n v="70.75"/>
        <n v="73.5"/>
        <n v="90.25"/>
        <n v="59.75"/>
        <n v="25.25"/>
        <n v="29.75"/>
        <n v="45"/>
        <n v="54.5"/>
        <n v="30.5"/>
        <n v="43.75"/>
        <n v="93.75"/>
        <n v="42.25"/>
        <n v="21"/>
        <n v="80.25"/>
        <n v="90"/>
        <n v="88"/>
        <n v="44.5"/>
        <n v="34.75"/>
        <n v="71.25"/>
        <n v="61.25"/>
        <n v="88.25"/>
        <n v="51.75"/>
        <n v="84.75"/>
        <n v="80"/>
        <n v="23.25"/>
        <n v="51.5"/>
        <n v="90.75"/>
        <n v="64.5"/>
        <n v="45.75"/>
        <n v="70"/>
        <n v="53.25"/>
        <n v="43"/>
        <n v="39"/>
        <n v="71"/>
        <n v="52"/>
        <n v="85"/>
        <n v="41.75"/>
        <n v="87"/>
        <n v="20.5"/>
        <n v="54.75"/>
        <n v="82.75"/>
        <n v="49"/>
        <n v="82.5"/>
        <n v="36.5"/>
        <n v="74.5"/>
        <n v="93"/>
        <n v="27"/>
        <n v="32.25"/>
        <n v="56"/>
        <n v="39.5"/>
        <n v="19.75"/>
        <n v="47.5"/>
        <n v="23.75"/>
        <n v="72.75"/>
        <n v="63.25"/>
        <n v="60"/>
        <n v="65.25"/>
        <n v="58"/>
        <n v="79"/>
        <n v="28.5"/>
        <n v="77"/>
        <n v="44.75"/>
        <n v="69.25"/>
        <n v="87.75"/>
        <n v="76.75"/>
        <n v="73"/>
        <n v="22.25"/>
        <n v="30.25"/>
        <n v="52.75"/>
        <n v="34.5"/>
        <n v="52.5"/>
        <n v="86.75"/>
        <n v="72.25"/>
        <n v="45.25"/>
        <n v="15.5"/>
        <n v="54"/>
        <n v="71.5"/>
        <n v="64.75"/>
        <n v="41.25"/>
        <n v="89.75"/>
        <n v="65.75"/>
        <n v="94"/>
        <n v="66.25"/>
        <n v="21.75"/>
        <n v="31.75"/>
        <n v="49.5"/>
        <n v="87.25"/>
        <n v="66"/>
        <n v="67.75"/>
        <n v="31"/>
        <n v="80.75"/>
        <n v="29"/>
        <n v="96"/>
        <n v="78.25"/>
        <n v="87.5"/>
        <n v="26.5"/>
        <n v="11.5"/>
        <n v="48"/>
        <n v="61.5"/>
        <n v="50.5"/>
        <n v="72.5"/>
        <n v="61"/>
        <n v="95.25"/>
        <n v="83.25"/>
        <n v="46.5"/>
        <n v="58.5"/>
        <n v="36.75"/>
        <n v="45.5"/>
        <n v="48.75"/>
        <n v="85.25"/>
        <n v="35"/>
        <n v="40.25"/>
        <n v="92.75"/>
        <n v="55.25"/>
        <n v="56.75"/>
        <n v="16"/>
        <n v="47.25"/>
        <n v="83.5"/>
        <n v="26.75"/>
        <n v="23"/>
        <n v="31.5"/>
        <n v="52.25"/>
        <n v="43.25"/>
        <n v="93.25"/>
        <n v="78.75"/>
        <n v="34.25"/>
        <n v="13.5"/>
        <n v="36"/>
        <n v="37.25"/>
        <n v="38.25"/>
        <n v="70.25"/>
        <n v="83"/>
        <n v="97.25"/>
        <n v="27.25"/>
        <n v="37.5"/>
        <n v="72"/>
        <n v="67"/>
        <n v="47.75"/>
        <n v="62.25"/>
        <n v="41.5"/>
        <n v="55.75"/>
        <n v="48.5"/>
        <n v="89.25"/>
        <n v="30.75"/>
        <n v="46"/>
        <n v="38.75"/>
        <n v="74.25"/>
        <n v="64"/>
      </sharedItems>
    </cacheField>
    <cacheField name="Grade" numFmtId="0">
      <sharedItems count="7">
        <s v="A"/>
        <s v="D"/>
        <s v="C"/>
        <s v="B"/>
        <s v="F"/>
        <s v="Fail"/>
        <s v="E"/>
      </sharedItems>
    </cacheField>
    <cacheField name="Days Absent" numFmtId="0">
      <sharedItems containsSemiMixedTypes="0" containsString="0" containsNumber="1" containsInteger="1" minValue="0" maxValue="0" count="1">
        <n v="0"/>
      </sharedItems>
    </cacheField>
    <cacheField name="Fees Owing" numFmtId="176">
      <sharedItems containsSemiMixedTypes="0" containsString="0" containsNumber="1" containsInteger="1" minValue="0" maxValue="15948" count="449">
        <n v="3121"/>
        <n v="0"/>
        <n v="1756"/>
        <n v="5432"/>
        <n v="11433"/>
        <n v="13410"/>
        <n v="1358"/>
        <n v="3225"/>
        <n v="1003"/>
        <n v="5214"/>
        <n v="12450"/>
        <n v="10370"/>
        <n v="8610"/>
        <n v="7815"/>
        <n v="15691"/>
        <n v="12248"/>
        <n v="15282"/>
        <n v="239"/>
        <n v="3045"/>
        <n v="1879"/>
        <n v="10835"/>
        <n v="7629"/>
        <n v="7453"/>
        <n v="10171"/>
        <n v="307"/>
        <n v="2787"/>
        <n v="9015"/>
        <n v="343"/>
        <n v="8415"/>
        <n v="4843"/>
        <n v="3007"/>
        <n v="14671"/>
        <n v="15322"/>
        <n v="15159"/>
        <n v="11724"/>
        <n v="4618"/>
        <n v="526"/>
        <n v="2533"/>
        <n v="7591"/>
        <n v="1708"/>
        <n v="13931"/>
        <n v="761"/>
        <n v="3962"/>
        <n v="5202"/>
        <n v="233"/>
        <n v="2328"/>
        <n v="7839"/>
        <n v="5488"/>
        <n v="11144"/>
        <n v="125"/>
        <n v="2871"/>
        <n v="554"/>
        <n v="4877"/>
        <n v="2447"/>
        <n v="1337"/>
        <n v="5938"/>
        <n v="6887"/>
        <n v="11088"/>
        <n v="8306"/>
        <n v="585"/>
        <n v="11938"/>
        <n v="9782"/>
        <n v="2107"/>
        <n v="9286"/>
        <n v="6870"/>
        <n v="6695"/>
        <n v="4259"/>
        <n v="670"/>
        <n v="8254"/>
        <n v="901"/>
        <n v="12243"/>
        <n v="14193"/>
        <n v="6188"/>
        <n v="6000"/>
        <n v="8522"/>
        <n v="12856"/>
        <n v="4247"/>
        <n v="7584"/>
        <n v="12779"/>
        <n v="3006"/>
        <n v="2711"/>
        <n v="1666"/>
        <n v="326"/>
        <n v="14466"/>
        <n v="10750"/>
        <n v="1044"/>
        <n v="15332"/>
        <n v="5552"/>
        <n v="1384"/>
        <n v="4005"/>
        <n v="5216"/>
        <n v="8135"/>
        <n v="1402"/>
        <n v="13513"/>
        <n v="2601"/>
        <n v="1508"/>
        <n v="1594"/>
        <n v="5172"/>
        <n v="11360"/>
        <n v="1613"/>
        <n v="7762"/>
        <n v="7419"/>
        <n v="2474"/>
        <n v="397"/>
        <n v="2473"/>
        <n v="1754"/>
        <n v="3340"/>
        <n v="13906"/>
        <n v="13150"/>
        <n v="210"/>
        <n v="1913"/>
        <n v="3960"/>
        <n v="2486"/>
        <n v="15355"/>
        <n v="439"/>
        <n v="5049"/>
        <n v="15343"/>
        <n v="11087"/>
        <n v="5957"/>
        <n v="2512"/>
        <n v="1173"/>
        <n v="2584"/>
        <n v="15578"/>
        <n v="2885"/>
        <n v="3056"/>
        <n v="140"/>
        <n v="2997"/>
        <n v="2215"/>
        <n v="11834"/>
        <n v="15443"/>
        <n v="3594"/>
        <n v="6667"/>
        <n v="4522"/>
        <n v="11943"/>
        <n v="11207"/>
        <n v="6126"/>
        <n v="4023"/>
        <n v="4201"/>
        <n v="10319"/>
        <n v="15669"/>
        <n v="6759"/>
        <n v="3824"/>
        <n v="2044"/>
        <n v="3805"/>
        <n v="8074"/>
        <n v="220"/>
        <n v="4237"/>
        <n v="1603"/>
        <n v="9529"/>
        <n v="9886"/>
        <n v="9871"/>
        <n v="4250"/>
        <n v="11554"/>
        <n v="9261"/>
        <n v="561"/>
        <n v="3881"/>
        <n v="9298"/>
        <n v="7713"/>
        <n v="3795"/>
        <n v="4158"/>
        <n v="9091"/>
        <n v="2002"/>
        <n v="11161"/>
        <n v="3969"/>
        <n v="4014"/>
        <n v="4192"/>
        <n v="4316"/>
        <n v="4542"/>
        <n v="4603"/>
        <n v="4476"/>
        <n v="15303"/>
        <n v="14299"/>
        <n v="92"/>
        <n v="4107"/>
        <n v="954"/>
        <n v="4623"/>
        <n v="4989"/>
        <n v="2624"/>
        <n v="10029"/>
        <n v="3828"/>
        <n v="5529"/>
        <n v="12732"/>
        <n v="10825"/>
        <n v="468"/>
        <n v="13237"/>
        <n v="5530"/>
        <n v="5537"/>
        <n v="10904"/>
        <n v="2515"/>
        <n v="12501"/>
        <n v="365"/>
        <n v="6547"/>
        <n v="5805"/>
        <n v="5863"/>
        <n v="6681"/>
        <n v="2739"/>
        <n v="13598"/>
        <n v="9416"/>
        <n v="12661"/>
        <n v="12956"/>
        <n v="4312"/>
        <n v="6685"/>
        <n v="5947"/>
        <n v="7773"/>
        <n v="2574"/>
        <n v="11102"/>
        <n v="12198"/>
        <n v="6904"/>
        <n v="6173"/>
        <n v="13857"/>
        <n v="6208"/>
        <n v="4662"/>
        <n v="9817"/>
        <n v="6843"/>
        <n v="3608"/>
        <n v="6859"/>
        <n v="6860"/>
        <n v="2858"/>
        <n v="3571"/>
        <n v="7961"/>
        <n v="9901"/>
        <n v="2004"/>
        <n v="14069"/>
        <n v="12153"/>
        <n v="6883"/>
        <n v="7071"/>
        <n v="11460"/>
        <n v="4822"/>
        <n v="7088"/>
        <n v="7924"/>
        <n v="654"/>
        <n v="6755"/>
        <n v="4262"/>
        <n v="5880"/>
        <n v="7115"/>
        <n v="4012"/>
        <n v="10733"/>
        <n v="7590"/>
        <n v="12535"/>
        <n v="7707"/>
        <n v="7655"/>
        <n v="7864"/>
        <n v="14794"/>
        <n v="11063"/>
        <n v="4328"/>
        <n v="52"/>
        <n v="1655"/>
        <n v="13488"/>
        <n v="14892"/>
        <n v="15283"/>
        <n v="11889"/>
        <n v="8028"/>
        <n v="10209"/>
        <n v="11629"/>
        <n v="7895"/>
        <n v="5532"/>
        <n v="8435"/>
        <n v="12430"/>
        <n v="2761"/>
        <n v="10089"/>
        <n v="15696"/>
        <n v="2755"/>
        <n v="5750"/>
        <n v="14962"/>
        <n v="13575"/>
        <n v="15069"/>
        <n v="8485"/>
        <n v="4613"/>
        <n v="3353"/>
        <n v="1159"/>
        <n v="8582"/>
        <n v="12042"/>
        <n v="6442"/>
        <n v="2134"/>
        <n v="3985"/>
        <n v="8997"/>
        <n v="9111"/>
        <n v="5220"/>
        <n v="3638"/>
        <n v="14131"/>
        <n v="3563"/>
        <n v="9056"/>
        <n v="9036"/>
        <n v="8996"/>
        <n v="11533"/>
        <n v="411"/>
        <n v="3499"/>
        <n v="1647"/>
        <n v="13620"/>
        <n v="7904"/>
        <n v="9057"/>
        <n v="11797"/>
        <n v="5289"/>
        <n v="11905"/>
        <n v="4433"/>
        <n v="11661"/>
        <n v="9498"/>
        <n v="214"/>
        <n v="4293"/>
        <n v="9548"/>
        <n v="6386"/>
        <n v="4359"/>
        <n v="5621"/>
        <n v="10321"/>
        <n v="4281"/>
        <n v="7406"/>
        <n v="8192"/>
        <n v="12546"/>
        <n v="9630"/>
        <n v="12287"/>
        <n v="2398"/>
        <n v="6551"/>
        <n v="7768"/>
        <n v="7923"/>
        <n v="11733"/>
        <n v="9772"/>
        <n v="5454"/>
        <n v="13511"/>
        <n v="3592"/>
        <n v="10041"/>
        <n v="12727"/>
        <n v="10217"/>
        <n v="2099"/>
        <n v="10203"/>
        <n v="10334"/>
        <n v="14688"/>
        <n v="10461"/>
        <n v="15873"/>
        <n v="7463"/>
        <n v="13854"/>
        <n v="5061"/>
        <n v="3279"/>
        <n v="2332"/>
        <n v="9690"/>
        <n v="10550"/>
        <n v="8348"/>
        <n v="289"/>
        <n v="7646"/>
        <n v="11133"/>
        <n v="1626"/>
        <n v="2754"/>
        <n v="11467"/>
        <n v="11315"/>
        <n v="11336"/>
        <n v="11568"/>
        <n v="11580"/>
        <n v="1724"/>
        <n v="1728"/>
        <n v="12773"/>
        <n v="8607"/>
        <n v="7518"/>
        <n v="2300"/>
        <n v="6514"/>
        <n v="10800"/>
        <n v="15509"/>
        <n v="6779"/>
        <n v="3852"/>
        <n v="15748"/>
        <n v="11588"/>
        <n v="15511"/>
        <n v="14161"/>
        <n v="8269"/>
        <n v="12008"/>
        <n v="8034"/>
        <n v="8767"/>
        <n v="11612"/>
        <n v="7628"/>
        <n v="12192"/>
        <n v="11650"/>
        <n v="11728"/>
        <n v="11879"/>
        <n v="12029"/>
        <n v="12080"/>
        <n v="4073"/>
        <n v="6892"/>
        <n v="15948"/>
        <n v="14646"/>
        <n v="748"/>
        <n v="12286"/>
        <n v="1126"/>
        <n v="8677"/>
        <n v="674"/>
        <n v="11402"/>
        <n v="12615"/>
        <n v="10869"/>
        <n v="3697"/>
        <n v="1378"/>
        <n v="6874"/>
        <n v="12743"/>
        <n v="4038"/>
        <n v="7072"/>
        <n v="14267"/>
        <n v="1128"/>
        <n v="9192"/>
        <n v="12772"/>
        <n v="8592"/>
        <n v="1342"/>
        <n v="1371"/>
        <n v="7423"/>
        <n v="11513"/>
        <n v="13446"/>
        <n v="15588"/>
        <n v="11779"/>
        <n v="1365"/>
        <n v="13774"/>
        <n v="13883"/>
        <n v="14058"/>
        <n v="10816"/>
        <n v="13040"/>
        <n v="8309"/>
        <n v="7803"/>
        <n v="4559"/>
        <n v="5555"/>
        <n v="3417"/>
        <n v="15412"/>
        <n v="9462"/>
        <n v="9177"/>
        <n v="15297"/>
        <n v="5517"/>
        <n v="8081"/>
        <n v="13910"/>
        <n v="12494"/>
        <n v="14558"/>
        <n v="14769"/>
        <n v="14807"/>
        <n v="14422"/>
        <n v="14873"/>
        <n v="14914"/>
        <n v="14354"/>
        <n v="9762"/>
        <n v="15014"/>
        <n v="15060"/>
        <n v="15143"/>
        <n v="13850"/>
        <n v="10357"/>
        <n v="12892"/>
        <n v="8625"/>
        <n v="4708"/>
        <n v="15238"/>
        <n v="9025"/>
        <n v="15528"/>
        <n v="5098"/>
        <n v="15287"/>
        <n v="415"/>
        <n v="1491"/>
        <n v="5655"/>
        <n v="15575"/>
        <n v="15658"/>
        <n v="1575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0"/>
    <x v="1"/>
    <x v="1"/>
    <x v="0"/>
    <x v="1"/>
  </r>
  <r>
    <x v="2"/>
    <x v="2"/>
    <x v="2"/>
    <x v="2"/>
    <x v="2"/>
    <x v="2"/>
    <x v="2"/>
    <x v="2"/>
    <x v="2"/>
    <x v="2"/>
    <x v="2"/>
    <x v="2"/>
    <x v="0"/>
    <x v="2"/>
    <x v="2"/>
    <x v="0"/>
    <x v="2"/>
  </r>
  <r>
    <x v="3"/>
    <x v="3"/>
    <x v="3"/>
    <x v="3"/>
    <x v="3"/>
    <x v="0"/>
    <x v="3"/>
    <x v="2"/>
    <x v="3"/>
    <x v="3"/>
    <x v="3"/>
    <x v="3"/>
    <x v="0"/>
    <x v="3"/>
    <x v="0"/>
    <x v="0"/>
    <x v="3"/>
  </r>
  <r>
    <x v="4"/>
    <x v="4"/>
    <x v="4"/>
    <x v="4"/>
    <x v="4"/>
    <x v="1"/>
    <x v="1"/>
    <x v="0"/>
    <x v="4"/>
    <x v="2"/>
    <x v="4"/>
    <x v="4"/>
    <x v="0"/>
    <x v="4"/>
    <x v="3"/>
    <x v="0"/>
    <x v="1"/>
  </r>
  <r>
    <x v="5"/>
    <x v="5"/>
    <x v="5"/>
    <x v="5"/>
    <x v="5"/>
    <x v="1"/>
    <x v="3"/>
    <x v="2"/>
    <x v="5"/>
    <x v="4"/>
    <x v="5"/>
    <x v="5"/>
    <x v="0"/>
    <x v="5"/>
    <x v="4"/>
    <x v="0"/>
    <x v="4"/>
  </r>
  <r>
    <x v="6"/>
    <x v="6"/>
    <x v="6"/>
    <x v="6"/>
    <x v="6"/>
    <x v="0"/>
    <x v="0"/>
    <x v="2"/>
    <x v="6"/>
    <x v="5"/>
    <x v="6"/>
    <x v="6"/>
    <x v="0"/>
    <x v="6"/>
    <x v="1"/>
    <x v="0"/>
    <x v="5"/>
  </r>
  <r>
    <x v="7"/>
    <x v="7"/>
    <x v="7"/>
    <x v="7"/>
    <x v="7"/>
    <x v="1"/>
    <x v="3"/>
    <x v="1"/>
    <x v="7"/>
    <x v="6"/>
    <x v="7"/>
    <x v="7"/>
    <x v="0"/>
    <x v="7"/>
    <x v="1"/>
    <x v="0"/>
    <x v="1"/>
  </r>
  <r>
    <x v="8"/>
    <x v="8"/>
    <x v="8"/>
    <x v="8"/>
    <x v="8"/>
    <x v="0"/>
    <x v="2"/>
    <x v="0"/>
    <x v="8"/>
    <x v="7"/>
    <x v="8"/>
    <x v="8"/>
    <x v="0"/>
    <x v="8"/>
    <x v="5"/>
    <x v="0"/>
    <x v="6"/>
  </r>
  <r>
    <x v="9"/>
    <x v="9"/>
    <x v="9"/>
    <x v="9"/>
    <x v="9"/>
    <x v="1"/>
    <x v="3"/>
    <x v="0"/>
    <x v="9"/>
    <x v="8"/>
    <x v="9"/>
    <x v="2"/>
    <x v="0"/>
    <x v="9"/>
    <x v="1"/>
    <x v="0"/>
    <x v="7"/>
  </r>
  <r>
    <x v="10"/>
    <x v="10"/>
    <x v="10"/>
    <x v="10"/>
    <x v="10"/>
    <x v="1"/>
    <x v="3"/>
    <x v="2"/>
    <x v="10"/>
    <x v="8"/>
    <x v="10"/>
    <x v="9"/>
    <x v="0"/>
    <x v="10"/>
    <x v="2"/>
    <x v="0"/>
    <x v="8"/>
  </r>
  <r>
    <x v="11"/>
    <x v="11"/>
    <x v="11"/>
    <x v="11"/>
    <x v="11"/>
    <x v="1"/>
    <x v="3"/>
    <x v="0"/>
    <x v="11"/>
    <x v="2"/>
    <x v="11"/>
    <x v="10"/>
    <x v="0"/>
    <x v="11"/>
    <x v="5"/>
    <x v="0"/>
    <x v="9"/>
  </r>
  <r>
    <x v="12"/>
    <x v="12"/>
    <x v="12"/>
    <x v="12"/>
    <x v="12"/>
    <x v="2"/>
    <x v="1"/>
    <x v="0"/>
    <x v="12"/>
    <x v="9"/>
    <x v="1"/>
    <x v="11"/>
    <x v="0"/>
    <x v="12"/>
    <x v="6"/>
    <x v="0"/>
    <x v="10"/>
  </r>
  <r>
    <x v="13"/>
    <x v="13"/>
    <x v="13"/>
    <x v="13"/>
    <x v="13"/>
    <x v="1"/>
    <x v="0"/>
    <x v="2"/>
    <x v="13"/>
    <x v="10"/>
    <x v="12"/>
    <x v="12"/>
    <x v="0"/>
    <x v="13"/>
    <x v="1"/>
    <x v="0"/>
    <x v="11"/>
  </r>
  <r>
    <x v="14"/>
    <x v="14"/>
    <x v="14"/>
    <x v="14"/>
    <x v="14"/>
    <x v="2"/>
    <x v="3"/>
    <x v="0"/>
    <x v="14"/>
    <x v="11"/>
    <x v="10"/>
    <x v="13"/>
    <x v="0"/>
    <x v="14"/>
    <x v="3"/>
    <x v="0"/>
    <x v="12"/>
  </r>
  <r>
    <x v="15"/>
    <x v="15"/>
    <x v="15"/>
    <x v="15"/>
    <x v="15"/>
    <x v="0"/>
    <x v="3"/>
    <x v="0"/>
    <x v="15"/>
    <x v="12"/>
    <x v="13"/>
    <x v="14"/>
    <x v="0"/>
    <x v="15"/>
    <x v="3"/>
    <x v="0"/>
    <x v="13"/>
  </r>
  <r>
    <x v="16"/>
    <x v="16"/>
    <x v="16"/>
    <x v="16"/>
    <x v="16"/>
    <x v="1"/>
    <x v="1"/>
    <x v="2"/>
    <x v="16"/>
    <x v="12"/>
    <x v="1"/>
    <x v="15"/>
    <x v="0"/>
    <x v="16"/>
    <x v="1"/>
    <x v="0"/>
    <x v="14"/>
  </r>
  <r>
    <x v="17"/>
    <x v="17"/>
    <x v="17"/>
    <x v="17"/>
    <x v="17"/>
    <x v="1"/>
    <x v="2"/>
    <x v="0"/>
    <x v="17"/>
    <x v="13"/>
    <x v="14"/>
    <x v="16"/>
    <x v="0"/>
    <x v="11"/>
    <x v="5"/>
    <x v="0"/>
    <x v="15"/>
  </r>
  <r>
    <x v="18"/>
    <x v="18"/>
    <x v="18"/>
    <x v="18"/>
    <x v="18"/>
    <x v="2"/>
    <x v="3"/>
    <x v="2"/>
    <x v="18"/>
    <x v="14"/>
    <x v="15"/>
    <x v="17"/>
    <x v="0"/>
    <x v="17"/>
    <x v="0"/>
    <x v="0"/>
    <x v="1"/>
  </r>
  <r>
    <x v="19"/>
    <x v="13"/>
    <x v="19"/>
    <x v="19"/>
    <x v="19"/>
    <x v="0"/>
    <x v="2"/>
    <x v="2"/>
    <x v="19"/>
    <x v="15"/>
    <x v="14"/>
    <x v="18"/>
    <x v="0"/>
    <x v="18"/>
    <x v="6"/>
    <x v="0"/>
    <x v="16"/>
  </r>
  <r>
    <x v="20"/>
    <x v="19"/>
    <x v="20"/>
    <x v="20"/>
    <x v="20"/>
    <x v="1"/>
    <x v="0"/>
    <x v="1"/>
    <x v="9"/>
    <x v="16"/>
    <x v="16"/>
    <x v="19"/>
    <x v="0"/>
    <x v="19"/>
    <x v="5"/>
    <x v="0"/>
    <x v="17"/>
  </r>
  <r>
    <x v="21"/>
    <x v="20"/>
    <x v="21"/>
    <x v="21"/>
    <x v="21"/>
    <x v="1"/>
    <x v="3"/>
    <x v="0"/>
    <x v="20"/>
    <x v="17"/>
    <x v="17"/>
    <x v="20"/>
    <x v="0"/>
    <x v="20"/>
    <x v="1"/>
    <x v="0"/>
    <x v="18"/>
  </r>
  <r>
    <x v="22"/>
    <x v="21"/>
    <x v="22"/>
    <x v="22"/>
    <x v="22"/>
    <x v="1"/>
    <x v="1"/>
    <x v="0"/>
    <x v="21"/>
    <x v="18"/>
    <x v="18"/>
    <x v="14"/>
    <x v="0"/>
    <x v="21"/>
    <x v="2"/>
    <x v="0"/>
    <x v="19"/>
  </r>
  <r>
    <x v="23"/>
    <x v="13"/>
    <x v="23"/>
    <x v="23"/>
    <x v="23"/>
    <x v="1"/>
    <x v="3"/>
    <x v="2"/>
    <x v="22"/>
    <x v="1"/>
    <x v="15"/>
    <x v="4"/>
    <x v="0"/>
    <x v="17"/>
    <x v="0"/>
    <x v="0"/>
    <x v="20"/>
  </r>
  <r>
    <x v="24"/>
    <x v="22"/>
    <x v="24"/>
    <x v="24"/>
    <x v="24"/>
    <x v="0"/>
    <x v="3"/>
    <x v="0"/>
    <x v="6"/>
    <x v="19"/>
    <x v="19"/>
    <x v="21"/>
    <x v="0"/>
    <x v="22"/>
    <x v="6"/>
    <x v="0"/>
    <x v="21"/>
  </r>
  <r>
    <x v="25"/>
    <x v="23"/>
    <x v="25"/>
    <x v="25"/>
    <x v="25"/>
    <x v="2"/>
    <x v="2"/>
    <x v="2"/>
    <x v="23"/>
    <x v="20"/>
    <x v="20"/>
    <x v="22"/>
    <x v="0"/>
    <x v="23"/>
    <x v="3"/>
    <x v="0"/>
    <x v="22"/>
  </r>
  <r>
    <x v="26"/>
    <x v="24"/>
    <x v="26"/>
    <x v="26"/>
    <x v="26"/>
    <x v="1"/>
    <x v="0"/>
    <x v="0"/>
    <x v="24"/>
    <x v="21"/>
    <x v="21"/>
    <x v="23"/>
    <x v="0"/>
    <x v="24"/>
    <x v="5"/>
    <x v="0"/>
    <x v="23"/>
  </r>
  <r>
    <x v="27"/>
    <x v="25"/>
    <x v="27"/>
    <x v="27"/>
    <x v="27"/>
    <x v="2"/>
    <x v="1"/>
    <x v="1"/>
    <x v="25"/>
    <x v="22"/>
    <x v="22"/>
    <x v="24"/>
    <x v="0"/>
    <x v="25"/>
    <x v="5"/>
    <x v="0"/>
    <x v="24"/>
  </r>
  <r>
    <x v="28"/>
    <x v="26"/>
    <x v="28"/>
    <x v="28"/>
    <x v="28"/>
    <x v="0"/>
    <x v="0"/>
    <x v="0"/>
    <x v="26"/>
    <x v="23"/>
    <x v="23"/>
    <x v="25"/>
    <x v="0"/>
    <x v="26"/>
    <x v="5"/>
    <x v="0"/>
    <x v="25"/>
  </r>
  <r>
    <x v="29"/>
    <x v="27"/>
    <x v="29"/>
    <x v="29"/>
    <x v="29"/>
    <x v="1"/>
    <x v="0"/>
    <x v="2"/>
    <x v="27"/>
    <x v="24"/>
    <x v="20"/>
    <x v="26"/>
    <x v="0"/>
    <x v="27"/>
    <x v="3"/>
    <x v="0"/>
    <x v="26"/>
  </r>
  <r>
    <x v="30"/>
    <x v="28"/>
    <x v="30"/>
    <x v="30"/>
    <x v="30"/>
    <x v="0"/>
    <x v="0"/>
    <x v="1"/>
    <x v="18"/>
    <x v="24"/>
    <x v="0"/>
    <x v="27"/>
    <x v="0"/>
    <x v="28"/>
    <x v="1"/>
    <x v="0"/>
    <x v="27"/>
  </r>
  <r>
    <x v="31"/>
    <x v="29"/>
    <x v="31"/>
    <x v="31"/>
    <x v="31"/>
    <x v="1"/>
    <x v="1"/>
    <x v="2"/>
    <x v="28"/>
    <x v="25"/>
    <x v="0"/>
    <x v="6"/>
    <x v="0"/>
    <x v="29"/>
    <x v="2"/>
    <x v="0"/>
    <x v="28"/>
  </r>
  <r>
    <x v="32"/>
    <x v="30"/>
    <x v="32"/>
    <x v="32"/>
    <x v="32"/>
    <x v="1"/>
    <x v="1"/>
    <x v="2"/>
    <x v="29"/>
    <x v="26"/>
    <x v="1"/>
    <x v="28"/>
    <x v="0"/>
    <x v="30"/>
    <x v="6"/>
    <x v="0"/>
    <x v="29"/>
  </r>
  <r>
    <x v="33"/>
    <x v="31"/>
    <x v="33"/>
    <x v="33"/>
    <x v="33"/>
    <x v="1"/>
    <x v="0"/>
    <x v="2"/>
    <x v="30"/>
    <x v="27"/>
    <x v="24"/>
    <x v="29"/>
    <x v="0"/>
    <x v="31"/>
    <x v="5"/>
    <x v="0"/>
    <x v="30"/>
  </r>
  <r>
    <x v="34"/>
    <x v="32"/>
    <x v="33"/>
    <x v="34"/>
    <x v="34"/>
    <x v="0"/>
    <x v="0"/>
    <x v="0"/>
    <x v="17"/>
    <x v="28"/>
    <x v="25"/>
    <x v="30"/>
    <x v="0"/>
    <x v="32"/>
    <x v="5"/>
    <x v="0"/>
    <x v="31"/>
  </r>
  <r>
    <x v="35"/>
    <x v="33"/>
    <x v="34"/>
    <x v="35"/>
    <x v="35"/>
    <x v="0"/>
    <x v="3"/>
    <x v="0"/>
    <x v="3"/>
    <x v="18"/>
    <x v="26"/>
    <x v="5"/>
    <x v="0"/>
    <x v="33"/>
    <x v="2"/>
    <x v="0"/>
    <x v="32"/>
  </r>
  <r>
    <x v="36"/>
    <x v="34"/>
    <x v="34"/>
    <x v="36"/>
    <x v="36"/>
    <x v="0"/>
    <x v="2"/>
    <x v="0"/>
    <x v="10"/>
    <x v="29"/>
    <x v="27"/>
    <x v="31"/>
    <x v="0"/>
    <x v="34"/>
    <x v="3"/>
    <x v="0"/>
    <x v="33"/>
  </r>
  <r>
    <x v="37"/>
    <x v="35"/>
    <x v="35"/>
    <x v="37"/>
    <x v="37"/>
    <x v="0"/>
    <x v="2"/>
    <x v="2"/>
    <x v="4"/>
    <x v="30"/>
    <x v="28"/>
    <x v="32"/>
    <x v="0"/>
    <x v="35"/>
    <x v="1"/>
    <x v="0"/>
    <x v="34"/>
  </r>
  <r>
    <x v="38"/>
    <x v="36"/>
    <x v="36"/>
    <x v="38"/>
    <x v="38"/>
    <x v="0"/>
    <x v="1"/>
    <x v="0"/>
    <x v="31"/>
    <x v="31"/>
    <x v="29"/>
    <x v="11"/>
    <x v="0"/>
    <x v="36"/>
    <x v="0"/>
    <x v="0"/>
    <x v="35"/>
  </r>
  <r>
    <x v="39"/>
    <x v="37"/>
    <x v="37"/>
    <x v="39"/>
    <x v="39"/>
    <x v="1"/>
    <x v="0"/>
    <x v="1"/>
    <x v="0"/>
    <x v="3"/>
    <x v="30"/>
    <x v="33"/>
    <x v="0"/>
    <x v="37"/>
    <x v="2"/>
    <x v="0"/>
    <x v="36"/>
  </r>
  <r>
    <x v="40"/>
    <x v="38"/>
    <x v="38"/>
    <x v="40"/>
    <x v="40"/>
    <x v="0"/>
    <x v="1"/>
    <x v="0"/>
    <x v="32"/>
    <x v="11"/>
    <x v="31"/>
    <x v="34"/>
    <x v="0"/>
    <x v="38"/>
    <x v="3"/>
    <x v="0"/>
    <x v="37"/>
  </r>
  <r>
    <x v="41"/>
    <x v="39"/>
    <x v="39"/>
    <x v="41"/>
    <x v="41"/>
    <x v="1"/>
    <x v="3"/>
    <x v="2"/>
    <x v="33"/>
    <x v="32"/>
    <x v="32"/>
    <x v="35"/>
    <x v="0"/>
    <x v="39"/>
    <x v="3"/>
    <x v="0"/>
    <x v="38"/>
  </r>
  <r>
    <x v="42"/>
    <x v="40"/>
    <x v="40"/>
    <x v="42"/>
    <x v="42"/>
    <x v="2"/>
    <x v="2"/>
    <x v="0"/>
    <x v="5"/>
    <x v="33"/>
    <x v="33"/>
    <x v="36"/>
    <x v="0"/>
    <x v="40"/>
    <x v="5"/>
    <x v="0"/>
    <x v="39"/>
  </r>
  <r>
    <x v="43"/>
    <x v="41"/>
    <x v="41"/>
    <x v="43"/>
    <x v="43"/>
    <x v="1"/>
    <x v="2"/>
    <x v="0"/>
    <x v="34"/>
    <x v="34"/>
    <x v="34"/>
    <x v="5"/>
    <x v="0"/>
    <x v="41"/>
    <x v="2"/>
    <x v="0"/>
    <x v="40"/>
  </r>
  <r>
    <x v="44"/>
    <x v="42"/>
    <x v="42"/>
    <x v="44"/>
    <x v="44"/>
    <x v="2"/>
    <x v="1"/>
    <x v="2"/>
    <x v="35"/>
    <x v="1"/>
    <x v="6"/>
    <x v="23"/>
    <x v="0"/>
    <x v="42"/>
    <x v="1"/>
    <x v="0"/>
    <x v="41"/>
  </r>
  <r>
    <x v="45"/>
    <x v="43"/>
    <x v="43"/>
    <x v="45"/>
    <x v="45"/>
    <x v="0"/>
    <x v="2"/>
    <x v="2"/>
    <x v="33"/>
    <x v="35"/>
    <x v="35"/>
    <x v="30"/>
    <x v="0"/>
    <x v="43"/>
    <x v="4"/>
    <x v="0"/>
    <x v="42"/>
  </r>
  <r>
    <x v="46"/>
    <x v="44"/>
    <x v="43"/>
    <x v="46"/>
    <x v="46"/>
    <x v="0"/>
    <x v="0"/>
    <x v="0"/>
    <x v="25"/>
    <x v="36"/>
    <x v="36"/>
    <x v="37"/>
    <x v="0"/>
    <x v="44"/>
    <x v="1"/>
    <x v="0"/>
    <x v="43"/>
  </r>
  <r>
    <x v="47"/>
    <x v="45"/>
    <x v="43"/>
    <x v="47"/>
    <x v="47"/>
    <x v="2"/>
    <x v="2"/>
    <x v="0"/>
    <x v="4"/>
    <x v="37"/>
    <x v="37"/>
    <x v="12"/>
    <x v="0"/>
    <x v="45"/>
    <x v="1"/>
    <x v="0"/>
    <x v="44"/>
  </r>
  <r>
    <x v="48"/>
    <x v="46"/>
    <x v="43"/>
    <x v="48"/>
    <x v="48"/>
    <x v="0"/>
    <x v="0"/>
    <x v="0"/>
    <x v="36"/>
    <x v="16"/>
    <x v="38"/>
    <x v="35"/>
    <x v="0"/>
    <x v="46"/>
    <x v="1"/>
    <x v="0"/>
    <x v="45"/>
  </r>
  <r>
    <x v="49"/>
    <x v="47"/>
    <x v="43"/>
    <x v="49"/>
    <x v="48"/>
    <x v="2"/>
    <x v="3"/>
    <x v="0"/>
    <x v="37"/>
    <x v="38"/>
    <x v="19"/>
    <x v="38"/>
    <x v="0"/>
    <x v="47"/>
    <x v="6"/>
    <x v="0"/>
    <x v="46"/>
  </r>
  <r>
    <x v="50"/>
    <x v="48"/>
    <x v="43"/>
    <x v="50"/>
    <x v="49"/>
    <x v="2"/>
    <x v="3"/>
    <x v="2"/>
    <x v="38"/>
    <x v="27"/>
    <x v="12"/>
    <x v="36"/>
    <x v="0"/>
    <x v="48"/>
    <x v="4"/>
    <x v="0"/>
    <x v="47"/>
  </r>
  <r>
    <x v="51"/>
    <x v="49"/>
    <x v="43"/>
    <x v="51"/>
    <x v="50"/>
    <x v="1"/>
    <x v="3"/>
    <x v="2"/>
    <x v="39"/>
    <x v="37"/>
    <x v="39"/>
    <x v="13"/>
    <x v="0"/>
    <x v="49"/>
    <x v="2"/>
    <x v="0"/>
    <x v="48"/>
  </r>
  <r>
    <x v="52"/>
    <x v="50"/>
    <x v="43"/>
    <x v="52"/>
    <x v="51"/>
    <x v="2"/>
    <x v="1"/>
    <x v="2"/>
    <x v="40"/>
    <x v="15"/>
    <x v="28"/>
    <x v="25"/>
    <x v="0"/>
    <x v="50"/>
    <x v="4"/>
    <x v="0"/>
    <x v="49"/>
  </r>
  <r>
    <x v="53"/>
    <x v="51"/>
    <x v="43"/>
    <x v="53"/>
    <x v="51"/>
    <x v="2"/>
    <x v="0"/>
    <x v="0"/>
    <x v="24"/>
    <x v="18"/>
    <x v="39"/>
    <x v="15"/>
    <x v="0"/>
    <x v="51"/>
    <x v="6"/>
    <x v="0"/>
    <x v="50"/>
  </r>
  <r>
    <x v="54"/>
    <x v="51"/>
    <x v="44"/>
    <x v="54"/>
    <x v="52"/>
    <x v="2"/>
    <x v="2"/>
    <x v="1"/>
    <x v="41"/>
    <x v="16"/>
    <x v="40"/>
    <x v="39"/>
    <x v="0"/>
    <x v="1"/>
    <x v="4"/>
    <x v="0"/>
    <x v="51"/>
  </r>
  <r>
    <x v="55"/>
    <x v="52"/>
    <x v="45"/>
    <x v="55"/>
    <x v="53"/>
    <x v="2"/>
    <x v="3"/>
    <x v="2"/>
    <x v="27"/>
    <x v="39"/>
    <x v="0"/>
    <x v="27"/>
    <x v="0"/>
    <x v="27"/>
    <x v="3"/>
    <x v="0"/>
    <x v="52"/>
  </r>
  <r>
    <x v="56"/>
    <x v="53"/>
    <x v="46"/>
    <x v="56"/>
    <x v="54"/>
    <x v="1"/>
    <x v="3"/>
    <x v="2"/>
    <x v="37"/>
    <x v="40"/>
    <x v="41"/>
    <x v="40"/>
    <x v="0"/>
    <x v="52"/>
    <x v="4"/>
    <x v="0"/>
    <x v="53"/>
  </r>
  <r>
    <x v="57"/>
    <x v="54"/>
    <x v="47"/>
    <x v="57"/>
    <x v="55"/>
    <x v="2"/>
    <x v="2"/>
    <x v="2"/>
    <x v="17"/>
    <x v="41"/>
    <x v="42"/>
    <x v="41"/>
    <x v="0"/>
    <x v="53"/>
    <x v="4"/>
    <x v="0"/>
    <x v="54"/>
  </r>
  <r>
    <x v="58"/>
    <x v="13"/>
    <x v="48"/>
    <x v="58"/>
    <x v="56"/>
    <x v="2"/>
    <x v="1"/>
    <x v="2"/>
    <x v="42"/>
    <x v="42"/>
    <x v="32"/>
    <x v="2"/>
    <x v="0"/>
    <x v="54"/>
    <x v="2"/>
    <x v="0"/>
    <x v="55"/>
  </r>
  <r>
    <x v="59"/>
    <x v="55"/>
    <x v="49"/>
    <x v="59"/>
    <x v="57"/>
    <x v="1"/>
    <x v="0"/>
    <x v="0"/>
    <x v="36"/>
    <x v="43"/>
    <x v="37"/>
    <x v="42"/>
    <x v="0"/>
    <x v="55"/>
    <x v="5"/>
    <x v="0"/>
    <x v="56"/>
  </r>
  <r>
    <x v="60"/>
    <x v="56"/>
    <x v="49"/>
    <x v="60"/>
    <x v="58"/>
    <x v="2"/>
    <x v="2"/>
    <x v="2"/>
    <x v="43"/>
    <x v="41"/>
    <x v="40"/>
    <x v="43"/>
    <x v="0"/>
    <x v="56"/>
    <x v="6"/>
    <x v="0"/>
    <x v="57"/>
  </r>
  <r>
    <x v="61"/>
    <x v="57"/>
    <x v="50"/>
    <x v="61"/>
    <x v="59"/>
    <x v="0"/>
    <x v="2"/>
    <x v="2"/>
    <x v="44"/>
    <x v="41"/>
    <x v="17"/>
    <x v="44"/>
    <x v="0"/>
    <x v="57"/>
    <x v="4"/>
    <x v="0"/>
    <x v="58"/>
  </r>
  <r>
    <x v="62"/>
    <x v="58"/>
    <x v="51"/>
    <x v="62"/>
    <x v="60"/>
    <x v="0"/>
    <x v="1"/>
    <x v="1"/>
    <x v="35"/>
    <x v="10"/>
    <x v="43"/>
    <x v="32"/>
    <x v="0"/>
    <x v="9"/>
    <x v="3"/>
    <x v="0"/>
    <x v="59"/>
  </r>
  <r>
    <x v="63"/>
    <x v="59"/>
    <x v="52"/>
    <x v="63"/>
    <x v="61"/>
    <x v="2"/>
    <x v="0"/>
    <x v="0"/>
    <x v="2"/>
    <x v="29"/>
    <x v="44"/>
    <x v="45"/>
    <x v="0"/>
    <x v="58"/>
    <x v="3"/>
    <x v="0"/>
    <x v="60"/>
  </r>
  <r>
    <x v="64"/>
    <x v="60"/>
    <x v="53"/>
    <x v="64"/>
    <x v="62"/>
    <x v="0"/>
    <x v="2"/>
    <x v="2"/>
    <x v="4"/>
    <x v="38"/>
    <x v="45"/>
    <x v="37"/>
    <x v="0"/>
    <x v="59"/>
    <x v="1"/>
    <x v="0"/>
    <x v="61"/>
  </r>
  <r>
    <x v="65"/>
    <x v="61"/>
    <x v="54"/>
    <x v="65"/>
    <x v="63"/>
    <x v="2"/>
    <x v="1"/>
    <x v="2"/>
    <x v="0"/>
    <x v="24"/>
    <x v="46"/>
    <x v="46"/>
    <x v="0"/>
    <x v="60"/>
    <x v="0"/>
    <x v="0"/>
    <x v="62"/>
  </r>
  <r>
    <x v="66"/>
    <x v="15"/>
    <x v="55"/>
    <x v="66"/>
    <x v="64"/>
    <x v="0"/>
    <x v="0"/>
    <x v="0"/>
    <x v="11"/>
    <x v="21"/>
    <x v="1"/>
    <x v="47"/>
    <x v="0"/>
    <x v="5"/>
    <x v="4"/>
    <x v="0"/>
    <x v="63"/>
  </r>
  <r>
    <x v="67"/>
    <x v="62"/>
    <x v="56"/>
    <x v="67"/>
    <x v="65"/>
    <x v="0"/>
    <x v="1"/>
    <x v="0"/>
    <x v="45"/>
    <x v="20"/>
    <x v="15"/>
    <x v="48"/>
    <x v="0"/>
    <x v="61"/>
    <x v="3"/>
    <x v="0"/>
    <x v="64"/>
  </r>
  <r>
    <x v="68"/>
    <x v="63"/>
    <x v="56"/>
    <x v="68"/>
    <x v="66"/>
    <x v="0"/>
    <x v="0"/>
    <x v="2"/>
    <x v="46"/>
    <x v="44"/>
    <x v="47"/>
    <x v="8"/>
    <x v="0"/>
    <x v="62"/>
    <x v="5"/>
    <x v="0"/>
    <x v="65"/>
  </r>
  <r>
    <x v="69"/>
    <x v="64"/>
    <x v="57"/>
    <x v="69"/>
    <x v="67"/>
    <x v="1"/>
    <x v="0"/>
    <x v="0"/>
    <x v="24"/>
    <x v="45"/>
    <x v="48"/>
    <x v="44"/>
    <x v="0"/>
    <x v="62"/>
    <x v="5"/>
    <x v="0"/>
    <x v="66"/>
  </r>
  <r>
    <x v="70"/>
    <x v="8"/>
    <x v="58"/>
    <x v="70"/>
    <x v="68"/>
    <x v="2"/>
    <x v="1"/>
    <x v="1"/>
    <x v="47"/>
    <x v="30"/>
    <x v="49"/>
    <x v="49"/>
    <x v="0"/>
    <x v="63"/>
    <x v="0"/>
    <x v="0"/>
    <x v="67"/>
  </r>
  <r>
    <x v="71"/>
    <x v="65"/>
    <x v="59"/>
    <x v="71"/>
    <x v="69"/>
    <x v="1"/>
    <x v="3"/>
    <x v="0"/>
    <x v="34"/>
    <x v="32"/>
    <x v="30"/>
    <x v="1"/>
    <x v="0"/>
    <x v="64"/>
    <x v="3"/>
    <x v="0"/>
    <x v="68"/>
  </r>
  <r>
    <x v="72"/>
    <x v="66"/>
    <x v="60"/>
    <x v="72"/>
    <x v="70"/>
    <x v="2"/>
    <x v="2"/>
    <x v="1"/>
    <x v="48"/>
    <x v="1"/>
    <x v="50"/>
    <x v="50"/>
    <x v="0"/>
    <x v="64"/>
    <x v="1"/>
    <x v="0"/>
    <x v="69"/>
  </r>
  <r>
    <x v="73"/>
    <x v="67"/>
    <x v="61"/>
    <x v="73"/>
    <x v="71"/>
    <x v="0"/>
    <x v="3"/>
    <x v="0"/>
    <x v="0"/>
    <x v="0"/>
    <x v="51"/>
    <x v="17"/>
    <x v="0"/>
    <x v="65"/>
    <x v="0"/>
    <x v="0"/>
    <x v="70"/>
  </r>
  <r>
    <x v="74"/>
    <x v="68"/>
    <x v="62"/>
    <x v="74"/>
    <x v="72"/>
    <x v="2"/>
    <x v="0"/>
    <x v="2"/>
    <x v="25"/>
    <x v="22"/>
    <x v="8"/>
    <x v="6"/>
    <x v="0"/>
    <x v="66"/>
    <x v="6"/>
    <x v="0"/>
    <x v="71"/>
  </r>
  <r>
    <x v="75"/>
    <x v="69"/>
    <x v="63"/>
    <x v="75"/>
    <x v="73"/>
    <x v="1"/>
    <x v="2"/>
    <x v="2"/>
    <x v="49"/>
    <x v="46"/>
    <x v="51"/>
    <x v="38"/>
    <x v="0"/>
    <x v="67"/>
    <x v="2"/>
    <x v="0"/>
    <x v="72"/>
  </r>
  <r>
    <x v="76"/>
    <x v="70"/>
    <x v="64"/>
    <x v="76"/>
    <x v="74"/>
    <x v="1"/>
    <x v="1"/>
    <x v="0"/>
    <x v="3"/>
    <x v="0"/>
    <x v="32"/>
    <x v="51"/>
    <x v="0"/>
    <x v="68"/>
    <x v="0"/>
    <x v="0"/>
    <x v="73"/>
  </r>
  <r>
    <x v="77"/>
    <x v="71"/>
    <x v="65"/>
    <x v="77"/>
    <x v="75"/>
    <x v="1"/>
    <x v="0"/>
    <x v="2"/>
    <x v="50"/>
    <x v="34"/>
    <x v="52"/>
    <x v="52"/>
    <x v="0"/>
    <x v="18"/>
    <x v="6"/>
    <x v="0"/>
    <x v="74"/>
  </r>
  <r>
    <x v="78"/>
    <x v="72"/>
    <x v="66"/>
    <x v="78"/>
    <x v="76"/>
    <x v="2"/>
    <x v="2"/>
    <x v="0"/>
    <x v="2"/>
    <x v="20"/>
    <x v="53"/>
    <x v="22"/>
    <x v="0"/>
    <x v="69"/>
    <x v="2"/>
    <x v="0"/>
    <x v="75"/>
  </r>
  <r>
    <x v="79"/>
    <x v="73"/>
    <x v="67"/>
    <x v="79"/>
    <x v="77"/>
    <x v="2"/>
    <x v="0"/>
    <x v="2"/>
    <x v="51"/>
    <x v="39"/>
    <x v="54"/>
    <x v="5"/>
    <x v="0"/>
    <x v="70"/>
    <x v="3"/>
    <x v="0"/>
    <x v="76"/>
  </r>
  <r>
    <x v="80"/>
    <x v="74"/>
    <x v="68"/>
    <x v="80"/>
    <x v="78"/>
    <x v="1"/>
    <x v="2"/>
    <x v="2"/>
    <x v="37"/>
    <x v="13"/>
    <x v="17"/>
    <x v="49"/>
    <x v="0"/>
    <x v="71"/>
    <x v="1"/>
    <x v="0"/>
    <x v="77"/>
  </r>
  <r>
    <x v="81"/>
    <x v="75"/>
    <x v="69"/>
    <x v="81"/>
    <x v="79"/>
    <x v="2"/>
    <x v="0"/>
    <x v="2"/>
    <x v="52"/>
    <x v="30"/>
    <x v="25"/>
    <x v="6"/>
    <x v="0"/>
    <x v="72"/>
    <x v="6"/>
    <x v="0"/>
    <x v="78"/>
  </r>
  <r>
    <x v="82"/>
    <x v="76"/>
    <x v="70"/>
    <x v="82"/>
    <x v="80"/>
    <x v="1"/>
    <x v="0"/>
    <x v="2"/>
    <x v="40"/>
    <x v="47"/>
    <x v="8"/>
    <x v="53"/>
    <x v="0"/>
    <x v="73"/>
    <x v="4"/>
    <x v="0"/>
    <x v="79"/>
  </r>
  <r>
    <x v="83"/>
    <x v="76"/>
    <x v="71"/>
    <x v="83"/>
    <x v="81"/>
    <x v="0"/>
    <x v="2"/>
    <x v="0"/>
    <x v="34"/>
    <x v="48"/>
    <x v="55"/>
    <x v="54"/>
    <x v="0"/>
    <x v="74"/>
    <x v="0"/>
    <x v="0"/>
    <x v="80"/>
  </r>
  <r>
    <x v="84"/>
    <x v="77"/>
    <x v="72"/>
    <x v="84"/>
    <x v="82"/>
    <x v="1"/>
    <x v="1"/>
    <x v="0"/>
    <x v="3"/>
    <x v="49"/>
    <x v="50"/>
    <x v="50"/>
    <x v="0"/>
    <x v="75"/>
    <x v="0"/>
    <x v="0"/>
    <x v="81"/>
  </r>
  <r>
    <x v="85"/>
    <x v="78"/>
    <x v="73"/>
    <x v="85"/>
    <x v="83"/>
    <x v="0"/>
    <x v="0"/>
    <x v="0"/>
    <x v="47"/>
    <x v="2"/>
    <x v="27"/>
    <x v="55"/>
    <x v="0"/>
    <x v="76"/>
    <x v="2"/>
    <x v="0"/>
    <x v="82"/>
  </r>
  <r>
    <x v="86"/>
    <x v="79"/>
    <x v="74"/>
    <x v="86"/>
    <x v="84"/>
    <x v="0"/>
    <x v="2"/>
    <x v="0"/>
    <x v="22"/>
    <x v="42"/>
    <x v="56"/>
    <x v="17"/>
    <x v="0"/>
    <x v="77"/>
    <x v="0"/>
    <x v="0"/>
    <x v="83"/>
  </r>
  <r>
    <x v="87"/>
    <x v="80"/>
    <x v="75"/>
    <x v="87"/>
    <x v="85"/>
    <x v="2"/>
    <x v="2"/>
    <x v="0"/>
    <x v="13"/>
    <x v="50"/>
    <x v="45"/>
    <x v="4"/>
    <x v="0"/>
    <x v="2"/>
    <x v="2"/>
    <x v="0"/>
    <x v="84"/>
  </r>
  <r>
    <x v="88"/>
    <x v="81"/>
    <x v="76"/>
    <x v="88"/>
    <x v="86"/>
    <x v="2"/>
    <x v="0"/>
    <x v="1"/>
    <x v="18"/>
    <x v="5"/>
    <x v="57"/>
    <x v="26"/>
    <x v="0"/>
    <x v="78"/>
    <x v="1"/>
    <x v="0"/>
    <x v="85"/>
  </r>
  <r>
    <x v="89"/>
    <x v="82"/>
    <x v="77"/>
    <x v="89"/>
    <x v="87"/>
    <x v="0"/>
    <x v="0"/>
    <x v="0"/>
    <x v="38"/>
    <x v="34"/>
    <x v="6"/>
    <x v="52"/>
    <x v="0"/>
    <x v="79"/>
    <x v="6"/>
    <x v="0"/>
    <x v="86"/>
  </r>
  <r>
    <x v="90"/>
    <x v="83"/>
    <x v="78"/>
    <x v="90"/>
    <x v="88"/>
    <x v="2"/>
    <x v="2"/>
    <x v="2"/>
    <x v="48"/>
    <x v="51"/>
    <x v="46"/>
    <x v="56"/>
    <x v="0"/>
    <x v="80"/>
    <x v="2"/>
    <x v="0"/>
    <x v="87"/>
  </r>
  <r>
    <x v="91"/>
    <x v="84"/>
    <x v="79"/>
    <x v="91"/>
    <x v="89"/>
    <x v="1"/>
    <x v="0"/>
    <x v="1"/>
    <x v="53"/>
    <x v="52"/>
    <x v="58"/>
    <x v="54"/>
    <x v="0"/>
    <x v="9"/>
    <x v="3"/>
    <x v="0"/>
    <x v="88"/>
  </r>
  <r>
    <x v="92"/>
    <x v="85"/>
    <x v="80"/>
    <x v="92"/>
    <x v="90"/>
    <x v="2"/>
    <x v="0"/>
    <x v="2"/>
    <x v="51"/>
    <x v="49"/>
    <x v="59"/>
    <x v="4"/>
    <x v="0"/>
    <x v="81"/>
    <x v="0"/>
    <x v="0"/>
    <x v="89"/>
  </r>
  <r>
    <x v="93"/>
    <x v="86"/>
    <x v="81"/>
    <x v="93"/>
    <x v="91"/>
    <x v="2"/>
    <x v="0"/>
    <x v="0"/>
    <x v="26"/>
    <x v="53"/>
    <x v="60"/>
    <x v="57"/>
    <x v="0"/>
    <x v="82"/>
    <x v="5"/>
    <x v="0"/>
    <x v="90"/>
  </r>
  <r>
    <x v="94"/>
    <x v="34"/>
    <x v="82"/>
    <x v="94"/>
    <x v="92"/>
    <x v="2"/>
    <x v="2"/>
    <x v="0"/>
    <x v="54"/>
    <x v="54"/>
    <x v="4"/>
    <x v="46"/>
    <x v="0"/>
    <x v="83"/>
    <x v="0"/>
    <x v="0"/>
    <x v="91"/>
  </r>
  <r>
    <x v="95"/>
    <x v="22"/>
    <x v="83"/>
    <x v="95"/>
    <x v="93"/>
    <x v="0"/>
    <x v="3"/>
    <x v="1"/>
    <x v="34"/>
    <x v="29"/>
    <x v="15"/>
    <x v="31"/>
    <x v="0"/>
    <x v="84"/>
    <x v="4"/>
    <x v="0"/>
    <x v="92"/>
  </r>
  <r>
    <x v="96"/>
    <x v="87"/>
    <x v="84"/>
    <x v="96"/>
    <x v="94"/>
    <x v="2"/>
    <x v="0"/>
    <x v="2"/>
    <x v="7"/>
    <x v="55"/>
    <x v="34"/>
    <x v="43"/>
    <x v="0"/>
    <x v="21"/>
    <x v="2"/>
    <x v="0"/>
    <x v="93"/>
  </r>
  <r>
    <x v="97"/>
    <x v="88"/>
    <x v="84"/>
    <x v="97"/>
    <x v="95"/>
    <x v="1"/>
    <x v="2"/>
    <x v="2"/>
    <x v="52"/>
    <x v="56"/>
    <x v="8"/>
    <x v="58"/>
    <x v="0"/>
    <x v="85"/>
    <x v="4"/>
    <x v="0"/>
    <x v="94"/>
  </r>
  <r>
    <x v="98"/>
    <x v="89"/>
    <x v="85"/>
    <x v="98"/>
    <x v="96"/>
    <x v="2"/>
    <x v="1"/>
    <x v="1"/>
    <x v="47"/>
    <x v="57"/>
    <x v="39"/>
    <x v="38"/>
    <x v="0"/>
    <x v="86"/>
    <x v="0"/>
    <x v="0"/>
    <x v="95"/>
  </r>
  <r>
    <x v="99"/>
    <x v="90"/>
    <x v="86"/>
    <x v="99"/>
    <x v="97"/>
    <x v="0"/>
    <x v="0"/>
    <x v="1"/>
    <x v="35"/>
    <x v="8"/>
    <x v="12"/>
    <x v="54"/>
    <x v="0"/>
    <x v="49"/>
    <x v="4"/>
    <x v="0"/>
    <x v="96"/>
  </r>
  <r>
    <x v="100"/>
    <x v="91"/>
    <x v="87"/>
    <x v="100"/>
    <x v="98"/>
    <x v="1"/>
    <x v="0"/>
    <x v="0"/>
    <x v="35"/>
    <x v="58"/>
    <x v="54"/>
    <x v="59"/>
    <x v="0"/>
    <x v="87"/>
    <x v="2"/>
    <x v="0"/>
    <x v="97"/>
  </r>
  <r>
    <x v="101"/>
    <x v="92"/>
    <x v="88"/>
    <x v="101"/>
    <x v="99"/>
    <x v="2"/>
    <x v="3"/>
    <x v="2"/>
    <x v="32"/>
    <x v="59"/>
    <x v="0"/>
    <x v="60"/>
    <x v="0"/>
    <x v="38"/>
    <x v="3"/>
    <x v="0"/>
    <x v="98"/>
  </r>
  <r>
    <x v="102"/>
    <x v="93"/>
    <x v="89"/>
    <x v="102"/>
    <x v="100"/>
    <x v="2"/>
    <x v="0"/>
    <x v="1"/>
    <x v="2"/>
    <x v="60"/>
    <x v="6"/>
    <x v="61"/>
    <x v="0"/>
    <x v="23"/>
    <x v="6"/>
    <x v="0"/>
    <x v="99"/>
  </r>
  <r>
    <x v="103"/>
    <x v="94"/>
    <x v="90"/>
    <x v="103"/>
    <x v="101"/>
    <x v="1"/>
    <x v="0"/>
    <x v="0"/>
    <x v="55"/>
    <x v="29"/>
    <x v="7"/>
    <x v="49"/>
    <x v="0"/>
    <x v="64"/>
    <x v="3"/>
    <x v="0"/>
    <x v="100"/>
  </r>
  <r>
    <x v="104"/>
    <x v="95"/>
    <x v="91"/>
    <x v="104"/>
    <x v="102"/>
    <x v="0"/>
    <x v="2"/>
    <x v="2"/>
    <x v="56"/>
    <x v="14"/>
    <x v="34"/>
    <x v="62"/>
    <x v="0"/>
    <x v="88"/>
    <x v="0"/>
    <x v="0"/>
    <x v="101"/>
  </r>
  <r>
    <x v="105"/>
    <x v="96"/>
    <x v="92"/>
    <x v="105"/>
    <x v="103"/>
    <x v="0"/>
    <x v="1"/>
    <x v="2"/>
    <x v="53"/>
    <x v="57"/>
    <x v="61"/>
    <x v="48"/>
    <x v="0"/>
    <x v="89"/>
    <x v="1"/>
    <x v="0"/>
    <x v="102"/>
  </r>
  <r>
    <x v="106"/>
    <x v="97"/>
    <x v="93"/>
    <x v="106"/>
    <x v="104"/>
    <x v="1"/>
    <x v="1"/>
    <x v="0"/>
    <x v="10"/>
    <x v="13"/>
    <x v="62"/>
    <x v="52"/>
    <x v="0"/>
    <x v="59"/>
    <x v="1"/>
    <x v="0"/>
    <x v="103"/>
  </r>
  <r>
    <x v="107"/>
    <x v="98"/>
    <x v="93"/>
    <x v="107"/>
    <x v="105"/>
    <x v="0"/>
    <x v="2"/>
    <x v="0"/>
    <x v="57"/>
    <x v="61"/>
    <x v="22"/>
    <x v="57"/>
    <x v="0"/>
    <x v="90"/>
    <x v="5"/>
    <x v="0"/>
    <x v="104"/>
  </r>
  <r>
    <x v="108"/>
    <x v="99"/>
    <x v="94"/>
    <x v="108"/>
    <x v="106"/>
    <x v="2"/>
    <x v="1"/>
    <x v="1"/>
    <x v="26"/>
    <x v="62"/>
    <x v="63"/>
    <x v="29"/>
    <x v="0"/>
    <x v="91"/>
    <x v="5"/>
    <x v="0"/>
    <x v="105"/>
  </r>
  <r>
    <x v="109"/>
    <x v="100"/>
    <x v="95"/>
    <x v="109"/>
    <x v="107"/>
    <x v="0"/>
    <x v="3"/>
    <x v="2"/>
    <x v="58"/>
    <x v="20"/>
    <x v="40"/>
    <x v="21"/>
    <x v="0"/>
    <x v="92"/>
    <x v="6"/>
    <x v="0"/>
    <x v="106"/>
  </r>
  <r>
    <x v="110"/>
    <x v="101"/>
    <x v="96"/>
    <x v="110"/>
    <x v="108"/>
    <x v="2"/>
    <x v="1"/>
    <x v="0"/>
    <x v="59"/>
    <x v="58"/>
    <x v="18"/>
    <x v="17"/>
    <x v="0"/>
    <x v="86"/>
    <x v="2"/>
    <x v="0"/>
    <x v="107"/>
  </r>
  <r>
    <x v="111"/>
    <x v="102"/>
    <x v="97"/>
    <x v="111"/>
    <x v="109"/>
    <x v="2"/>
    <x v="1"/>
    <x v="0"/>
    <x v="50"/>
    <x v="38"/>
    <x v="64"/>
    <x v="37"/>
    <x v="0"/>
    <x v="93"/>
    <x v="6"/>
    <x v="0"/>
    <x v="108"/>
  </r>
  <r>
    <x v="112"/>
    <x v="103"/>
    <x v="98"/>
    <x v="112"/>
    <x v="110"/>
    <x v="0"/>
    <x v="3"/>
    <x v="2"/>
    <x v="51"/>
    <x v="11"/>
    <x v="56"/>
    <x v="63"/>
    <x v="0"/>
    <x v="88"/>
    <x v="0"/>
    <x v="0"/>
    <x v="109"/>
  </r>
  <r>
    <x v="113"/>
    <x v="104"/>
    <x v="99"/>
    <x v="113"/>
    <x v="111"/>
    <x v="1"/>
    <x v="0"/>
    <x v="1"/>
    <x v="19"/>
    <x v="28"/>
    <x v="65"/>
    <x v="64"/>
    <x v="0"/>
    <x v="94"/>
    <x v="1"/>
    <x v="0"/>
    <x v="110"/>
  </r>
  <r>
    <x v="114"/>
    <x v="105"/>
    <x v="98"/>
    <x v="114"/>
    <x v="112"/>
    <x v="2"/>
    <x v="2"/>
    <x v="2"/>
    <x v="52"/>
    <x v="63"/>
    <x v="66"/>
    <x v="65"/>
    <x v="0"/>
    <x v="95"/>
    <x v="4"/>
    <x v="0"/>
    <x v="111"/>
  </r>
  <r>
    <x v="115"/>
    <x v="106"/>
    <x v="100"/>
    <x v="115"/>
    <x v="113"/>
    <x v="2"/>
    <x v="3"/>
    <x v="1"/>
    <x v="7"/>
    <x v="36"/>
    <x v="32"/>
    <x v="15"/>
    <x v="0"/>
    <x v="35"/>
    <x v="2"/>
    <x v="0"/>
    <x v="112"/>
  </r>
  <r>
    <x v="116"/>
    <x v="107"/>
    <x v="101"/>
    <x v="116"/>
    <x v="114"/>
    <x v="1"/>
    <x v="1"/>
    <x v="0"/>
    <x v="25"/>
    <x v="64"/>
    <x v="28"/>
    <x v="5"/>
    <x v="0"/>
    <x v="89"/>
    <x v="1"/>
    <x v="0"/>
    <x v="113"/>
  </r>
  <r>
    <x v="117"/>
    <x v="108"/>
    <x v="102"/>
    <x v="117"/>
    <x v="115"/>
    <x v="2"/>
    <x v="2"/>
    <x v="2"/>
    <x v="3"/>
    <x v="24"/>
    <x v="67"/>
    <x v="45"/>
    <x v="0"/>
    <x v="96"/>
    <x v="0"/>
    <x v="0"/>
    <x v="114"/>
  </r>
  <r>
    <x v="118"/>
    <x v="109"/>
    <x v="102"/>
    <x v="118"/>
    <x v="116"/>
    <x v="0"/>
    <x v="3"/>
    <x v="2"/>
    <x v="60"/>
    <x v="65"/>
    <x v="68"/>
    <x v="41"/>
    <x v="0"/>
    <x v="97"/>
    <x v="4"/>
    <x v="0"/>
    <x v="115"/>
  </r>
  <r>
    <x v="119"/>
    <x v="110"/>
    <x v="103"/>
    <x v="119"/>
    <x v="117"/>
    <x v="1"/>
    <x v="1"/>
    <x v="2"/>
    <x v="46"/>
    <x v="66"/>
    <x v="60"/>
    <x v="66"/>
    <x v="0"/>
    <x v="98"/>
    <x v="5"/>
    <x v="0"/>
    <x v="116"/>
  </r>
  <r>
    <x v="120"/>
    <x v="111"/>
    <x v="104"/>
    <x v="120"/>
    <x v="118"/>
    <x v="2"/>
    <x v="0"/>
    <x v="2"/>
    <x v="35"/>
    <x v="24"/>
    <x v="66"/>
    <x v="67"/>
    <x v="0"/>
    <x v="99"/>
    <x v="3"/>
    <x v="0"/>
    <x v="117"/>
  </r>
  <r>
    <x v="121"/>
    <x v="112"/>
    <x v="105"/>
    <x v="121"/>
    <x v="119"/>
    <x v="1"/>
    <x v="1"/>
    <x v="2"/>
    <x v="28"/>
    <x v="67"/>
    <x v="69"/>
    <x v="35"/>
    <x v="0"/>
    <x v="63"/>
    <x v="2"/>
    <x v="0"/>
    <x v="118"/>
  </r>
  <r>
    <x v="122"/>
    <x v="113"/>
    <x v="106"/>
    <x v="122"/>
    <x v="120"/>
    <x v="1"/>
    <x v="1"/>
    <x v="1"/>
    <x v="22"/>
    <x v="58"/>
    <x v="56"/>
    <x v="63"/>
    <x v="0"/>
    <x v="100"/>
    <x v="6"/>
    <x v="0"/>
    <x v="119"/>
  </r>
  <r>
    <x v="123"/>
    <x v="114"/>
    <x v="107"/>
    <x v="123"/>
    <x v="121"/>
    <x v="2"/>
    <x v="1"/>
    <x v="2"/>
    <x v="22"/>
    <x v="0"/>
    <x v="30"/>
    <x v="54"/>
    <x v="0"/>
    <x v="101"/>
    <x v="0"/>
    <x v="0"/>
    <x v="120"/>
  </r>
  <r>
    <x v="124"/>
    <x v="62"/>
    <x v="108"/>
    <x v="124"/>
    <x v="122"/>
    <x v="0"/>
    <x v="2"/>
    <x v="1"/>
    <x v="5"/>
    <x v="66"/>
    <x v="17"/>
    <x v="0"/>
    <x v="0"/>
    <x v="102"/>
    <x v="1"/>
    <x v="0"/>
    <x v="121"/>
  </r>
  <r>
    <x v="125"/>
    <x v="115"/>
    <x v="109"/>
    <x v="125"/>
    <x v="123"/>
    <x v="2"/>
    <x v="1"/>
    <x v="0"/>
    <x v="61"/>
    <x v="63"/>
    <x v="19"/>
    <x v="42"/>
    <x v="0"/>
    <x v="103"/>
    <x v="5"/>
    <x v="0"/>
    <x v="122"/>
  </r>
  <r>
    <x v="126"/>
    <x v="116"/>
    <x v="27"/>
    <x v="126"/>
    <x v="124"/>
    <x v="2"/>
    <x v="0"/>
    <x v="1"/>
    <x v="2"/>
    <x v="18"/>
    <x v="31"/>
    <x v="38"/>
    <x v="0"/>
    <x v="104"/>
    <x v="0"/>
    <x v="0"/>
    <x v="123"/>
  </r>
  <r>
    <x v="127"/>
    <x v="117"/>
    <x v="110"/>
    <x v="127"/>
    <x v="125"/>
    <x v="0"/>
    <x v="1"/>
    <x v="1"/>
    <x v="62"/>
    <x v="50"/>
    <x v="70"/>
    <x v="30"/>
    <x v="0"/>
    <x v="13"/>
    <x v="2"/>
    <x v="0"/>
    <x v="124"/>
  </r>
  <r>
    <x v="128"/>
    <x v="118"/>
    <x v="111"/>
    <x v="128"/>
    <x v="126"/>
    <x v="0"/>
    <x v="0"/>
    <x v="0"/>
    <x v="7"/>
    <x v="15"/>
    <x v="36"/>
    <x v="32"/>
    <x v="0"/>
    <x v="105"/>
    <x v="1"/>
    <x v="0"/>
    <x v="125"/>
  </r>
  <r>
    <x v="129"/>
    <x v="119"/>
    <x v="112"/>
    <x v="129"/>
    <x v="127"/>
    <x v="2"/>
    <x v="3"/>
    <x v="0"/>
    <x v="18"/>
    <x v="60"/>
    <x v="55"/>
    <x v="22"/>
    <x v="0"/>
    <x v="106"/>
    <x v="0"/>
    <x v="0"/>
    <x v="126"/>
  </r>
  <r>
    <x v="130"/>
    <x v="120"/>
    <x v="113"/>
    <x v="130"/>
    <x v="128"/>
    <x v="2"/>
    <x v="0"/>
    <x v="0"/>
    <x v="0"/>
    <x v="0"/>
    <x v="32"/>
    <x v="3"/>
    <x v="0"/>
    <x v="77"/>
    <x v="0"/>
    <x v="0"/>
    <x v="127"/>
  </r>
  <r>
    <x v="131"/>
    <x v="121"/>
    <x v="114"/>
    <x v="131"/>
    <x v="129"/>
    <x v="1"/>
    <x v="0"/>
    <x v="2"/>
    <x v="55"/>
    <x v="31"/>
    <x v="36"/>
    <x v="45"/>
    <x v="0"/>
    <x v="75"/>
    <x v="0"/>
    <x v="0"/>
    <x v="128"/>
  </r>
  <r>
    <x v="132"/>
    <x v="122"/>
    <x v="115"/>
    <x v="132"/>
    <x v="130"/>
    <x v="1"/>
    <x v="0"/>
    <x v="2"/>
    <x v="52"/>
    <x v="68"/>
    <x v="71"/>
    <x v="35"/>
    <x v="0"/>
    <x v="46"/>
    <x v="1"/>
    <x v="0"/>
    <x v="129"/>
  </r>
  <r>
    <x v="133"/>
    <x v="123"/>
    <x v="116"/>
    <x v="133"/>
    <x v="131"/>
    <x v="0"/>
    <x v="0"/>
    <x v="1"/>
    <x v="6"/>
    <x v="15"/>
    <x v="72"/>
    <x v="50"/>
    <x v="0"/>
    <x v="107"/>
    <x v="1"/>
    <x v="0"/>
    <x v="130"/>
  </r>
  <r>
    <x v="134"/>
    <x v="121"/>
    <x v="117"/>
    <x v="134"/>
    <x v="132"/>
    <x v="2"/>
    <x v="3"/>
    <x v="2"/>
    <x v="23"/>
    <x v="0"/>
    <x v="15"/>
    <x v="50"/>
    <x v="0"/>
    <x v="108"/>
    <x v="3"/>
    <x v="0"/>
    <x v="131"/>
  </r>
  <r>
    <x v="135"/>
    <x v="124"/>
    <x v="118"/>
    <x v="135"/>
    <x v="133"/>
    <x v="2"/>
    <x v="0"/>
    <x v="0"/>
    <x v="32"/>
    <x v="57"/>
    <x v="67"/>
    <x v="2"/>
    <x v="0"/>
    <x v="109"/>
    <x v="3"/>
    <x v="0"/>
    <x v="132"/>
  </r>
  <r>
    <x v="136"/>
    <x v="125"/>
    <x v="118"/>
    <x v="136"/>
    <x v="134"/>
    <x v="0"/>
    <x v="2"/>
    <x v="2"/>
    <x v="9"/>
    <x v="30"/>
    <x v="69"/>
    <x v="26"/>
    <x v="0"/>
    <x v="19"/>
    <x v="2"/>
    <x v="0"/>
    <x v="133"/>
  </r>
  <r>
    <x v="137"/>
    <x v="87"/>
    <x v="118"/>
    <x v="137"/>
    <x v="135"/>
    <x v="0"/>
    <x v="3"/>
    <x v="2"/>
    <x v="10"/>
    <x v="8"/>
    <x v="29"/>
    <x v="48"/>
    <x v="0"/>
    <x v="21"/>
    <x v="2"/>
    <x v="0"/>
    <x v="134"/>
  </r>
  <r>
    <x v="138"/>
    <x v="126"/>
    <x v="119"/>
    <x v="138"/>
    <x v="136"/>
    <x v="0"/>
    <x v="0"/>
    <x v="0"/>
    <x v="63"/>
    <x v="28"/>
    <x v="73"/>
    <x v="68"/>
    <x v="0"/>
    <x v="110"/>
    <x v="5"/>
    <x v="0"/>
    <x v="135"/>
  </r>
  <r>
    <x v="139"/>
    <x v="127"/>
    <x v="120"/>
    <x v="139"/>
    <x v="137"/>
    <x v="1"/>
    <x v="1"/>
    <x v="2"/>
    <x v="18"/>
    <x v="34"/>
    <x v="48"/>
    <x v="23"/>
    <x v="0"/>
    <x v="111"/>
    <x v="6"/>
    <x v="0"/>
    <x v="136"/>
  </r>
  <r>
    <x v="140"/>
    <x v="128"/>
    <x v="120"/>
    <x v="140"/>
    <x v="138"/>
    <x v="1"/>
    <x v="2"/>
    <x v="2"/>
    <x v="32"/>
    <x v="69"/>
    <x v="29"/>
    <x v="69"/>
    <x v="0"/>
    <x v="101"/>
    <x v="0"/>
    <x v="0"/>
    <x v="137"/>
  </r>
  <r>
    <x v="141"/>
    <x v="129"/>
    <x v="120"/>
    <x v="141"/>
    <x v="139"/>
    <x v="0"/>
    <x v="0"/>
    <x v="2"/>
    <x v="23"/>
    <x v="48"/>
    <x v="30"/>
    <x v="70"/>
    <x v="0"/>
    <x v="112"/>
    <x v="0"/>
    <x v="0"/>
    <x v="138"/>
  </r>
  <r>
    <x v="142"/>
    <x v="15"/>
    <x v="120"/>
    <x v="142"/>
    <x v="140"/>
    <x v="0"/>
    <x v="2"/>
    <x v="2"/>
    <x v="49"/>
    <x v="19"/>
    <x v="55"/>
    <x v="71"/>
    <x v="0"/>
    <x v="113"/>
    <x v="1"/>
    <x v="0"/>
    <x v="139"/>
  </r>
  <r>
    <x v="143"/>
    <x v="130"/>
    <x v="120"/>
    <x v="143"/>
    <x v="141"/>
    <x v="2"/>
    <x v="2"/>
    <x v="2"/>
    <x v="53"/>
    <x v="38"/>
    <x v="65"/>
    <x v="23"/>
    <x v="0"/>
    <x v="114"/>
    <x v="6"/>
    <x v="0"/>
    <x v="140"/>
  </r>
  <r>
    <x v="144"/>
    <x v="131"/>
    <x v="120"/>
    <x v="144"/>
    <x v="142"/>
    <x v="1"/>
    <x v="1"/>
    <x v="1"/>
    <x v="64"/>
    <x v="14"/>
    <x v="70"/>
    <x v="32"/>
    <x v="0"/>
    <x v="115"/>
    <x v="2"/>
    <x v="0"/>
    <x v="141"/>
  </r>
  <r>
    <x v="145"/>
    <x v="132"/>
    <x v="121"/>
    <x v="145"/>
    <x v="143"/>
    <x v="0"/>
    <x v="1"/>
    <x v="2"/>
    <x v="15"/>
    <x v="70"/>
    <x v="56"/>
    <x v="3"/>
    <x v="0"/>
    <x v="64"/>
    <x v="3"/>
    <x v="0"/>
    <x v="142"/>
  </r>
  <r>
    <x v="146"/>
    <x v="133"/>
    <x v="122"/>
    <x v="146"/>
    <x v="144"/>
    <x v="1"/>
    <x v="0"/>
    <x v="2"/>
    <x v="16"/>
    <x v="1"/>
    <x v="72"/>
    <x v="69"/>
    <x v="0"/>
    <x v="42"/>
    <x v="1"/>
    <x v="0"/>
    <x v="143"/>
  </r>
  <r>
    <x v="147"/>
    <x v="134"/>
    <x v="123"/>
    <x v="147"/>
    <x v="145"/>
    <x v="0"/>
    <x v="0"/>
    <x v="2"/>
    <x v="56"/>
    <x v="24"/>
    <x v="68"/>
    <x v="67"/>
    <x v="0"/>
    <x v="36"/>
    <x v="0"/>
    <x v="0"/>
    <x v="144"/>
  </r>
  <r>
    <x v="148"/>
    <x v="135"/>
    <x v="124"/>
    <x v="148"/>
    <x v="146"/>
    <x v="2"/>
    <x v="2"/>
    <x v="2"/>
    <x v="65"/>
    <x v="10"/>
    <x v="2"/>
    <x v="37"/>
    <x v="0"/>
    <x v="44"/>
    <x v="1"/>
    <x v="0"/>
    <x v="145"/>
  </r>
  <r>
    <x v="149"/>
    <x v="136"/>
    <x v="125"/>
    <x v="149"/>
    <x v="147"/>
    <x v="1"/>
    <x v="1"/>
    <x v="0"/>
    <x v="56"/>
    <x v="71"/>
    <x v="22"/>
    <x v="53"/>
    <x v="0"/>
    <x v="116"/>
    <x v="6"/>
    <x v="0"/>
    <x v="146"/>
  </r>
  <r>
    <x v="150"/>
    <x v="137"/>
    <x v="125"/>
    <x v="150"/>
    <x v="148"/>
    <x v="0"/>
    <x v="0"/>
    <x v="0"/>
    <x v="39"/>
    <x v="60"/>
    <x v="51"/>
    <x v="27"/>
    <x v="0"/>
    <x v="61"/>
    <x v="3"/>
    <x v="0"/>
    <x v="147"/>
  </r>
  <r>
    <x v="151"/>
    <x v="138"/>
    <x v="126"/>
    <x v="151"/>
    <x v="149"/>
    <x v="1"/>
    <x v="3"/>
    <x v="0"/>
    <x v="66"/>
    <x v="72"/>
    <x v="17"/>
    <x v="38"/>
    <x v="0"/>
    <x v="117"/>
    <x v="4"/>
    <x v="0"/>
    <x v="148"/>
  </r>
  <r>
    <x v="152"/>
    <x v="139"/>
    <x v="127"/>
    <x v="152"/>
    <x v="150"/>
    <x v="2"/>
    <x v="3"/>
    <x v="2"/>
    <x v="53"/>
    <x v="41"/>
    <x v="74"/>
    <x v="64"/>
    <x v="0"/>
    <x v="118"/>
    <x v="4"/>
    <x v="0"/>
    <x v="149"/>
  </r>
  <r>
    <x v="153"/>
    <x v="140"/>
    <x v="128"/>
    <x v="153"/>
    <x v="151"/>
    <x v="2"/>
    <x v="0"/>
    <x v="2"/>
    <x v="10"/>
    <x v="18"/>
    <x v="75"/>
    <x v="35"/>
    <x v="0"/>
    <x v="21"/>
    <x v="2"/>
    <x v="0"/>
    <x v="150"/>
  </r>
  <r>
    <x v="154"/>
    <x v="141"/>
    <x v="129"/>
    <x v="154"/>
    <x v="152"/>
    <x v="0"/>
    <x v="2"/>
    <x v="0"/>
    <x v="21"/>
    <x v="68"/>
    <x v="32"/>
    <x v="70"/>
    <x v="0"/>
    <x v="23"/>
    <x v="3"/>
    <x v="0"/>
    <x v="151"/>
  </r>
  <r>
    <x v="155"/>
    <x v="142"/>
    <x v="130"/>
    <x v="155"/>
    <x v="153"/>
    <x v="0"/>
    <x v="0"/>
    <x v="0"/>
    <x v="67"/>
    <x v="52"/>
    <x v="54"/>
    <x v="59"/>
    <x v="0"/>
    <x v="119"/>
    <x v="2"/>
    <x v="0"/>
    <x v="152"/>
  </r>
  <r>
    <x v="156"/>
    <x v="143"/>
    <x v="130"/>
    <x v="156"/>
    <x v="154"/>
    <x v="2"/>
    <x v="1"/>
    <x v="2"/>
    <x v="29"/>
    <x v="47"/>
    <x v="26"/>
    <x v="71"/>
    <x v="0"/>
    <x v="120"/>
    <x v="6"/>
    <x v="0"/>
    <x v="153"/>
  </r>
  <r>
    <x v="157"/>
    <x v="144"/>
    <x v="130"/>
    <x v="157"/>
    <x v="154"/>
    <x v="2"/>
    <x v="3"/>
    <x v="2"/>
    <x v="16"/>
    <x v="48"/>
    <x v="50"/>
    <x v="72"/>
    <x v="0"/>
    <x v="121"/>
    <x v="0"/>
    <x v="0"/>
    <x v="154"/>
  </r>
  <r>
    <x v="158"/>
    <x v="145"/>
    <x v="131"/>
    <x v="158"/>
    <x v="155"/>
    <x v="0"/>
    <x v="2"/>
    <x v="1"/>
    <x v="11"/>
    <x v="25"/>
    <x v="40"/>
    <x v="73"/>
    <x v="0"/>
    <x v="122"/>
    <x v="0"/>
    <x v="0"/>
    <x v="155"/>
  </r>
  <r>
    <x v="159"/>
    <x v="146"/>
    <x v="132"/>
    <x v="159"/>
    <x v="156"/>
    <x v="1"/>
    <x v="2"/>
    <x v="2"/>
    <x v="31"/>
    <x v="12"/>
    <x v="49"/>
    <x v="45"/>
    <x v="0"/>
    <x v="123"/>
    <x v="0"/>
    <x v="0"/>
    <x v="156"/>
  </r>
  <r>
    <x v="160"/>
    <x v="147"/>
    <x v="133"/>
    <x v="160"/>
    <x v="157"/>
    <x v="0"/>
    <x v="3"/>
    <x v="0"/>
    <x v="26"/>
    <x v="73"/>
    <x v="76"/>
    <x v="44"/>
    <x v="0"/>
    <x v="124"/>
    <x v="5"/>
    <x v="0"/>
    <x v="157"/>
  </r>
  <r>
    <x v="161"/>
    <x v="148"/>
    <x v="134"/>
    <x v="161"/>
    <x v="158"/>
    <x v="2"/>
    <x v="1"/>
    <x v="0"/>
    <x v="64"/>
    <x v="16"/>
    <x v="43"/>
    <x v="12"/>
    <x v="0"/>
    <x v="125"/>
    <x v="6"/>
    <x v="0"/>
    <x v="158"/>
  </r>
  <r>
    <x v="162"/>
    <x v="149"/>
    <x v="135"/>
    <x v="162"/>
    <x v="159"/>
    <x v="2"/>
    <x v="0"/>
    <x v="0"/>
    <x v="52"/>
    <x v="74"/>
    <x v="26"/>
    <x v="69"/>
    <x v="0"/>
    <x v="2"/>
    <x v="2"/>
    <x v="0"/>
    <x v="159"/>
  </r>
  <r>
    <x v="163"/>
    <x v="150"/>
    <x v="136"/>
    <x v="163"/>
    <x v="160"/>
    <x v="0"/>
    <x v="3"/>
    <x v="0"/>
    <x v="0"/>
    <x v="14"/>
    <x v="32"/>
    <x v="31"/>
    <x v="0"/>
    <x v="60"/>
    <x v="0"/>
    <x v="0"/>
    <x v="160"/>
  </r>
  <r>
    <x v="164"/>
    <x v="151"/>
    <x v="137"/>
    <x v="164"/>
    <x v="161"/>
    <x v="1"/>
    <x v="3"/>
    <x v="0"/>
    <x v="55"/>
    <x v="11"/>
    <x v="64"/>
    <x v="61"/>
    <x v="0"/>
    <x v="126"/>
    <x v="3"/>
    <x v="0"/>
    <x v="161"/>
  </r>
  <r>
    <x v="165"/>
    <x v="152"/>
    <x v="138"/>
    <x v="165"/>
    <x v="162"/>
    <x v="2"/>
    <x v="0"/>
    <x v="2"/>
    <x v="68"/>
    <x v="17"/>
    <x v="77"/>
    <x v="53"/>
    <x v="0"/>
    <x v="127"/>
    <x v="6"/>
    <x v="0"/>
    <x v="162"/>
  </r>
  <r>
    <x v="166"/>
    <x v="153"/>
    <x v="139"/>
    <x v="166"/>
    <x v="163"/>
    <x v="0"/>
    <x v="3"/>
    <x v="1"/>
    <x v="56"/>
    <x v="75"/>
    <x v="4"/>
    <x v="48"/>
    <x v="0"/>
    <x v="34"/>
    <x v="2"/>
    <x v="0"/>
    <x v="163"/>
  </r>
  <r>
    <x v="167"/>
    <x v="13"/>
    <x v="140"/>
    <x v="167"/>
    <x v="164"/>
    <x v="0"/>
    <x v="2"/>
    <x v="1"/>
    <x v="2"/>
    <x v="48"/>
    <x v="3"/>
    <x v="49"/>
    <x v="0"/>
    <x v="0"/>
    <x v="6"/>
    <x v="0"/>
    <x v="164"/>
  </r>
  <r>
    <x v="168"/>
    <x v="154"/>
    <x v="141"/>
    <x v="168"/>
    <x v="165"/>
    <x v="1"/>
    <x v="2"/>
    <x v="0"/>
    <x v="14"/>
    <x v="29"/>
    <x v="27"/>
    <x v="74"/>
    <x v="0"/>
    <x v="128"/>
    <x v="3"/>
    <x v="0"/>
    <x v="1"/>
  </r>
  <r>
    <x v="169"/>
    <x v="155"/>
    <x v="142"/>
    <x v="169"/>
    <x v="166"/>
    <x v="1"/>
    <x v="2"/>
    <x v="1"/>
    <x v="64"/>
    <x v="26"/>
    <x v="13"/>
    <x v="75"/>
    <x v="0"/>
    <x v="129"/>
    <x v="4"/>
    <x v="0"/>
    <x v="165"/>
  </r>
  <r>
    <x v="170"/>
    <x v="156"/>
    <x v="143"/>
    <x v="170"/>
    <x v="167"/>
    <x v="1"/>
    <x v="2"/>
    <x v="1"/>
    <x v="29"/>
    <x v="47"/>
    <x v="43"/>
    <x v="24"/>
    <x v="0"/>
    <x v="116"/>
    <x v="2"/>
    <x v="0"/>
    <x v="166"/>
  </r>
  <r>
    <x v="171"/>
    <x v="157"/>
    <x v="144"/>
    <x v="171"/>
    <x v="168"/>
    <x v="2"/>
    <x v="3"/>
    <x v="1"/>
    <x v="67"/>
    <x v="17"/>
    <x v="12"/>
    <x v="3"/>
    <x v="0"/>
    <x v="130"/>
    <x v="3"/>
    <x v="0"/>
    <x v="167"/>
  </r>
  <r>
    <x v="172"/>
    <x v="115"/>
    <x v="145"/>
    <x v="172"/>
    <x v="169"/>
    <x v="2"/>
    <x v="1"/>
    <x v="1"/>
    <x v="41"/>
    <x v="76"/>
    <x v="0"/>
    <x v="70"/>
    <x v="0"/>
    <x v="78"/>
    <x v="0"/>
    <x v="0"/>
    <x v="168"/>
  </r>
  <r>
    <x v="173"/>
    <x v="158"/>
    <x v="146"/>
    <x v="173"/>
    <x v="170"/>
    <x v="0"/>
    <x v="2"/>
    <x v="0"/>
    <x v="69"/>
    <x v="31"/>
    <x v="20"/>
    <x v="33"/>
    <x v="0"/>
    <x v="84"/>
    <x v="0"/>
    <x v="0"/>
    <x v="169"/>
  </r>
  <r>
    <x v="174"/>
    <x v="159"/>
    <x v="146"/>
    <x v="174"/>
    <x v="171"/>
    <x v="1"/>
    <x v="2"/>
    <x v="0"/>
    <x v="47"/>
    <x v="49"/>
    <x v="57"/>
    <x v="45"/>
    <x v="0"/>
    <x v="112"/>
    <x v="0"/>
    <x v="0"/>
    <x v="170"/>
  </r>
  <r>
    <x v="175"/>
    <x v="160"/>
    <x v="147"/>
    <x v="175"/>
    <x v="172"/>
    <x v="0"/>
    <x v="3"/>
    <x v="2"/>
    <x v="3"/>
    <x v="29"/>
    <x v="59"/>
    <x v="27"/>
    <x v="0"/>
    <x v="65"/>
    <x v="0"/>
    <x v="0"/>
    <x v="171"/>
  </r>
  <r>
    <x v="176"/>
    <x v="161"/>
    <x v="148"/>
    <x v="176"/>
    <x v="173"/>
    <x v="2"/>
    <x v="3"/>
    <x v="0"/>
    <x v="14"/>
    <x v="41"/>
    <x v="7"/>
    <x v="24"/>
    <x v="0"/>
    <x v="59"/>
    <x v="1"/>
    <x v="0"/>
    <x v="172"/>
  </r>
  <r>
    <x v="177"/>
    <x v="162"/>
    <x v="149"/>
    <x v="177"/>
    <x v="174"/>
    <x v="0"/>
    <x v="0"/>
    <x v="2"/>
    <x v="22"/>
    <x v="29"/>
    <x v="57"/>
    <x v="70"/>
    <x v="0"/>
    <x v="131"/>
    <x v="0"/>
    <x v="0"/>
    <x v="173"/>
  </r>
  <r>
    <x v="178"/>
    <x v="163"/>
    <x v="150"/>
    <x v="178"/>
    <x v="175"/>
    <x v="0"/>
    <x v="3"/>
    <x v="2"/>
    <x v="24"/>
    <x v="77"/>
    <x v="33"/>
    <x v="76"/>
    <x v="0"/>
    <x v="132"/>
    <x v="5"/>
    <x v="0"/>
    <x v="174"/>
  </r>
  <r>
    <x v="179"/>
    <x v="164"/>
    <x v="151"/>
    <x v="179"/>
    <x v="176"/>
    <x v="0"/>
    <x v="1"/>
    <x v="1"/>
    <x v="30"/>
    <x v="62"/>
    <x v="38"/>
    <x v="77"/>
    <x v="0"/>
    <x v="133"/>
    <x v="4"/>
    <x v="0"/>
    <x v="175"/>
  </r>
  <r>
    <x v="180"/>
    <x v="165"/>
    <x v="152"/>
    <x v="180"/>
    <x v="177"/>
    <x v="2"/>
    <x v="2"/>
    <x v="2"/>
    <x v="59"/>
    <x v="78"/>
    <x v="2"/>
    <x v="1"/>
    <x v="0"/>
    <x v="134"/>
    <x v="1"/>
    <x v="0"/>
    <x v="176"/>
  </r>
  <r>
    <x v="181"/>
    <x v="22"/>
    <x v="153"/>
    <x v="181"/>
    <x v="178"/>
    <x v="1"/>
    <x v="2"/>
    <x v="0"/>
    <x v="38"/>
    <x v="79"/>
    <x v="24"/>
    <x v="78"/>
    <x v="0"/>
    <x v="135"/>
    <x v="4"/>
    <x v="0"/>
    <x v="177"/>
  </r>
  <r>
    <x v="182"/>
    <x v="166"/>
    <x v="154"/>
    <x v="182"/>
    <x v="179"/>
    <x v="0"/>
    <x v="0"/>
    <x v="2"/>
    <x v="45"/>
    <x v="42"/>
    <x v="29"/>
    <x v="46"/>
    <x v="0"/>
    <x v="106"/>
    <x v="0"/>
    <x v="0"/>
    <x v="178"/>
  </r>
  <r>
    <x v="183"/>
    <x v="167"/>
    <x v="155"/>
    <x v="183"/>
    <x v="180"/>
    <x v="1"/>
    <x v="0"/>
    <x v="2"/>
    <x v="70"/>
    <x v="80"/>
    <x v="33"/>
    <x v="76"/>
    <x v="0"/>
    <x v="136"/>
    <x v="5"/>
    <x v="0"/>
    <x v="179"/>
  </r>
  <r>
    <x v="184"/>
    <x v="168"/>
    <x v="156"/>
    <x v="184"/>
    <x v="181"/>
    <x v="2"/>
    <x v="1"/>
    <x v="1"/>
    <x v="53"/>
    <x v="41"/>
    <x v="72"/>
    <x v="79"/>
    <x v="0"/>
    <x v="137"/>
    <x v="0"/>
    <x v="0"/>
    <x v="180"/>
  </r>
  <r>
    <x v="185"/>
    <x v="169"/>
    <x v="106"/>
    <x v="185"/>
    <x v="182"/>
    <x v="2"/>
    <x v="0"/>
    <x v="2"/>
    <x v="32"/>
    <x v="45"/>
    <x v="72"/>
    <x v="66"/>
    <x v="0"/>
    <x v="43"/>
    <x v="4"/>
    <x v="0"/>
    <x v="162"/>
  </r>
  <r>
    <x v="186"/>
    <x v="32"/>
    <x v="106"/>
    <x v="186"/>
    <x v="183"/>
    <x v="2"/>
    <x v="0"/>
    <x v="0"/>
    <x v="40"/>
    <x v="67"/>
    <x v="59"/>
    <x v="69"/>
    <x v="0"/>
    <x v="86"/>
    <x v="2"/>
    <x v="0"/>
    <x v="181"/>
  </r>
  <r>
    <x v="187"/>
    <x v="170"/>
    <x v="106"/>
    <x v="187"/>
    <x v="183"/>
    <x v="1"/>
    <x v="1"/>
    <x v="0"/>
    <x v="71"/>
    <x v="62"/>
    <x v="71"/>
    <x v="66"/>
    <x v="0"/>
    <x v="138"/>
    <x v="5"/>
    <x v="0"/>
    <x v="182"/>
  </r>
  <r>
    <x v="188"/>
    <x v="171"/>
    <x v="157"/>
    <x v="188"/>
    <x v="184"/>
    <x v="1"/>
    <x v="2"/>
    <x v="2"/>
    <x v="0"/>
    <x v="75"/>
    <x v="6"/>
    <x v="41"/>
    <x v="0"/>
    <x v="139"/>
    <x v="2"/>
    <x v="0"/>
    <x v="183"/>
  </r>
  <r>
    <x v="189"/>
    <x v="172"/>
    <x v="157"/>
    <x v="189"/>
    <x v="185"/>
    <x v="1"/>
    <x v="2"/>
    <x v="2"/>
    <x v="41"/>
    <x v="38"/>
    <x v="39"/>
    <x v="80"/>
    <x v="0"/>
    <x v="140"/>
    <x v="1"/>
    <x v="0"/>
    <x v="184"/>
  </r>
  <r>
    <x v="190"/>
    <x v="81"/>
    <x v="45"/>
    <x v="190"/>
    <x v="186"/>
    <x v="0"/>
    <x v="0"/>
    <x v="1"/>
    <x v="0"/>
    <x v="81"/>
    <x v="0"/>
    <x v="72"/>
    <x v="0"/>
    <x v="96"/>
    <x v="1"/>
    <x v="0"/>
    <x v="185"/>
  </r>
  <r>
    <x v="191"/>
    <x v="173"/>
    <x v="158"/>
    <x v="191"/>
    <x v="187"/>
    <x v="0"/>
    <x v="3"/>
    <x v="1"/>
    <x v="52"/>
    <x v="2"/>
    <x v="49"/>
    <x v="30"/>
    <x v="0"/>
    <x v="141"/>
    <x v="2"/>
    <x v="0"/>
    <x v="186"/>
  </r>
  <r>
    <x v="192"/>
    <x v="174"/>
    <x v="157"/>
    <x v="192"/>
    <x v="188"/>
    <x v="2"/>
    <x v="0"/>
    <x v="0"/>
    <x v="36"/>
    <x v="76"/>
    <x v="39"/>
    <x v="38"/>
    <x v="0"/>
    <x v="142"/>
    <x v="2"/>
    <x v="0"/>
    <x v="187"/>
  </r>
  <r>
    <x v="193"/>
    <x v="175"/>
    <x v="157"/>
    <x v="193"/>
    <x v="189"/>
    <x v="2"/>
    <x v="0"/>
    <x v="2"/>
    <x v="42"/>
    <x v="52"/>
    <x v="40"/>
    <x v="43"/>
    <x v="0"/>
    <x v="143"/>
    <x v="1"/>
    <x v="0"/>
    <x v="188"/>
  </r>
  <r>
    <x v="194"/>
    <x v="176"/>
    <x v="157"/>
    <x v="194"/>
    <x v="190"/>
    <x v="1"/>
    <x v="3"/>
    <x v="2"/>
    <x v="52"/>
    <x v="1"/>
    <x v="29"/>
    <x v="48"/>
    <x v="0"/>
    <x v="144"/>
    <x v="3"/>
    <x v="0"/>
    <x v="189"/>
  </r>
  <r>
    <x v="195"/>
    <x v="177"/>
    <x v="157"/>
    <x v="195"/>
    <x v="191"/>
    <x v="1"/>
    <x v="0"/>
    <x v="2"/>
    <x v="52"/>
    <x v="13"/>
    <x v="17"/>
    <x v="80"/>
    <x v="0"/>
    <x v="125"/>
    <x v="6"/>
    <x v="0"/>
    <x v="190"/>
  </r>
  <r>
    <x v="196"/>
    <x v="178"/>
    <x v="157"/>
    <x v="196"/>
    <x v="191"/>
    <x v="1"/>
    <x v="3"/>
    <x v="0"/>
    <x v="50"/>
    <x v="56"/>
    <x v="71"/>
    <x v="20"/>
    <x v="0"/>
    <x v="52"/>
    <x v="4"/>
    <x v="0"/>
    <x v="191"/>
  </r>
  <r>
    <x v="197"/>
    <x v="179"/>
    <x v="159"/>
    <x v="197"/>
    <x v="192"/>
    <x v="1"/>
    <x v="1"/>
    <x v="1"/>
    <x v="19"/>
    <x v="15"/>
    <x v="13"/>
    <x v="58"/>
    <x v="0"/>
    <x v="57"/>
    <x v="0"/>
    <x v="0"/>
    <x v="192"/>
  </r>
  <r>
    <x v="198"/>
    <x v="180"/>
    <x v="27"/>
    <x v="198"/>
    <x v="193"/>
    <x v="2"/>
    <x v="3"/>
    <x v="1"/>
    <x v="63"/>
    <x v="82"/>
    <x v="11"/>
    <x v="81"/>
    <x v="0"/>
    <x v="145"/>
    <x v="0"/>
    <x v="0"/>
    <x v="193"/>
  </r>
  <r>
    <x v="199"/>
    <x v="181"/>
    <x v="160"/>
    <x v="199"/>
    <x v="194"/>
    <x v="0"/>
    <x v="0"/>
    <x v="2"/>
    <x v="28"/>
    <x v="37"/>
    <x v="3"/>
    <x v="19"/>
    <x v="0"/>
    <x v="41"/>
    <x v="2"/>
    <x v="0"/>
    <x v="194"/>
  </r>
  <r>
    <x v="200"/>
    <x v="182"/>
    <x v="160"/>
    <x v="200"/>
    <x v="195"/>
    <x v="2"/>
    <x v="1"/>
    <x v="0"/>
    <x v="15"/>
    <x v="75"/>
    <x v="62"/>
    <x v="33"/>
    <x v="0"/>
    <x v="23"/>
    <x v="3"/>
    <x v="0"/>
    <x v="195"/>
  </r>
  <r>
    <x v="201"/>
    <x v="183"/>
    <x v="160"/>
    <x v="201"/>
    <x v="196"/>
    <x v="0"/>
    <x v="1"/>
    <x v="0"/>
    <x v="4"/>
    <x v="13"/>
    <x v="56"/>
    <x v="27"/>
    <x v="0"/>
    <x v="23"/>
    <x v="3"/>
    <x v="0"/>
    <x v="196"/>
  </r>
  <r>
    <x v="202"/>
    <x v="184"/>
    <x v="161"/>
    <x v="202"/>
    <x v="197"/>
    <x v="1"/>
    <x v="1"/>
    <x v="2"/>
    <x v="72"/>
    <x v="83"/>
    <x v="78"/>
    <x v="82"/>
    <x v="0"/>
    <x v="132"/>
    <x v="5"/>
    <x v="0"/>
    <x v="197"/>
  </r>
  <r>
    <x v="203"/>
    <x v="185"/>
    <x v="162"/>
    <x v="203"/>
    <x v="198"/>
    <x v="0"/>
    <x v="0"/>
    <x v="0"/>
    <x v="15"/>
    <x v="17"/>
    <x v="59"/>
    <x v="3"/>
    <x v="0"/>
    <x v="146"/>
    <x v="3"/>
    <x v="0"/>
    <x v="198"/>
  </r>
  <r>
    <x v="204"/>
    <x v="186"/>
    <x v="163"/>
    <x v="204"/>
    <x v="199"/>
    <x v="1"/>
    <x v="1"/>
    <x v="0"/>
    <x v="56"/>
    <x v="60"/>
    <x v="3"/>
    <x v="49"/>
    <x v="0"/>
    <x v="83"/>
    <x v="0"/>
    <x v="0"/>
    <x v="199"/>
  </r>
  <r>
    <x v="205"/>
    <x v="187"/>
    <x v="164"/>
    <x v="205"/>
    <x v="200"/>
    <x v="0"/>
    <x v="3"/>
    <x v="2"/>
    <x v="50"/>
    <x v="42"/>
    <x v="69"/>
    <x v="37"/>
    <x v="0"/>
    <x v="105"/>
    <x v="1"/>
    <x v="0"/>
    <x v="200"/>
  </r>
  <r>
    <x v="206"/>
    <x v="188"/>
    <x v="165"/>
    <x v="206"/>
    <x v="201"/>
    <x v="0"/>
    <x v="0"/>
    <x v="2"/>
    <x v="40"/>
    <x v="17"/>
    <x v="8"/>
    <x v="30"/>
    <x v="0"/>
    <x v="147"/>
    <x v="4"/>
    <x v="0"/>
    <x v="201"/>
  </r>
  <r>
    <x v="207"/>
    <x v="189"/>
    <x v="166"/>
    <x v="207"/>
    <x v="202"/>
    <x v="0"/>
    <x v="1"/>
    <x v="1"/>
    <x v="49"/>
    <x v="84"/>
    <x v="2"/>
    <x v="6"/>
    <x v="0"/>
    <x v="134"/>
    <x v="4"/>
    <x v="0"/>
    <x v="202"/>
  </r>
  <r>
    <x v="208"/>
    <x v="190"/>
    <x v="76"/>
    <x v="208"/>
    <x v="203"/>
    <x v="2"/>
    <x v="3"/>
    <x v="2"/>
    <x v="54"/>
    <x v="82"/>
    <x v="34"/>
    <x v="40"/>
    <x v="0"/>
    <x v="148"/>
    <x v="2"/>
    <x v="0"/>
    <x v="203"/>
  </r>
  <r>
    <x v="209"/>
    <x v="191"/>
    <x v="76"/>
    <x v="209"/>
    <x v="204"/>
    <x v="1"/>
    <x v="3"/>
    <x v="2"/>
    <x v="62"/>
    <x v="69"/>
    <x v="0"/>
    <x v="14"/>
    <x v="0"/>
    <x v="149"/>
    <x v="0"/>
    <x v="0"/>
    <x v="204"/>
  </r>
  <r>
    <x v="210"/>
    <x v="192"/>
    <x v="76"/>
    <x v="210"/>
    <x v="205"/>
    <x v="2"/>
    <x v="1"/>
    <x v="2"/>
    <x v="32"/>
    <x v="85"/>
    <x v="8"/>
    <x v="83"/>
    <x v="0"/>
    <x v="135"/>
    <x v="4"/>
    <x v="0"/>
    <x v="205"/>
  </r>
  <r>
    <x v="211"/>
    <x v="193"/>
    <x v="76"/>
    <x v="211"/>
    <x v="206"/>
    <x v="2"/>
    <x v="1"/>
    <x v="2"/>
    <x v="73"/>
    <x v="32"/>
    <x v="64"/>
    <x v="3"/>
    <x v="0"/>
    <x v="150"/>
    <x v="3"/>
    <x v="0"/>
    <x v="206"/>
  </r>
  <r>
    <x v="212"/>
    <x v="194"/>
    <x v="76"/>
    <x v="212"/>
    <x v="206"/>
    <x v="1"/>
    <x v="0"/>
    <x v="2"/>
    <x v="48"/>
    <x v="29"/>
    <x v="50"/>
    <x v="33"/>
    <x v="0"/>
    <x v="88"/>
    <x v="0"/>
    <x v="0"/>
    <x v="207"/>
  </r>
  <r>
    <x v="213"/>
    <x v="195"/>
    <x v="76"/>
    <x v="213"/>
    <x v="207"/>
    <x v="2"/>
    <x v="0"/>
    <x v="0"/>
    <x v="43"/>
    <x v="1"/>
    <x v="79"/>
    <x v="54"/>
    <x v="0"/>
    <x v="151"/>
    <x v="2"/>
    <x v="0"/>
    <x v="208"/>
  </r>
  <r>
    <x v="214"/>
    <x v="196"/>
    <x v="76"/>
    <x v="214"/>
    <x v="207"/>
    <x v="1"/>
    <x v="2"/>
    <x v="2"/>
    <x v="74"/>
    <x v="66"/>
    <x v="38"/>
    <x v="75"/>
    <x v="0"/>
    <x v="152"/>
    <x v="5"/>
    <x v="0"/>
    <x v="209"/>
  </r>
  <r>
    <x v="215"/>
    <x v="197"/>
    <x v="98"/>
    <x v="215"/>
    <x v="112"/>
    <x v="1"/>
    <x v="0"/>
    <x v="1"/>
    <x v="75"/>
    <x v="34"/>
    <x v="18"/>
    <x v="84"/>
    <x v="0"/>
    <x v="18"/>
    <x v="1"/>
    <x v="0"/>
    <x v="210"/>
  </r>
  <r>
    <x v="216"/>
    <x v="19"/>
    <x v="167"/>
    <x v="216"/>
    <x v="208"/>
    <x v="1"/>
    <x v="0"/>
    <x v="2"/>
    <x v="76"/>
    <x v="50"/>
    <x v="60"/>
    <x v="85"/>
    <x v="0"/>
    <x v="153"/>
    <x v="5"/>
    <x v="0"/>
    <x v="211"/>
  </r>
  <r>
    <x v="217"/>
    <x v="198"/>
    <x v="168"/>
    <x v="217"/>
    <x v="209"/>
    <x v="1"/>
    <x v="0"/>
    <x v="2"/>
    <x v="45"/>
    <x v="79"/>
    <x v="19"/>
    <x v="77"/>
    <x v="0"/>
    <x v="154"/>
    <x v="6"/>
    <x v="0"/>
    <x v="212"/>
  </r>
  <r>
    <x v="218"/>
    <x v="199"/>
    <x v="169"/>
    <x v="218"/>
    <x v="210"/>
    <x v="2"/>
    <x v="0"/>
    <x v="1"/>
    <x v="18"/>
    <x v="49"/>
    <x v="30"/>
    <x v="33"/>
    <x v="0"/>
    <x v="60"/>
    <x v="2"/>
    <x v="0"/>
    <x v="213"/>
  </r>
  <r>
    <x v="219"/>
    <x v="112"/>
    <x v="170"/>
    <x v="219"/>
    <x v="211"/>
    <x v="2"/>
    <x v="2"/>
    <x v="2"/>
    <x v="60"/>
    <x v="84"/>
    <x v="35"/>
    <x v="79"/>
    <x v="0"/>
    <x v="155"/>
    <x v="5"/>
    <x v="0"/>
    <x v="214"/>
  </r>
  <r>
    <x v="220"/>
    <x v="200"/>
    <x v="171"/>
    <x v="220"/>
    <x v="212"/>
    <x v="1"/>
    <x v="3"/>
    <x v="1"/>
    <x v="22"/>
    <x v="1"/>
    <x v="75"/>
    <x v="0"/>
    <x v="0"/>
    <x v="83"/>
    <x v="2"/>
    <x v="0"/>
    <x v="215"/>
  </r>
  <r>
    <x v="221"/>
    <x v="201"/>
    <x v="172"/>
    <x v="221"/>
    <x v="213"/>
    <x v="1"/>
    <x v="1"/>
    <x v="1"/>
    <x v="38"/>
    <x v="30"/>
    <x v="1"/>
    <x v="20"/>
    <x v="0"/>
    <x v="156"/>
    <x v="4"/>
    <x v="0"/>
    <x v="216"/>
  </r>
  <r>
    <x v="222"/>
    <x v="202"/>
    <x v="173"/>
    <x v="222"/>
    <x v="214"/>
    <x v="1"/>
    <x v="2"/>
    <x v="0"/>
    <x v="29"/>
    <x v="3"/>
    <x v="56"/>
    <x v="46"/>
    <x v="0"/>
    <x v="157"/>
    <x v="0"/>
    <x v="0"/>
    <x v="217"/>
  </r>
  <r>
    <x v="223"/>
    <x v="203"/>
    <x v="174"/>
    <x v="223"/>
    <x v="215"/>
    <x v="0"/>
    <x v="0"/>
    <x v="2"/>
    <x v="11"/>
    <x v="59"/>
    <x v="28"/>
    <x v="54"/>
    <x v="0"/>
    <x v="16"/>
    <x v="1"/>
    <x v="0"/>
    <x v="218"/>
  </r>
  <r>
    <x v="224"/>
    <x v="204"/>
    <x v="175"/>
    <x v="224"/>
    <x v="216"/>
    <x v="2"/>
    <x v="0"/>
    <x v="2"/>
    <x v="6"/>
    <x v="21"/>
    <x v="73"/>
    <x v="15"/>
    <x v="0"/>
    <x v="117"/>
    <x v="4"/>
    <x v="0"/>
    <x v="219"/>
  </r>
  <r>
    <x v="225"/>
    <x v="0"/>
    <x v="176"/>
    <x v="225"/>
    <x v="217"/>
    <x v="0"/>
    <x v="1"/>
    <x v="2"/>
    <x v="22"/>
    <x v="69"/>
    <x v="32"/>
    <x v="62"/>
    <x v="0"/>
    <x v="28"/>
    <x v="0"/>
    <x v="0"/>
    <x v="220"/>
  </r>
  <r>
    <x v="226"/>
    <x v="205"/>
    <x v="177"/>
    <x v="226"/>
    <x v="218"/>
    <x v="2"/>
    <x v="3"/>
    <x v="2"/>
    <x v="41"/>
    <x v="64"/>
    <x v="2"/>
    <x v="32"/>
    <x v="0"/>
    <x v="158"/>
    <x v="2"/>
    <x v="0"/>
    <x v="221"/>
  </r>
  <r>
    <x v="227"/>
    <x v="30"/>
    <x v="178"/>
    <x v="227"/>
    <x v="219"/>
    <x v="0"/>
    <x v="1"/>
    <x v="0"/>
    <x v="2"/>
    <x v="24"/>
    <x v="56"/>
    <x v="67"/>
    <x v="0"/>
    <x v="81"/>
    <x v="0"/>
    <x v="0"/>
    <x v="222"/>
  </r>
  <r>
    <x v="228"/>
    <x v="206"/>
    <x v="179"/>
    <x v="228"/>
    <x v="220"/>
    <x v="1"/>
    <x v="3"/>
    <x v="2"/>
    <x v="5"/>
    <x v="21"/>
    <x v="36"/>
    <x v="78"/>
    <x v="0"/>
    <x v="159"/>
    <x v="6"/>
    <x v="0"/>
    <x v="223"/>
  </r>
  <r>
    <x v="229"/>
    <x v="207"/>
    <x v="95"/>
    <x v="229"/>
    <x v="221"/>
    <x v="0"/>
    <x v="2"/>
    <x v="1"/>
    <x v="63"/>
    <x v="33"/>
    <x v="80"/>
    <x v="86"/>
    <x v="0"/>
    <x v="160"/>
    <x v="5"/>
    <x v="0"/>
    <x v="224"/>
  </r>
  <r>
    <x v="230"/>
    <x v="208"/>
    <x v="141"/>
    <x v="230"/>
    <x v="222"/>
    <x v="1"/>
    <x v="0"/>
    <x v="1"/>
    <x v="55"/>
    <x v="72"/>
    <x v="68"/>
    <x v="71"/>
    <x v="0"/>
    <x v="161"/>
    <x v="0"/>
    <x v="0"/>
    <x v="225"/>
  </r>
  <r>
    <x v="231"/>
    <x v="209"/>
    <x v="180"/>
    <x v="231"/>
    <x v="223"/>
    <x v="0"/>
    <x v="2"/>
    <x v="0"/>
    <x v="14"/>
    <x v="86"/>
    <x v="25"/>
    <x v="55"/>
    <x v="0"/>
    <x v="156"/>
    <x v="6"/>
    <x v="0"/>
    <x v="226"/>
  </r>
  <r>
    <x v="232"/>
    <x v="210"/>
    <x v="181"/>
    <x v="232"/>
    <x v="224"/>
    <x v="2"/>
    <x v="3"/>
    <x v="2"/>
    <x v="73"/>
    <x v="20"/>
    <x v="10"/>
    <x v="59"/>
    <x v="0"/>
    <x v="162"/>
    <x v="2"/>
    <x v="0"/>
    <x v="227"/>
  </r>
  <r>
    <x v="233"/>
    <x v="211"/>
    <x v="182"/>
    <x v="233"/>
    <x v="225"/>
    <x v="0"/>
    <x v="2"/>
    <x v="1"/>
    <x v="45"/>
    <x v="64"/>
    <x v="67"/>
    <x v="43"/>
    <x v="0"/>
    <x v="109"/>
    <x v="2"/>
    <x v="0"/>
    <x v="228"/>
  </r>
  <r>
    <x v="234"/>
    <x v="167"/>
    <x v="183"/>
    <x v="234"/>
    <x v="226"/>
    <x v="2"/>
    <x v="1"/>
    <x v="0"/>
    <x v="11"/>
    <x v="18"/>
    <x v="34"/>
    <x v="43"/>
    <x v="0"/>
    <x v="163"/>
    <x v="1"/>
    <x v="0"/>
    <x v="229"/>
  </r>
  <r>
    <x v="235"/>
    <x v="212"/>
    <x v="184"/>
    <x v="235"/>
    <x v="227"/>
    <x v="0"/>
    <x v="0"/>
    <x v="0"/>
    <x v="19"/>
    <x v="2"/>
    <x v="77"/>
    <x v="53"/>
    <x v="0"/>
    <x v="66"/>
    <x v="6"/>
    <x v="0"/>
    <x v="230"/>
  </r>
  <r>
    <x v="236"/>
    <x v="76"/>
    <x v="185"/>
    <x v="236"/>
    <x v="228"/>
    <x v="1"/>
    <x v="3"/>
    <x v="2"/>
    <x v="66"/>
    <x v="22"/>
    <x v="52"/>
    <x v="53"/>
    <x v="0"/>
    <x v="5"/>
    <x v="4"/>
    <x v="0"/>
    <x v="231"/>
  </r>
  <r>
    <x v="237"/>
    <x v="213"/>
    <x v="186"/>
    <x v="237"/>
    <x v="229"/>
    <x v="0"/>
    <x v="1"/>
    <x v="0"/>
    <x v="35"/>
    <x v="19"/>
    <x v="20"/>
    <x v="3"/>
    <x v="0"/>
    <x v="146"/>
    <x v="3"/>
    <x v="0"/>
    <x v="232"/>
  </r>
  <r>
    <x v="238"/>
    <x v="214"/>
    <x v="187"/>
    <x v="238"/>
    <x v="230"/>
    <x v="0"/>
    <x v="2"/>
    <x v="2"/>
    <x v="42"/>
    <x v="87"/>
    <x v="22"/>
    <x v="13"/>
    <x v="0"/>
    <x v="89"/>
    <x v="1"/>
    <x v="0"/>
    <x v="233"/>
  </r>
  <r>
    <x v="239"/>
    <x v="215"/>
    <x v="188"/>
    <x v="239"/>
    <x v="231"/>
    <x v="0"/>
    <x v="0"/>
    <x v="1"/>
    <x v="9"/>
    <x v="32"/>
    <x v="22"/>
    <x v="50"/>
    <x v="0"/>
    <x v="80"/>
    <x v="0"/>
    <x v="0"/>
    <x v="234"/>
  </r>
  <r>
    <x v="240"/>
    <x v="216"/>
    <x v="189"/>
    <x v="240"/>
    <x v="232"/>
    <x v="1"/>
    <x v="3"/>
    <x v="0"/>
    <x v="30"/>
    <x v="38"/>
    <x v="38"/>
    <x v="87"/>
    <x v="0"/>
    <x v="5"/>
    <x v="4"/>
    <x v="0"/>
    <x v="235"/>
  </r>
  <r>
    <x v="241"/>
    <x v="217"/>
    <x v="190"/>
    <x v="241"/>
    <x v="233"/>
    <x v="1"/>
    <x v="1"/>
    <x v="2"/>
    <x v="69"/>
    <x v="5"/>
    <x v="0"/>
    <x v="5"/>
    <x v="0"/>
    <x v="63"/>
    <x v="2"/>
    <x v="0"/>
    <x v="236"/>
  </r>
  <r>
    <x v="242"/>
    <x v="218"/>
    <x v="58"/>
    <x v="242"/>
    <x v="234"/>
    <x v="2"/>
    <x v="2"/>
    <x v="1"/>
    <x v="21"/>
    <x v="88"/>
    <x v="81"/>
    <x v="11"/>
    <x v="0"/>
    <x v="164"/>
    <x v="1"/>
    <x v="0"/>
    <x v="237"/>
  </r>
  <r>
    <x v="243"/>
    <x v="219"/>
    <x v="191"/>
    <x v="243"/>
    <x v="235"/>
    <x v="2"/>
    <x v="2"/>
    <x v="0"/>
    <x v="55"/>
    <x v="31"/>
    <x v="0"/>
    <x v="3"/>
    <x v="0"/>
    <x v="165"/>
    <x v="0"/>
    <x v="0"/>
    <x v="238"/>
  </r>
  <r>
    <x v="244"/>
    <x v="220"/>
    <x v="192"/>
    <x v="244"/>
    <x v="236"/>
    <x v="0"/>
    <x v="1"/>
    <x v="0"/>
    <x v="67"/>
    <x v="12"/>
    <x v="64"/>
    <x v="34"/>
    <x v="0"/>
    <x v="58"/>
    <x v="3"/>
    <x v="0"/>
    <x v="239"/>
  </r>
  <r>
    <x v="245"/>
    <x v="221"/>
    <x v="193"/>
    <x v="245"/>
    <x v="237"/>
    <x v="1"/>
    <x v="3"/>
    <x v="1"/>
    <x v="76"/>
    <x v="89"/>
    <x v="19"/>
    <x v="20"/>
    <x v="0"/>
    <x v="48"/>
    <x v="1"/>
    <x v="0"/>
    <x v="240"/>
  </r>
  <r>
    <x v="246"/>
    <x v="222"/>
    <x v="98"/>
    <x v="246"/>
    <x v="238"/>
    <x v="1"/>
    <x v="1"/>
    <x v="1"/>
    <x v="20"/>
    <x v="16"/>
    <x v="82"/>
    <x v="59"/>
    <x v="0"/>
    <x v="166"/>
    <x v="5"/>
    <x v="0"/>
    <x v="241"/>
  </r>
  <r>
    <x v="247"/>
    <x v="209"/>
    <x v="194"/>
    <x v="247"/>
    <x v="239"/>
    <x v="1"/>
    <x v="2"/>
    <x v="0"/>
    <x v="72"/>
    <x v="9"/>
    <x v="8"/>
    <x v="15"/>
    <x v="0"/>
    <x v="73"/>
    <x v="4"/>
    <x v="0"/>
    <x v="242"/>
  </r>
  <r>
    <x v="248"/>
    <x v="223"/>
    <x v="195"/>
    <x v="248"/>
    <x v="240"/>
    <x v="1"/>
    <x v="3"/>
    <x v="2"/>
    <x v="0"/>
    <x v="69"/>
    <x v="59"/>
    <x v="74"/>
    <x v="0"/>
    <x v="167"/>
    <x v="0"/>
    <x v="0"/>
    <x v="243"/>
  </r>
  <r>
    <x v="249"/>
    <x v="22"/>
    <x v="196"/>
    <x v="249"/>
    <x v="241"/>
    <x v="0"/>
    <x v="2"/>
    <x v="0"/>
    <x v="13"/>
    <x v="37"/>
    <x v="27"/>
    <x v="20"/>
    <x v="0"/>
    <x v="168"/>
    <x v="2"/>
    <x v="0"/>
    <x v="244"/>
  </r>
  <r>
    <x v="250"/>
    <x v="224"/>
    <x v="197"/>
    <x v="250"/>
    <x v="242"/>
    <x v="1"/>
    <x v="0"/>
    <x v="0"/>
    <x v="75"/>
    <x v="90"/>
    <x v="83"/>
    <x v="59"/>
    <x v="0"/>
    <x v="48"/>
    <x v="4"/>
    <x v="0"/>
    <x v="245"/>
  </r>
  <r>
    <x v="251"/>
    <x v="225"/>
    <x v="198"/>
    <x v="251"/>
    <x v="243"/>
    <x v="2"/>
    <x v="3"/>
    <x v="0"/>
    <x v="17"/>
    <x v="77"/>
    <x v="84"/>
    <x v="64"/>
    <x v="0"/>
    <x v="169"/>
    <x v="5"/>
    <x v="0"/>
    <x v="246"/>
  </r>
  <r>
    <x v="252"/>
    <x v="226"/>
    <x v="199"/>
    <x v="252"/>
    <x v="244"/>
    <x v="2"/>
    <x v="2"/>
    <x v="2"/>
    <x v="61"/>
    <x v="65"/>
    <x v="14"/>
    <x v="29"/>
    <x v="0"/>
    <x v="170"/>
    <x v="5"/>
    <x v="0"/>
    <x v="247"/>
  </r>
  <r>
    <x v="253"/>
    <x v="148"/>
    <x v="200"/>
    <x v="253"/>
    <x v="245"/>
    <x v="1"/>
    <x v="1"/>
    <x v="0"/>
    <x v="59"/>
    <x v="59"/>
    <x v="62"/>
    <x v="19"/>
    <x v="0"/>
    <x v="20"/>
    <x v="1"/>
    <x v="0"/>
    <x v="248"/>
  </r>
  <r>
    <x v="254"/>
    <x v="94"/>
    <x v="201"/>
    <x v="254"/>
    <x v="246"/>
    <x v="1"/>
    <x v="2"/>
    <x v="0"/>
    <x v="67"/>
    <x v="81"/>
    <x v="50"/>
    <x v="22"/>
    <x v="0"/>
    <x v="28"/>
    <x v="0"/>
    <x v="0"/>
    <x v="249"/>
  </r>
  <r>
    <x v="255"/>
    <x v="227"/>
    <x v="202"/>
    <x v="255"/>
    <x v="247"/>
    <x v="1"/>
    <x v="1"/>
    <x v="2"/>
    <x v="42"/>
    <x v="32"/>
    <x v="22"/>
    <x v="15"/>
    <x v="0"/>
    <x v="46"/>
    <x v="1"/>
    <x v="0"/>
    <x v="250"/>
  </r>
  <r>
    <x v="256"/>
    <x v="228"/>
    <x v="203"/>
    <x v="256"/>
    <x v="248"/>
    <x v="0"/>
    <x v="3"/>
    <x v="1"/>
    <x v="65"/>
    <x v="38"/>
    <x v="5"/>
    <x v="79"/>
    <x v="0"/>
    <x v="171"/>
    <x v="3"/>
    <x v="0"/>
    <x v="251"/>
  </r>
  <r>
    <x v="257"/>
    <x v="229"/>
    <x v="204"/>
    <x v="257"/>
    <x v="249"/>
    <x v="0"/>
    <x v="1"/>
    <x v="2"/>
    <x v="31"/>
    <x v="58"/>
    <x v="67"/>
    <x v="67"/>
    <x v="0"/>
    <x v="77"/>
    <x v="0"/>
    <x v="0"/>
    <x v="252"/>
  </r>
  <r>
    <x v="258"/>
    <x v="230"/>
    <x v="110"/>
    <x v="258"/>
    <x v="250"/>
    <x v="1"/>
    <x v="0"/>
    <x v="0"/>
    <x v="55"/>
    <x v="74"/>
    <x v="69"/>
    <x v="74"/>
    <x v="0"/>
    <x v="172"/>
    <x v="0"/>
    <x v="0"/>
    <x v="253"/>
  </r>
  <r>
    <x v="259"/>
    <x v="168"/>
    <x v="110"/>
    <x v="259"/>
    <x v="251"/>
    <x v="2"/>
    <x v="3"/>
    <x v="0"/>
    <x v="3"/>
    <x v="67"/>
    <x v="29"/>
    <x v="48"/>
    <x v="0"/>
    <x v="36"/>
    <x v="0"/>
    <x v="0"/>
    <x v="254"/>
  </r>
  <r>
    <x v="260"/>
    <x v="231"/>
    <x v="110"/>
    <x v="260"/>
    <x v="251"/>
    <x v="0"/>
    <x v="0"/>
    <x v="2"/>
    <x v="2"/>
    <x v="18"/>
    <x v="2"/>
    <x v="50"/>
    <x v="0"/>
    <x v="21"/>
    <x v="2"/>
    <x v="0"/>
    <x v="255"/>
  </r>
  <r>
    <x v="261"/>
    <x v="232"/>
    <x v="205"/>
    <x v="261"/>
    <x v="252"/>
    <x v="0"/>
    <x v="0"/>
    <x v="1"/>
    <x v="47"/>
    <x v="3"/>
    <x v="28"/>
    <x v="22"/>
    <x v="0"/>
    <x v="162"/>
    <x v="3"/>
    <x v="0"/>
    <x v="256"/>
  </r>
  <r>
    <x v="262"/>
    <x v="233"/>
    <x v="110"/>
    <x v="262"/>
    <x v="253"/>
    <x v="0"/>
    <x v="0"/>
    <x v="0"/>
    <x v="15"/>
    <x v="0"/>
    <x v="46"/>
    <x v="3"/>
    <x v="0"/>
    <x v="108"/>
    <x v="3"/>
    <x v="0"/>
    <x v="257"/>
  </r>
  <r>
    <x v="263"/>
    <x v="234"/>
    <x v="110"/>
    <x v="263"/>
    <x v="253"/>
    <x v="1"/>
    <x v="2"/>
    <x v="2"/>
    <x v="73"/>
    <x v="87"/>
    <x v="51"/>
    <x v="2"/>
    <x v="0"/>
    <x v="162"/>
    <x v="2"/>
    <x v="0"/>
    <x v="258"/>
  </r>
  <r>
    <x v="264"/>
    <x v="235"/>
    <x v="110"/>
    <x v="264"/>
    <x v="254"/>
    <x v="2"/>
    <x v="3"/>
    <x v="2"/>
    <x v="10"/>
    <x v="64"/>
    <x v="9"/>
    <x v="43"/>
    <x v="0"/>
    <x v="173"/>
    <x v="2"/>
    <x v="0"/>
    <x v="259"/>
  </r>
  <r>
    <x v="265"/>
    <x v="236"/>
    <x v="110"/>
    <x v="265"/>
    <x v="255"/>
    <x v="2"/>
    <x v="1"/>
    <x v="2"/>
    <x v="1"/>
    <x v="5"/>
    <x v="27"/>
    <x v="7"/>
    <x v="0"/>
    <x v="174"/>
    <x v="2"/>
    <x v="0"/>
    <x v="260"/>
  </r>
  <r>
    <x v="266"/>
    <x v="237"/>
    <x v="110"/>
    <x v="266"/>
    <x v="256"/>
    <x v="1"/>
    <x v="2"/>
    <x v="0"/>
    <x v="37"/>
    <x v="6"/>
    <x v="68"/>
    <x v="49"/>
    <x v="0"/>
    <x v="140"/>
    <x v="1"/>
    <x v="0"/>
    <x v="261"/>
  </r>
  <r>
    <x v="267"/>
    <x v="17"/>
    <x v="206"/>
    <x v="267"/>
    <x v="257"/>
    <x v="0"/>
    <x v="0"/>
    <x v="2"/>
    <x v="38"/>
    <x v="19"/>
    <x v="85"/>
    <x v="79"/>
    <x v="0"/>
    <x v="122"/>
    <x v="4"/>
    <x v="0"/>
    <x v="262"/>
  </r>
  <r>
    <x v="268"/>
    <x v="238"/>
    <x v="207"/>
    <x v="268"/>
    <x v="258"/>
    <x v="1"/>
    <x v="2"/>
    <x v="0"/>
    <x v="74"/>
    <x v="34"/>
    <x v="47"/>
    <x v="23"/>
    <x v="0"/>
    <x v="175"/>
    <x v="5"/>
    <x v="0"/>
    <x v="263"/>
  </r>
  <r>
    <x v="269"/>
    <x v="239"/>
    <x v="208"/>
    <x v="269"/>
    <x v="259"/>
    <x v="2"/>
    <x v="0"/>
    <x v="0"/>
    <x v="55"/>
    <x v="57"/>
    <x v="29"/>
    <x v="3"/>
    <x v="0"/>
    <x v="157"/>
    <x v="0"/>
    <x v="0"/>
    <x v="264"/>
  </r>
  <r>
    <x v="270"/>
    <x v="240"/>
    <x v="209"/>
    <x v="270"/>
    <x v="260"/>
    <x v="0"/>
    <x v="2"/>
    <x v="2"/>
    <x v="29"/>
    <x v="60"/>
    <x v="1"/>
    <x v="25"/>
    <x v="0"/>
    <x v="1"/>
    <x v="1"/>
    <x v="0"/>
    <x v="265"/>
  </r>
  <r>
    <x v="271"/>
    <x v="241"/>
    <x v="210"/>
    <x v="271"/>
    <x v="261"/>
    <x v="1"/>
    <x v="2"/>
    <x v="1"/>
    <x v="6"/>
    <x v="38"/>
    <x v="86"/>
    <x v="11"/>
    <x v="0"/>
    <x v="51"/>
    <x v="2"/>
    <x v="0"/>
    <x v="266"/>
  </r>
  <r>
    <x v="272"/>
    <x v="242"/>
    <x v="211"/>
    <x v="272"/>
    <x v="262"/>
    <x v="0"/>
    <x v="1"/>
    <x v="2"/>
    <x v="32"/>
    <x v="24"/>
    <x v="4"/>
    <x v="11"/>
    <x v="0"/>
    <x v="109"/>
    <x v="3"/>
    <x v="0"/>
    <x v="267"/>
  </r>
  <r>
    <x v="273"/>
    <x v="214"/>
    <x v="212"/>
    <x v="273"/>
    <x v="263"/>
    <x v="1"/>
    <x v="1"/>
    <x v="0"/>
    <x v="31"/>
    <x v="55"/>
    <x v="57"/>
    <x v="59"/>
    <x v="0"/>
    <x v="176"/>
    <x v="3"/>
    <x v="0"/>
    <x v="268"/>
  </r>
  <r>
    <x v="274"/>
    <x v="243"/>
    <x v="212"/>
    <x v="274"/>
    <x v="264"/>
    <x v="2"/>
    <x v="0"/>
    <x v="0"/>
    <x v="23"/>
    <x v="24"/>
    <x v="79"/>
    <x v="20"/>
    <x v="0"/>
    <x v="126"/>
    <x v="3"/>
    <x v="0"/>
    <x v="269"/>
  </r>
  <r>
    <x v="275"/>
    <x v="244"/>
    <x v="213"/>
    <x v="275"/>
    <x v="265"/>
    <x v="2"/>
    <x v="3"/>
    <x v="1"/>
    <x v="0"/>
    <x v="32"/>
    <x v="32"/>
    <x v="4"/>
    <x v="0"/>
    <x v="165"/>
    <x v="6"/>
    <x v="0"/>
    <x v="270"/>
  </r>
  <r>
    <x v="276"/>
    <x v="245"/>
    <x v="214"/>
    <x v="276"/>
    <x v="266"/>
    <x v="1"/>
    <x v="1"/>
    <x v="2"/>
    <x v="65"/>
    <x v="86"/>
    <x v="44"/>
    <x v="63"/>
    <x v="0"/>
    <x v="10"/>
    <x v="2"/>
    <x v="0"/>
    <x v="271"/>
  </r>
  <r>
    <x v="277"/>
    <x v="94"/>
    <x v="215"/>
    <x v="277"/>
    <x v="267"/>
    <x v="0"/>
    <x v="2"/>
    <x v="0"/>
    <x v="25"/>
    <x v="56"/>
    <x v="27"/>
    <x v="71"/>
    <x v="0"/>
    <x v="25"/>
    <x v="6"/>
    <x v="0"/>
    <x v="272"/>
  </r>
  <r>
    <x v="278"/>
    <x v="246"/>
    <x v="215"/>
    <x v="278"/>
    <x v="268"/>
    <x v="1"/>
    <x v="3"/>
    <x v="2"/>
    <x v="43"/>
    <x v="41"/>
    <x v="43"/>
    <x v="84"/>
    <x v="0"/>
    <x v="50"/>
    <x v="4"/>
    <x v="0"/>
    <x v="273"/>
  </r>
  <r>
    <x v="279"/>
    <x v="247"/>
    <x v="216"/>
    <x v="279"/>
    <x v="269"/>
    <x v="2"/>
    <x v="2"/>
    <x v="2"/>
    <x v="43"/>
    <x v="44"/>
    <x v="74"/>
    <x v="64"/>
    <x v="0"/>
    <x v="177"/>
    <x v="5"/>
    <x v="0"/>
    <x v="274"/>
  </r>
  <r>
    <x v="280"/>
    <x v="248"/>
    <x v="217"/>
    <x v="280"/>
    <x v="270"/>
    <x v="0"/>
    <x v="2"/>
    <x v="1"/>
    <x v="40"/>
    <x v="34"/>
    <x v="76"/>
    <x v="88"/>
    <x v="0"/>
    <x v="48"/>
    <x v="2"/>
    <x v="0"/>
    <x v="275"/>
  </r>
  <r>
    <x v="281"/>
    <x v="22"/>
    <x v="218"/>
    <x v="281"/>
    <x v="271"/>
    <x v="2"/>
    <x v="3"/>
    <x v="0"/>
    <x v="13"/>
    <x v="86"/>
    <x v="10"/>
    <x v="0"/>
    <x v="0"/>
    <x v="104"/>
    <x v="2"/>
    <x v="0"/>
    <x v="276"/>
  </r>
  <r>
    <x v="282"/>
    <x v="249"/>
    <x v="219"/>
    <x v="282"/>
    <x v="272"/>
    <x v="0"/>
    <x v="0"/>
    <x v="0"/>
    <x v="67"/>
    <x v="14"/>
    <x v="50"/>
    <x v="4"/>
    <x v="0"/>
    <x v="178"/>
    <x v="0"/>
    <x v="0"/>
    <x v="277"/>
  </r>
  <r>
    <x v="283"/>
    <x v="250"/>
    <x v="220"/>
    <x v="283"/>
    <x v="273"/>
    <x v="1"/>
    <x v="2"/>
    <x v="0"/>
    <x v="19"/>
    <x v="20"/>
    <x v="62"/>
    <x v="43"/>
    <x v="0"/>
    <x v="89"/>
    <x v="1"/>
    <x v="0"/>
    <x v="278"/>
  </r>
  <r>
    <x v="284"/>
    <x v="251"/>
    <x v="221"/>
    <x v="284"/>
    <x v="274"/>
    <x v="1"/>
    <x v="0"/>
    <x v="0"/>
    <x v="55"/>
    <x v="39"/>
    <x v="4"/>
    <x v="15"/>
    <x v="0"/>
    <x v="69"/>
    <x v="2"/>
    <x v="0"/>
    <x v="279"/>
  </r>
  <r>
    <x v="285"/>
    <x v="252"/>
    <x v="221"/>
    <x v="285"/>
    <x v="275"/>
    <x v="0"/>
    <x v="2"/>
    <x v="2"/>
    <x v="44"/>
    <x v="48"/>
    <x v="75"/>
    <x v="32"/>
    <x v="0"/>
    <x v="179"/>
    <x v="3"/>
    <x v="0"/>
    <x v="280"/>
  </r>
  <r>
    <x v="286"/>
    <x v="253"/>
    <x v="27"/>
    <x v="286"/>
    <x v="193"/>
    <x v="1"/>
    <x v="2"/>
    <x v="1"/>
    <x v="63"/>
    <x v="56"/>
    <x v="27"/>
    <x v="71"/>
    <x v="0"/>
    <x v="117"/>
    <x v="1"/>
    <x v="0"/>
    <x v="281"/>
  </r>
  <r>
    <x v="287"/>
    <x v="254"/>
    <x v="222"/>
    <x v="287"/>
    <x v="276"/>
    <x v="0"/>
    <x v="3"/>
    <x v="0"/>
    <x v="28"/>
    <x v="70"/>
    <x v="57"/>
    <x v="31"/>
    <x v="0"/>
    <x v="180"/>
    <x v="0"/>
    <x v="0"/>
    <x v="282"/>
  </r>
  <r>
    <x v="288"/>
    <x v="22"/>
    <x v="223"/>
    <x v="288"/>
    <x v="277"/>
    <x v="1"/>
    <x v="1"/>
    <x v="0"/>
    <x v="11"/>
    <x v="2"/>
    <x v="36"/>
    <x v="87"/>
    <x v="0"/>
    <x v="111"/>
    <x v="6"/>
    <x v="0"/>
    <x v="283"/>
  </r>
  <r>
    <x v="289"/>
    <x v="56"/>
    <x v="224"/>
    <x v="289"/>
    <x v="278"/>
    <x v="0"/>
    <x v="0"/>
    <x v="2"/>
    <x v="13"/>
    <x v="16"/>
    <x v="82"/>
    <x v="58"/>
    <x v="0"/>
    <x v="20"/>
    <x v="1"/>
    <x v="0"/>
    <x v="284"/>
  </r>
  <r>
    <x v="290"/>
    <x v="255"/>
    <x v="225"/>
    <x v="290"/>
    <x v="279"/>
    <x v="1"/>
    <x v="1"/>
    <x v="2"/>
    <x v="43"/>
    <x v="71"/>
    <x v="60"/>
    <x v="89"/>
    <x v="0"/>
    <x v="181"/>
    <x v="5"/>
    <x v="0"/>
    <x v="285"/>
  </r>
  <r>
    <x v="291"/>
    <x v="256"/>
    <x v="226"/>
    <x v="291"/>
    <x v="280"/>
    <x v="0"/>
    <x v="3"/>
    <x v="0"/>
    <x v="77"/>
    <x v="44"/>
    <x v="87"/>
    <x v="90"/>
    <x v="0"/>
    <x v="182"/>
    <x v="5"/>
    <x v="0"/>
    <x v="286"/>
  </r>
  <r>
    <x v="292"/>
    <x v="126"/>
    <x v="227"/>
    <x v="292"/>
    <x v="281"/>
    <x v="0"/>
    <x v="1"/>
    <x v="2"/>
    <x v="1"/>
    <x v="91"/>
    <x v="77"/>
    <x v="9"/>
    <x v="0"/>
    <x v="183"/>
    <x v="6"/>
    <x v="0"/>
    <x v="287"/>
  </r>
  <r>
    <x v="293"/>
    <x v="257"/>
    <x v="228"/>
    <x v="293"/>
    <x v="282"/>
    <x v="0"/>
    <x v="3"/>
    <x v="0"/>
    <x v="22"/>
    <x v="42"/>
    <x v="15"/>
    <x v="46"/>
    <x v="0"/>
    <x v="88"/>
    <x v="0"/>
    <x v="0"/>
    <x v="288"/>
  </r>
  <r>
    <x v="294"/>
    <x v="258"/>
    <x v="229"/>
    <x v="294"/>
    <x v="283"/>
    <x v="1"/>
    <x v="2"/>
    <x v="0"/>
    <x v="42"/>
    <x v="8"/>
    <x v="22"/>
    <x v="69"/>
    <x v="0"/>
    <x v="9"/>
    <x v="1"/>
    <x v="0"/>
    <x v="289"/>
  </r>
  <r>
    <x v="295"/>
    <x v="259"/>
    <x v="157"/>
    <x v="295"/>
    <x v="191"/>
    <x v="0"/>
    <x v="1"/>
    <x v="1"/>
    <x v="60"/>
    <x v="83"/>
    <x v="40"/>
    <x v="9"/>
    <x v="0"/>
    <x v="117"/>
    <x v="4"/>
    <x v="0"/>
    <x v="290"/>
  </r>
  <r>
    <x v="296"/>
    <x v="260"/>
    <x v="230"/>
    <x v="296"/>
    <x v="284"/>
    <x v="0"/>
    <x v="1"/>
    <x v="0"/>
    <x v="25"/>
    <x v="30"/>
    <x v="36"/>
    <x v="58"/>
    <x v="0"/>
    <x v="59"/>
    <x v="1"/>
    <x v="0"/>
    <x v="291"/>
  </r>
  <r>
    <x v="297"/>
    <x v="261"/>
    <x v="231"/>
    <x v="297"/>
    <x v="285"/>
    <x v="0"/>
    <x v="2"/>
    <x v="0"/>
    <x v="65"/>
    <x v="67"/>
    <x v="22"/>
    <x v="5"/>
    <x v="0"/>
    <x v="184"/>
    <x v="1"/>
    <x v="0"/>
    <x v="292"/>
  </r>
  <r>
    <x v="298"/>
    <x v="262"/>
    <x v="232"/>
    <x v="298"/>
    <x v="286"/>
    <x v="2"/>
    <x v="2"/>
    <x v="2"/>
    <x v="78"/>
    <x v="26"/>
    <x v="73"/>
    <x v="38"/>
    <x v="0"/>
    <x v="185"/>
    <x v="6"/>
    <x v="0"/>
    <x v="293"/>
  </r>
  <r>
    <x v="299"/>
    <x v="263"/>
    <x v="233"/>
    <x v="299"/>
    <x v="287"/>
    <x v="1"/>
    <x v="0"/>
    <x v="2"/>
    <x v="29"/>
    <x v="6"/>
    <x v="16"/>
    <x v="51"/>
    <x v="0"/>
    <x v="186"/>
    <x v="2"/>
    <x v="0"/>
    <x v="294"/>
  </r>
  <r>
    <x v="300"/>
    <x v="264"/>
    <x v="234"/>
    <x v="300"/>
    <x v="288"/>
    <x v="1"/>
    <x v="0"/>
    <x v="0"/>
    <x v="68"/>
    <x v="68"/>
    <x v="19"/>
    <x v="37"/>
    <x v="0"/>
    <x v="156"/>
    <x v="6"/>
    <x v="0"/>
    <x v="295"/>
  </r>
  <r>
    <x v="301"/>
    <x v="265"/>
    <x v="133"/>
    <x v="301"/>
    <x v="289"/>
    <x v="2"/>
    <x v="0"/>
    <x v="1"/>
    <x v="28"/>
    <x v="0"/>
    <x v="77"/>
    <x v="50"/>
    <x v="0"/>
    <x v="63"/>
    <x v="2"/>
    <x v="0"/>
    <x v="296"/>
  </r>
  <r>
    <x v="302"/>
    <x v="266"/>
    <x v="235"/>
    <x v="302"/>
    <x v="290"/>
    <x v="1"/>
    <x v="1"/>
    <x v="0"/>
    <x v="68"/>
    <x v="40"/>
    <x v="39"/>
    <x v="58"/>
    <x v="0"/>
    <x v="111"/>
    <x v="6"/>
    <x v="0"/>
    <x v="297"/>
  </r>
  <r>
    <x v="303"/>
    <x v="267"/>
    <x v="236"/>
    <x v="303"/>
    <x v="291"/>
    <x v="1"/>
    <x v="3"/>
    <x v="2"/>
    <x v="79"/>
    <x v="22"/>
    <x v="86"/>
    <x v="88"/>
    <x v="0"/>
    <x v="175"/>
    <x v="5"/>
    <x v="0"/>
    <x v="298"/>
  </r>
  <r>
    <x v="304"/>
    <x v="268"/>
    <x v="141"/>
    <x v="304"/>
    <x v="165"/>
    <x v="1"/>
    <x v="2"/>
    <x v="1"/>
    <x v="16"/>
    <x v="2"/>
    <x v="58"/>
    <x v="56"/>
    <x v="0"/>
    <x v="187"/>
    <x v="4"/>
    <x v="0"/>
    <x v="299"/>
  </r>
  <r>
    <x v="305"/>
    <x v="269"/>
    <x v="237"/>
    <x v="305"/>
    <x v="292"/>
    <x v="1"/>
    <x v="2"/>
    <x v="0"/>
    <x v="22"/>
    <x v="59"/>
    <x v="69"/>
    <x v="4"/>
    <x v="0"/>
    <x v="126"/>
    <x v="3"/>
    <x v="0"/>
    <x v="300"/>
  </r>
  <r>
    <x v="306"/>
    <x v="270"/>
    <x v="238"/>
    <x v="306"/>
    <x v="293"/>
    <x v="0"/>
    <x v="1"/>
    <x v="2"/>
    <x v="18"/>
    <x v="14"/>
    <x v="15"/>
    <x v="74"/>
    <x v="0"/>
    <x v="188"/>
    <x v="0"/>
    <x v="0"/>
    <x v="301"/>
  </r>
  <r>
    <x v="307"/>
    <x v="271"/>
    <x v="239"/>
    <x v="307"/>
    <x v="294"/>
    <x v="0"/>
    <x v="0"/>
    <x v="0"/>
    <x v="62"/>
    <x v="31"/>
    <x v="64"/>
    <x v="18"/>
    <x v="0"/>
    <x v="189"/>
    <x v="3"/>
    <x v="0"/>
    <x v="302"/>
  </r>
  <r>
    <x v="308"/>
    <x v="13"/>
    <x v="240"/>
    <x v="308"/>
    <x v="295"/>
    <x v="0"/>
    <x v="2"/>
    <x v="0"/>
    <x v="11"/>
    <x v="18"/>
    <x v="13"/>
    <x v="65"/>
    <x v="0"/>
    <x v="190"/>
    <x v="6"/>
    <x v="0"/>
    <x v="303"/>
  </r>
  <r>
    <x v="309"/>
    <x v="272"/>
    <x v="241"/>
    <x v="309"/>
    <x v="296"/>
    <x v="2"/>
    <x v="0"/>
    <x v="2"/>
    <x v="67"/>
    <x v="1"/>
    <x v="29"/>
    <x v="32"/>
    <x v="0"/>
    <x v="123"/>
    <x v="0"/>
    <x v="0"/>
    <x v="304"/>
  </r>
  <r>
    <x v="310"/>
    <x v="273"/>
    <x v="242"/>
    <x v="310"/>
    <x v="297"/>
    <x v="1"/>
    <x v="2"/>
    <x v="2"/>
    <x v="43"/>
    <x v="41"/>
    <x v="24"/>
    <x v="76"/>
    <x v="0"/>
    <x v="55"/>
    <x v="5"/>
    <x v="0"/>
    <x v="305"/>
  </r>
  <r>
    <x v="311"/>
    <x v="274"/>
    <x v="243"/>
    <x v="311"/>
    <x v="298"/>
    <x v="2"/>
    <x v="3"/>
    <x v="0"/>
    <x v="13"/>
    <x v="17"/>
    <x v="4"/>
    <x v="13"/>
    <x v="0"/>
    <x v="104"/>
    <x v="2"/>
    <x v="0"/>
    <x v="306"/>
  </r>
  <r>
    <x v="312"/>
    <x v="275"/>
    <x v="244"/>
    <x v="312"/>
    <x v="299"/>
    <x v="0"/>
    <x v="1"/>
    <x v="2"/>
    <x v="66"/>
    <x v="42"/>
    <x v="65"/>
    <x v="7"/>
    <x v="0"/>
    <x v="191"/>
    <x v="1"/>
    <x v="0"/>
    <x v="307"/>
  </r>
  <r>
    <x v="313"/>
    <x v="276"/>
    <x v="245"/>
    <x v="313"/>
    <x v="300"/>
    <x v="1"/>
    <x v="0"/>
    <x v="1"/>
    <x v="38"/>
    <x v="85"/>
    <x v="1"/>
    <x v="76"/>
    <x v="0"/>
    <x v="192"/>
    <x v="3"/>
    <x v="0"/>
    <x v="308"/>
  </r>
  <r>
    <x v="314"/>
    <x v="277"/>
    <x v="246"/>
    <x v="314"/>
    <x v="301"/>
    <x v="2"/>
    <x v="1"/>
    <x v="2"/>
    <x v="50"/>
    <x v="26"/>
    <x v="26"/>
    <x v="87"/>
    <x v="0"/>
    <x v="193"/>
    <x v="6"/>
    <x v="0"/>
    <x v="309"/>
  </r>
  <r>
    <x v="315"/>
    <x v="278"/>
    <x v="247"/>
    <x v="315"/>
    <x v="302"/>
    <x v="2"/>
    <x v="0"/>
    <x v="2"/>
    <x v="6"/>
    <x v="19"/>
    <x v="33"/>
    <x v="11"/>
    <x v="0"/>
    <x v="194"/>
    <x v="6"/>
    <x v="0"/>
    <x v="310"/>
  </r>
  <r>
    <x v="316"/>
    <x v="279"/>
    <x v="248"/>
    <x v="316"/>
    <x v="303"/>
    <x v="1"/>
    <x v="2"/>
    <x v="2"/>
    <x v="6"/>
    <x v="42"/>
    <x v="43"/>
    <x v="53"/>
    <x v="0"/>
    <x v="47"/>
    <x v="6"/>
    <x v="0"/>
    <x v="311"/>
  </r>
  <r>
    <x v="317"/>
    <x v="264"/>
    <x v="249"/>
    <x v="317"/>
    <x v="304"/>
    <x v="0"/>
    <x v="0"/>
    <x v="2"/>
    <x v="59"/>
    <x v="89"/>
    <x v="58"/>
    <x v="59"/>
    <x v="0"/>
    <x v="107"/>
    <x v="6"/>
    <x v="0"/>
    <x v="312"/>
  </r>
  <r>
    <x v="318"/>
    <x v="280"/>
    <x v="250"/>
    <x v="318"/>
    <x v="305"/>
    <x v="2"/>
    <x v="0"/>
    <x v="0"/>
    <x v="0"/>
    <x v="32"/>
    <x v="27"/>
    <x v="45"/>
    <x v="0"/>
    <x v="123"/>
    <x v="0"/>
    <x v="0"/>
    <x v="313"/>
  </r>
  <r>
    <x v="319"/>
    <x v="281"/>
    <x v="251"/>
    <x v="319"/>
    <x v="306"/>
    <x v="1"/>
    <x v="0"/>
    <x v="2"/>
    <x v="50"/>
    <x v="36"/>
    <x v="60"/>
    <x v="42"/>
    <x v="0"/>
    <x v="155"/>
    <x v="5"/>
    <x v="0"/>
    <x v="314"/>
  </r>
  <r>
    <x v="320"/>
    <x v="282"/>
    <x v="252"/>
    <x v="320"/>
    <x v="307"/>
    <x v="2"/>
    <x v="1"/>
    <x v="1"/>
    <x v="43"/>
    <x v="15"/>
    <x v="71"/>
    <x v="9"/>
    <x v="0"/>
    <x v="52"/>
    <x v="2"/>
    <x v="0"/>
    <x v="315"/>
  </r>
  <r>
    <x v="321"/>
    <x v="283"/>
    <x v="253"/>
    <x v="321"/>
    <x v="308"/>
    <x v="1"/>
    <x v="1"/>
    <x v="0"/>
    <x v="80"/>
    <x v="68"/>
    <x v="0"/>
    <x v="70"/>
    <x v="0"/>
    <x v="195"/>
    <x v="0"/>
    <x v="0"/>
    <x v="1"/>
  </r>
  <r>
    <x v="322"/>
    <x v="284"/>
    <x v="254"/>
    <x v="322"/>
    <x v="309"/>
    <x v="0"/>
    <x v="2"/>
    <x v="0"/>
    <x v="14"/>
    <x v="19"/>
    <x v="7"/>
    <x v="32"/>
    <x v="0"/>
    <x v="13"/>
    <x v="1"/>
    <x v="0"/>
    <x v="316"/>
  </r>
  <r>
    <x v="323"/>
    <x v="285"/>
    <x v="255"/>
    <x v="323"/>
    <x v="310"/>
    <x v="0"/>
    <x v="0"/>
    <x v="2"/>
    <x v="15"/>
    <x v="29"/>
    <x v="59"/>
    <x v="63"/>
    <x v="0"/>
    <x v="157"/>
    <x v="0"/>
    <x v="0"/>
    <x v="317"/>
  </r>
  <r>
    <x v="324"/>
    <x v="286"/>
    <x v="255"/>
    <x v="324"/>
    <x v="311"/>
    <x v="2"/>
    <x v="0"/>
    <x v="0"/>
    <x v="72"/>
    <x v="33"/>
    <x v="18"/>
    <x v="91"/>
    <x v="0"/>
    <x v="118"/>
    <x v="4"/>
    <x v="0"/>
    <x v="1"/>
  </r>
  <r>
    <x v="325"/>
    <x v="287"/>
    <x v="255"/>
    <x v="325"/>
    <x v="312"/>
    <x v="1"/>
    <x v="2"/>
    <x v="2"/>
    <x v="58"/>
    <x v="46"/>
    <x v="28"/>
    <x v="92"/>
    <x v="0"/>
    <x v="196"/>
    <x v="4"/>
    <x v="0"/>
    <x v="318"/>
  </r>
  <r>
    <x v="326"/>
    <x v="288"/>
    <x v="27"/>
    <x v="326"/>
    <x v="27"/>
    <x v="2"/>
    <x v="2"/>
    <x v="1"/>
    <x v="7"/>
    <x v="33"/>
    <x v="62"/>
    <x v="93"/>
    <x v="0"/>
    <x v="30"/>
    <x v="2"/>
    <x v="0"/>
    <x v="319"/>
  </r>
  <r>
    <x v="327"/>
    <x v="289"/>
    <x v="256"/>
    <x v="327"/>
    <x v="313"/>
    <x v="2"/>
    <x v="2"/>
    <x v="2"/>
    <x v="52"/>
    <x v="86"/>
    <x v="41"/>
    <x v="8"/>
    <x v="0"/>
    <x v="197"/>
    <x v="4"/>
    <x v="0"/>
    <x v="320"/>
  </r>
  <r>
    <x v="328"/>
    <x v="290"/>
    <x v="257"/>
    <x v="328"/>
    <x v="314"/>
    <x v="1"/>
    <x v="2"/>
    <x v="0"/>
    <x v="6"/>
    <x v="10"/>
    <x v="2"/>
    <x v="7"/>
    <x v="0"/>
    <x v="184"/>
    <x v="1"/>
    <x v="0"/>
    <x v="321"/>
  </r>
  <r>
    <x v="329"/>
    <x v="291"/>
    <x v="258"/>
    <x v="329"/>
    <x v="315"/>
    <x v="1"/>
    <x v="0"/>
    <x v="0"/>
    <x v="67"/>
    <x v="48"/>
    <x v="10"/>
    <x v="27"/>
    <x v="0"/>
    <x v="198"/>
    <x v="0"/>
    <x v="0"/>
    <x v="322"/>
  </r>
  <r>
    <x v="330"/>
    <x v="292"/>
    <x v="259"/>
    <x v="330"/>
    <x v="316"/>
    <x v="0"/>
    <x v="3"/>
    <x v="1"/>
    <x v="1"/>
    <x v="55"/>
    <x v="74"/>
    <x v="40"/>
    <x v="0"/>
    <x v="199"/>
    <x v="2"/>
    <x v="0"/>
    <x v="323"/>
  </r>
  <r>
    <x v="331"/>
    <x v="203"/>
    <x v="260"/>
    <x v="331"/>
    <x v="317"/>
    <x v="2"/>
    <x v="0"/>
    <x v="1"/>
    <x v="14"/>
    <x v="46"/>
    <x v="17"/>
    <x v="12"/>
    <x v="0"/>
    <x v="9"/>
    <x v="3"/>
    <x v="0"/>
    <x v="324"/>
  </r>
  <r>
    <x v="332"/>
    <x v="293"/>
    <x v="60"/>
    <x v="332"/>
    <x v="318"/>
    <x v="0"/>
    <x v="0"/>
    <x v="2"/>
    <x v="51"/>
    <x v="32"/>
    <x v="50"/>
    <x v="22"/>
    <x v="0"/>
    <x v="0"/>
    <x v="0"/>
    <x v="0"/>
    <x v="325"/>
  </r>
  <r>
    <x v="333"/>
    <x v="6"/>
    <x v="141"/>
    <x v="333"/>
    <x v="319"/>
    <x v="0"/>
    <x v="1"/>
    <x v="1"/>
    <x v="19"/>
    <x v="67"/>
    <x v="27"/>
    <x v="93"/>
    <x v="0"/>
    <x v="200"/>
    <x v="6"/>
    <x v="0"/>
    <x v="326"/>
  </r>
  <r>
    <x v="334"/>
    <x v="294"/>
    <x v="261"/>
    <x v="334"/>
    <x v="320"/>
    <x v="0"/>
    <x v="2"/>
    <x v="2"/>
    <x v="43"/>
    <x v="80"/>
    <x v="88"/>
    <x v="8"/>
    <x v="0"/>
    <x v="201"/>
    <x v="5"/>
    <x v="0"/>
    <x v="327"/>
  </r>
  <r>
    <x v="335"/>
    <x v="13"/>
    <x v="262"/>
    <x v="335"/>
    <x v="321"/>
    <x v="1"/>
    <x v="0"/>
    <x v="2"/>
    <x v="31"/>
    <x v="29"/>
    <x v="75"/>
    <x v="31"/>
    <x v="0"/>
    <x v="198"/>
    <x v="0"/>
    <x v="0"/>
    <x v="328"/>
  </r>
  <r>
    <x v="336"/>
    <x v="295"/>
    <x v="263"/>
    <x v="336"/>
    <x v="322"/>
    <x v="2"/>
    <x v="2"/>
    <x v="2"/>
    <x v="61"/>
    <x v="16"/>
    <x v="18"/>
    <x v="65"/>
    <x v="0"/>
    <x v="171"/>
    <x v="6"/>
    <x v="0"/>
    <x v="329"/>
  </r>
  <r>
    <x v="337"/>
    <x v="296"/>
    <x v="264"/>
    <x v="337"/>
    <x v="323"/>
    <x v="2"/>
    <x v="2"/>
    <x v="0"/>
    <x v="31"/>
    <x v="24"/>
    <x v="55"/>
    <x v="67"/>
    <x v="0"/>
    <x v="65"/>
    <x v="0"/>
    <x v="0"/>
    <x v="330"/>
  </r>
  <r>
    <x v="338"/>
    <x v="297"/>
    <x v="265"/>
    <x v="338"/>
    <x v="324"/>
    <x v="1"/>
    <x v="1"/>
    <x v="2"/>
    <x v="34"/>
    <x v="24"/>
    <x v="29"/>
    <x v="45"/>
    <x v="0"/>
    <x v="60"/>
    <x v="0"/>
    <x v="0"/>
    <x v="331"/>
  </r>
  <r>
    <x v="339"/>
    <x v="298"/>
    <x v="266"/>
    <x v="339"/>
    <x v="325"/>
    <x v="0"/>
    <x v="1"/>
    <x v="2"/>
    <x v="37"/>
    <x v="62"/>
    <x v="76"/>
    <x v="91"/>
    <x v="0"/>
    <x v="133"/>
    <x v="5"/>
    <x v="0"/>
    <x v="332"/>
  </r>
  <r>
    <x v="340"/>
    <x v="299"/>
    <x v="267"/>
    <x v="340"/>
    <x v="326"/>
    <x v="2"/>
    <x v="3"/>
    <x v="0"/>
    <x v="61"/>
    <x v="2"/>
    <x v="76"/>
    <x v="53"/>
    <x v="0"/>
    <x v="164"/>
    <x v="4"/>
    <x v="0"/>
    <x v="333"/>
  </r>
  <r>
    <x v="341"/>
    <x v="300"/>
    <x v="50"/>
    <x v="341"/>
    <x v="327"/>
    <x v="2"/>
    <x v="0"/>
    <x v="1"/>
    <x v="6"/>
    <x v="90"/>
    <x v="37"/>
    <x v="25"/>
    <x v="0"/>
    <x v="202"/>
    <x v="1"/>
    <x v="0"/>
    <x v="334"/>
  </r>
  <r>
    <x v="342"/>
    <x v="301"/>
    <x v="268"/>
    <x v="342"/>
    <x v="328"/>
    <x v="2"/>
    <x v="2"/>
    <x v="2"/>
    <x v="59"/>
    <x v="70"/>
    <x v="19"/>
    <x v="9"/>
    <x v="0"/>
    <x v="143"/>
    <x v="1"/>
    <x v="0"/>
    <x v="335"/>
  </r>
  <r>
    <x v="343"/>
    <x v="302"/>
    <x v="269"/>
    <x v="343"/>
    <x v="329"/>
    <x v="2"/>
    <x v="1"/>
    <x v="0"/>
    <x v="69"/>
    <x v="49"/>
    <x v="68"/>
    <x v="33"/>
    <x v="0"/>
    <x v="64"/>
    <x v="3"/>
    <x v="0"/>
    <x v="336"/>
  </r>
  <r>
    <x v="344"/>
    <x v="303"/>
    <x v="270"/>
    <x v="344"/>
    <x v="330"/>
    <x v="0"/>
    <x v="0"/>
    <x v="0"/>
    <x v="0"/>
    <x v="70"/>
    <x v="50"/>
    <x v="54"/>
    <x v="0"/>
    <x v="157"/>
    <x v="0"/>
    <x v="0"/>
    <x v="337"/>
  </r>
  <r>
    <x v="345"/>
    <x v="304"/>
    <x v="271"/>
    <x v="345"/>
    <x v="331"/>
    <x v="2"/>
    <x v="1"/>
    <x v="1"/>
    <x v="23"/>
    <x v="48"/>
    <x v="18"/>
    <x v="62"/>
    <x v="0"/>
    <x v="203"/>
    <x v="2"/>
    <x v="0"/>
    <x v="338"/>
  </r>
  <r>
    <x v="346"/>
    <x v="305"/>
    <x v="272"/>
    <x v="346"/>
    <x v="332"/>
    <x v="1"/>
    <x v="1"/>
    <x v="2"/>
    <x v="61"/>
    <x v="65"/>
    <x v="39"/>
    <x v="11"/>
    <x v="0"/>
    <x v="18"/>
    <x v="6"/>
    <x v="0"/>
    <x v="339"/>
  </r>
  <r>
    <x v="347"/>
    <x v="214"/>
    <x v="273"/>
    <x v="347"/>
    <x v="333"/>
    <x v="1"/>
    <x v="1"/>
    <x v="0"/>
    <x v="31"/>
    <x v="18"/>
    <x v="20"/>
    <x v="45"/>
    <x v="0"/>
    <x v="106"/>
    <x v="0"/>
    <x v="0"/>
    <x v="340"/>
  </r>
  <r>
    <x v="348"/>
    <x v="306"/>
    <x v="274"/>
    <x v="348"/>
    <x v="334"/>
    <x v="0"/>
    <x v="3"/>
    <x v="2"/>
    <x v="47"/>
    <x v="77"/>
    <x v="89"/>
    <x v="57"/>
    <x v="0"/>
    <x v="204"/>
    <x v="5"/>
    <x v="0"/>
    <x v="341"/>
  </r>
  <r>
    <x v="349"/>
    <x v="307"/>
    <x v="27"/>
    <x v="349"/>
    <x v="335"/>
    <x v="2"/>
    <x v="0"/>
    <x v="1"/>
    <x v="37"/>
    <x v="38"/>
    <x v="54"/>
    <x v="63"/>
    <x v="0"/>
    <x v="173"/>
    <x v="0"/>
    <x v="0"/>
    <x v="342"/>
  </r>
  <r>
    <x v="350"/>
    <x v="308"/>
    <x v="275"/>
    <x v="350"/>
    <x v="336"/>
    <x v="1"/>
    <x v="0"/>
    <x v="1"/>
    <x v="46"/>
    <x v="72"/>
    <x v="83"/>
    <x v="76"/>
    <x v="0"/>
    <x v="205"/>
    <x v="6"/>
    <x v="0"/>
    <x v="343"/>
  </r>
  <r>
    <x v="351"/>
    <x v="309"/>
    <x v="173"/>
    <x v="351"/>
    <x v="337"/>
    <x v="1"/>
    <x v="1"/>
    <x v="1"/>
    <x v="80"/>
    <x v="38"/>
    <x v="0"/>
    <x v="78"/>
    <x v="0"/>
    <x v="7"/>
    <x v="6"/>
    <x v="0"/>
    <x v="344"/>
  </r>
  <r>
    <x v="352"/>
    <x v="310"/>
    <x v="276"/>
    <x v="352"/>
    <x v="338"/>
    <x v="2"/>
    <x v="0"/>
    <x v="2"/>
    <x v="60"/>
    <x v="78"/>
    <x v="90"/>
    <x v="39"/>
    <x v="0"/>
    <x v="206"/>
    <x v="5"/>
    <x v="0"/>
    <x v="345"/>
  </r>
  <r>
    <x v="353"/>
    <x v="311"/>
    <x v="277"/>
    <x v="353"/>
    <x v="339"/>
    <x v="2"/>
    <x v="1"/>
    <x v="2"/>
    <x v="53"/>
    <x v="71"/>
    <x v="9"/>
    <x v="24"/>
    <x v="0"/>
    <x v="207"/>
    <x v="6"/>
    <x v="0"/>
    <x v="346"/>
  </r>
  <r>
    <x v="354"/>
    <x v="312"/>
    <x v="278"/>
    <x v="354"/>
    <x v="340"/>
    <x v="0"/>
    <x v="1"/>
    <x v="0"/>
    <x v="39"/>
    <x v="13"/>
    <x v="13"/>
    <x v="92"/>
    <x v="0"/>
    <x v="208"/>
    <x v="4"/>
    <x v="0"/>
    <x v="347"/>
  </r>
  <r>
    <x v="355"/>
    <x v="166"/>
    <x v="279"/>
    <x v="355"/>
    <x v="341"/>
    <x v="2"/>
    <x v="0"/>
    <x v="2"/>
    <x v="0"/>
    <x v="31"/>
    <x v="10"/>
    <x v="14"/>
    <x v="0"/>
    <x v="209"/>
    <x v="0"/>
    <x v="0"/>
    <x v="348"/>
  </r>
  <r>
    <x v="356"/>
    <x v="313"/>
    <x v="280"/>
    <x v="356"/>
    <x v="342"/>
    <x v="1"/>
    <x v="2"/>
    <x v="2"/>
    <x v="67"/>
    <x v="48"/>
    <x v="2"/>
    <x v="50"/>
    <x v="0"/>
    <x v="126"/>
    <x v="3"/>
    <x v="0"/>
    <x v="349"/>
  </r>
  <r>
    <x v="357"/>
    <x v="314"/>
    <x v="281"/>
    <x v="357"/>
    <x v="343"/>
    <x v="2"/>
    <x v="0"/>
    <x v="2"/>
    <x v="31"/>
    <x v="32"/>
    <x v="37"/>
    <x v="12"/>
    <x v="0"/>
    <x v="86"/>
    <x v="2"/>
    <x v="0"/>
    <x v="350"/>
  </r>
  <r>
    <x v="358"/>
    <x v="315"/>
    <x v="282"/>
    <x v="358"/>
    <x v="344"/>
    <x v="1"/>
    <x v="1"/>
    <x v="0"/>
    <x v="7"/>
    <x v="25"/>
    <x v="53"/>
    <x v="37"/>
    <x v="0"/>
    <x v="105"/>
    <x v="1"/>
    <x v="0"/>
    <x v="351"/>
  </r>
  <r>
    <x v="359"/>
    <x v="97"/>
    <x v="283"/>
    <x v="359"/>
    <x v="345"/>
    <x v="2"/>
    <x v="1"/>
    <x v="0"/>
    <x v="49"/>
    <x v="79"/>
    <x v="22"/>
    <x v="91"/>
    <x v="0"/>
    <x v="107"/>
    <x v="6"/>
    <x v="0"/>
    <x v="352"/>
  </r>
  <r>
    <x v="360"/>
    <x v="316"/>
    <x v="283"/>
    <x v="360"/>
    <x v="346"/>
    <x v="1"/>
    <x v="2"/>
    <x v="2"/>
    <x v="37"/>
    <x v="11"/>
    <x v="1"/>
    <x v="20"/>
    <x v="0"/>
    <x v="20"/>
    <x v="1"/>
    <x v="0"/>
    <x v="353"/>
  </r>
  <r>
    <x v="361"/>
    <x v="317"/>
    <x v="284"/>
    <x v="361"/>
    <x v="347"/>
    <x v="1"/>
    <x v="1"/>
    <x v="0"/>
    <x v="64"/>
    <x v="83"/>
    <x v="41"/>
    <x v="83"/>
    <x v="0"/>
    <x v="62"/>
    <x v="5"/>
    <x v="0"/>
    <x v="354"/>
  </r>
  <r>
    <x v="362"/>
    <x v="318"/>
    <x v="285"/>
    <x v="362"/>
    <x v="348"/>
    <x v="2"/>
    <x v="2"/>
    <x v="0"/>
    <x v="48"/>
    <x v="39"/>
    <x v="49"/>
    <x v="51"/>
    <x v="0"/>
    <x v="210"/>
    <x v="3"/>
    <x v="0"/>
    <x v="355"/>
  </r>
  <r>
    <x v="363"/>
    <x v="319"/>
    <x v="286"/>
    <x v="363"/>
    <x v="349"/>
    <x v="2"/>
    <x v="0"/>
    <x v="2"/>
    <x v="75"/>
    <x v="83"/>
    <x v="72"/>
    <x v="52"/>
    <x v="0"/>
    <x v="211"/>
    <x v="5"/>
    <x v="0"/>
    <x v="356"/>
  </r>
  <r>
    <x v="364"/>
    <x v="320"/>
    <x v="287"/>
    <x v="364"/>
    <x v="350"/>
    <x v="0"/>
    <x v="3"/>
    <x v="0"/>
    <x v="79"/>
    <x v="92"/>
    <x v="91"/>
    <x v="94"/>
    <x v="0"/>
    <x v="212"/>
    <x v="5"/>
    <x v="0"/>
    <x v="357"/>
  </r>
  <r>
    <x v="365"/>
    <x v="321"/>
    <x v="288"/>
    <x v="365"/>
    <x v="351"/>
    <x v="0"/>
    <x v="0"/>
    <x v="1"/>
    <x v="45"/>
    <x v="13"/>
    <x v="3"/>
    <x v="5"/>
    <x v="0"/>
    <x v="86"/>
    <x v="2"/>
    <x v="0"/>
    <x v="358"/>
  </r>
  <r>
    <x v="366"/>
    <x v="322"/>
    <x v="289"/>
    <x v="366"/>
    <x v="352"/>
    <x v="2"/>
    <x v="0"/>
    <x v="0"/>
    <x v="61"/>
    <x v="62"/>
    <x v="2"/>
    <x v="95"/>
    <x v="0"/>
    <x v="213"/>
    <x v="4"/>
    <x v="0"/>
    <x v="359"/>
  </r>
  <r>
    <x v="367"/>
    <x v="323"/>
    <x v="290"/>
    <x v="367"/>
    <x v="353"/>
    <x v="0"/>
    <x v="0"/>
    <x v="0"/>
    <x v="35"/>
    <x v="2"/>
    <x v="62"/>
    <x v="50"/>
    <x v="0"/>
    <x v="148"/>
    <x v="2"/>
    <x v="0"/>
    <x v="360"/>
  </r>
  <r>
    <x v="368"/>
    <x v="324"/>
    <x v="291"/>
    <x v="368"/>
    <x v="354"/>
    <x v="2"/>
    <x v="2"/>
    <x v="2"/>
    <x v="47"/>
    <x v="67"/>
    <x v="4"/>
    <x v="1"/>
    <x v="0"/>
    <x v="61"/>
    <x v="3"/>
    <x v="0"/>
    <x v="361"/>
  </r>
  <r>
    <x v="369"/>
    <x v="10"/>
    <x v="292"/>
    <x v="369"/>
    <x v="355"/>
    <x v="0"/>
    <x v="2"/>
    <x v="2"/>
    <x v="72"/>
    <x v="66"/>
    <x v="31"/>
    <x v="29"/>
    <x v="0"/>
    <x v="214"/>
    <x v="4"/>
    <x v="0"/>
    <x v="362"/>
  </r>
  <r>
    <x v="370"/>
    <x v="325"/>
    <x v="293"/>
    <x v="370"/>
    <x v="356"/>
    <x v="2"/>
    <x v="2"/>
    <x v="0"/>
    <x v="44"/>
    <x v="63"/>
    <x v="40"/>
    <x v="91"/>
    <x v="0"/>
    <x v="92"/>
    <x v="6"/>
    <x v="0"/>
    <x v="363"/>
  </r>
  <r>
    <x v="371"/>
    <x v="326"/>
    <x v="294"/>
    <x v="371"/>
    <x v="357"/>
    <x v="2"/>
    <x v="3"/>
    <x v="2"/>
    <x v="2"/>
    <x v="48"/>
    <x v="79"/>
    <x v="13"/>
    <x v="0"/>
    <x v="88"/>
    <x v="0"/>
    <x v="0"/>
    <x v="364"/>
  </r>
  <r>
    <x v="372"/>
    <x v="327"/>
    <x v="295"/>
    <x v="372"/>
    <x v="358"/>
    <x v="1"/>
    <x v="2"/>
    <x v="1"/>
    <x v="20"/>
    <x v="42"/>
    <x v="57"/>
    <x v="84"/>
    <x v="0"/>
    <x v="151"/>
    <x v="4"/>
    <x v="0"/>
    <x v="365"/>
  </r>
  <r>
    <x v="373"/>
    <x v="146"/>
    <x v="296"/>
    <x v="373"/>
    <x v="359"/>
    <x v="1"/>
    <x v="0"/>
    <x v="0"/>
    <x v="67"/>
    <x v="55"/>
    <x v="0"/>
    <x v="67"/>
    <x v="0"/>
    <x v="77"/>
    <x v="0"/>
    <x v="0"/>
    <x v="366"/>
  </r>
  <r>
    <x v="374"/>
    <x v="328"/>
    <x v="297"/>
    <x v="374"/>
    <x v="360"/>
    <x v="2"/>
    <x v="1"/>
    <x v="2"/>
    <x v="57"/>
    <x v="89"/>
    <x v="17"/>
    <x v="65"/>
    <x v="0"/>
    <x v="55"/>
    <x v="5"/>
    <x v="0"/>
    <x v="367"/>
  </r>
  <r>
    <x v="375"/>
    <x v="272"/>
    <x v="160"/>
    <x v="375"/>
    <x v="361"/>
    <x v="2"/>
    <x v="3"/>
    <x v="1"/>
    <x v="22"/>
    <x v="1"/>
    <x v="10"/>
    <x v="72"/>
    <x v="0"/>
    <x v="112"/>
    <x v="5"/>
    <x v="0"/>
    <x v="368"/>
  </r>
  <r>
    <x v="376"/>
    <x v="223"/>
    <x v="298"/>
    <x v="376"/>
    <x v="362"/>
    <x v="1"/>
    <x v="3"/>
    <x v="1"/>
    <x v="51"/>
    <x v="6"/>
    <x v="10"/>
    <x v="67"/>
    <x v="0"/>
    <x v="64"/>
    <x v="1"/>
    <x v="0"/>
    <x v="369"/>
  </r>
  <r>
    <x v="377"/>
    <x v="76"/>
    <x v="299"/>
    <x v="377"/>
    <x v="363"/>
    <x v="1"/>
    <x v="0"/>
    <x v="2"/>
    <x v="59"/>
    <x v="37"/>
    <x v="5"/>
    <x v="7"/>
    <x v="0"/>
    <x v="44"/>
    <x v="1"/>
    <x v="0"/>
    <x v="1"/>
  </r>
  <r>
    <x v="378"/>
    <x v="329"/>
    <x v="300"/>
    <x v="378"/>
    <x v="364"/>
    <x v="2"/>
    <x v="1"/>
    <x v="1"/>
    <x v="56"/>
    <x v="68"/>
    <x v="56"/>
    <x v="46"/>
    <x v="0"/>
    <x v="75"/>
    <x v="4"/>
    <x v="0"/>
    <x v="370"/>
  </r>
  <r>
    <x v="379"/>
    <x v="330"/>
    <x v="274"/>
    <x v="379"/>
    <x v="365"/>
    <x v="0"/>
    <x v="2"/>
    <x v="1"/>
    <x v="81"/>
    <x v="16"/>
    <x v="46"/>
    <x v="12"/>
    <x v="0"/>
    <x v="187"/>
    <x v="2"/>
    <x v="0"/>
    <x v="371"/>
  </r>
  <r>
    <x v="380"/>
    <x v="331"/>
    <x v="301"/>
    <x v="380"/>
    <x v="366"/>
    <x v="0"/>
    <x v="2"/>
    <x v="1"/>
    <x v="73"/>
    <x v="76"/>
    <x v="30"/>
    <x v="48"/>
    <x v="0"/>
    <x v="109"/>
    <x v="5"/>
    <x v="0"/>
    <x v="372"/>
  </r>
  <r>
    <x v="381"/>
    <x v="13"/>
    <x v="58"/>
    <x v="381"/>
    <x v="367"/>
    <x v="2"/>
    <x v="3"/>
    <x v="2"/>
    <x v="20"/>
    <x v="60"/>
    <x v="12"/>
    <x v="11"/>
    <x v="0"/>
    <x v="2"/>
    <x v="2"/>
    <x v="0"/>
    <x v="373"/>
  </r>
  <r>
    <x v="382"/>
    <x v="332"/>
    <x v="58"/>
    <x v="382"/>
    <x v="368"/>
    <x v="1"/>
    <x v="0"/>
    <x v="2"/>
    <x v="78"/>
    <x v="91"/>
    <x v="85"/>
    <x v="71"/>
    <x v="0"/>
    <x v="215"/>
    <x v="4"/>
    <x v="0"/>
    <x v="1"/>
  </r>
  <r>
    <x v="383"/>
    <x v="333"/>
    <x v="58"/>
    <x v="383"/>
    <x v="368"/>
    <x v="0"/>
    <x v="0"/>
    <x v="0"/>
    <x v="6"/>
    <x v="57"/>
    <x v="12"/>
    <x v="4"/>
    <x v="0"/>
    <x v="216"/>
    <x v="2"/>
    <x v="0"/>
    <x v="374"/>
  </r>
  <r>
    <x v="384"/>
    <x v="263"/>
    <x v="58"/>
    <x v="384"/>
    <x v="369"/>
    <x v="1"/>
    <x v="0"/>
    <x v="0"/>
    <x v="16"/>
    <x v="44"/>
    <x v="26"/>
    <x v="26"/>
    <x v="0"/>
    <x v="18"/>
    <x v="6"/>
    <x v="0"/>
    <x v="375"/>
  </r>
  <r>
    <x v="385"/>
    <x v="334"/>
    <x v="58"/>
    <x v="385"/>
    <x v="369"/>
    <x v="2"/>
    <x v="1"/>
    <x v="0"/>
    <x v="1"/>
    <x v="20"/>
    <x v="13"/>
    <x v="77"/>
    <x v="0"/>
    <x v="183"/>
    <x v="6"/>
    <x v="0"/>
    <x v="376"/>
  </r>
  <r>
    <x v="386"/>
    <x v="335"/>
    <x v="58"/>
    <x v="386"/>
    <x v="370"/>
    <x v="1"/>
    <x v="0"/>
    <x v="2"/>
    <x v="43"/>
    <x v="31"/>
    <x v="70"/>
    <x v="67"/>
    <x v="0"/>
    <x v="70"/>
    <x v="3"/>
    <x v="0"/>
    <x v="377"/>
  </r>
  <r>
    <x v="387"/>
    <x v="336"/>
    <x v="302"/>
    <x v="387"/>
    <x v="371"/>
    <x v="2"/>
    <x v="2"/>
    <x v="1"/>
    <x v="41"/>
    <x v="29"/>
    <x v="34"/>
    <x v="13"/>
    <x v="0"/>
    <x v="203"/>
    <x v="2"/>
    <x v="0"/>
    <x v="378"/>
  </r>
  <r>
    <x v="388"/>
    <x v="337"/>
    <x v="303"/>
    <x v="388"/>
    <x v="372"/>
    <x v="0"/>
    <x v="3"/>
    <x v="2"/>
    <x v="67"/>
    <x v="59"/>
    <x v="56"/>
    <x v="67"/>
    <x v="0"/>
    <x v="74"/>
    <x v="0"/>
    <x v="0"/>
    <x v="379"/>
  </r>
  <r>
    <x v="389"/>
    <x v="202"/>
    <x v="303"/>
    <x v="389"/>
    <x v="373"/>
    <x v="1"/>
    <x v="1"/>
    <x v="2"/>
    <x v="34"/>
    <x v="41"/>
    <x v="8"/>
    <x v="52"/>
    <x v="0"/>
    <x v="125"/>
    <x v="6"/>
    <x v="0"/>
    <x v="380"/>
  </r>
  <r>
    <x v="390"/>
    <x v="338"/>
    <x v="303"/>
    <x v="390"/>
    <x v="374"/>
    <x v="1"/>
    <x v="3"/>
    <x v="0"/>
    <x v="1"/>
    <x v="29"/>
    <x v="29"/>
    <x v="33"/>
    <x v="0"/>
    <x v="217"/>
    <x v="3"/>
    <x v="0"/>
    <x v="381"/>
  </r>
  <r>
    <x v="391"/>
    <x v="339"/>
    <x v="304"/>
    <x v="391"/>
    <x v="375"/>
    <x v="0"/>
    <x v="3"/>
    <x v="0"/>
    <x v="34"/>
    <x v="31"/>
    <x v="20"/>
    <x v="74"/>
    <x v="0"/>
    <x v="218"/>
    <x v="0"/>
    <x v="0"/>
    <x v="382"/>
  </r>
  <r>
    <x v="392"/>
    <x v="340"/>
    <x v="212"/>
    <x v="392"/>
    <x v="376"/>
    <x v="0"/>
    <x v="3"/>
    <x v="1"/>
    <x v="73"/>
    <x v="16"/>
    <x v="30"/>
    <x v="40"/>
    <x v="0"/>
    <x v="130"/>
    <x v="0"/>
    <x v="0"/>
    <x v="383"/>
  </r>
  <r>
    <x v="393"/>
    <x v="341"/>
    <x v="305"/>
    <x v="393"/>
    <x v="377"/>
    <x v="1"/>
    <x v="0"/>
    <x v="2"/>
    <x v="69"/>
    <x v="24"/>
    <x v="57"/>
    <x v="46"/>
    <x v="0"/>
    <x v="198"/>
    <x v="0"/>
    <x v="0"/>
    <x v="384"/>
  </r>
  <r>
    <x v="394"/>
    <x v="342"/>
    <x v="306"/>
    <x v="394"/>
    <x v="378"/>
    <x v="0"/>
    <x v="2"/>
    <x v="2"/>
    <x v="28"/>
    <x v="58"/>
    <x v="29"/>
    <x v="38"/>
    <x v="0"/>
    <x v="144"/>
    <x v="3"/>
    <x v="0"/>
    <x v="385"/>
  </r>
  <r>
    <x v="395"/>
    <x v="343"/>
    <x v="307"/>
    <x v="395"/>
    <x v="379"/>
    <x v="2"/>
    <x v="2"/>
    <x v="2"/>
    <x v="11"/>
    <x v="51"/>
    <x v="92"/>
    <x v="10"/>
    <x v="0"/>
    <x v="219"/>
    <x v="5"/>
    <x v="0"/>
    <x v="386"/>
  </r>
  <r>
    <x v="396"/>
    <x v="170"/>
    <x v="307"/>
    <x v="396"/>
    <x v="380"/>
    <x v="0"/>
    <x v="1"/>
    <x v="0"/>
    <x v="24"/>
    <x v="26"/>
    <x v="11"/>
    <x v="84"/>
    <x v="0"/>
    <x v="220"/>
    <x v="4"/>
    <x v="0"/>
    <x v="387"/>
  </r>
  <r>
    <x v="397"/>
    <x v="344"/>
    <x v="308"/>
    <x v="397"/>
    <x v="381"/>
    <x v="0"/>
    <x v="2"/>
    <x v="1"/>
    <x v="25"/>
    <x v="30"/>
    <x v="9"/>
    <x v="7"/>
    <x v="0"/>
    <x v="49"/>
    <x v="3"/>
    <x v="0"/>
    <x v="388"/>
  </r>
  <r>
    <x v="398"/>
    <x v="345"/>
    <x v="309"/>
    <x v="398"/>
    <x v="382"/>
    <x v="2"/>
    <x v="0"/>
    <x v="2"/>
    <x v="74"/>
    <x v="28"/>
    <x v="6"/>
    <x v="89"/>
    <x v="0"/>
    <x v="204"/>
    <x v="5"/>
    <x v="0"/>
    <x v="389"/>
  </r>
  <r>
    <x v="399"/>
    <x v="346"/>
    <x v="310"/>
    <x v="399"/>
    <x v="383"/>
    <x v="0"/>
    <x v="2"/>
    <x v="2"/>
    <x v="22"/>
    <x v="31"/>
    <x v="57"/>
    <x v="70"/>
    <x v="0"/>
    <x v="96"/>
    <x v="0"/>
    <x v="0"/>
    <x v="390"/>
  </r>
  <r>
    <x v="400"/>
    <x v="347"/>
    <x v="310"/>
    <x v="400"/>
    <x v="384"/>
    <x v="1"/>
    <x v="0"/>
    <x v="2"/>
    <x v="67"/>
    <x v="1"/>
    <x v="56"/>
    <x v="45"/>
    <x v="0"/>
    <x v="60"/>
    <x v="0"/>
    <x v="0"/>
    <x v="391"/>
  </r>
  <r>
    <x v="401"/>
    <x v="348"/>
    <x v="310"/>
    <x v="401"/>
    <x v="385"/>
    <x v="2"/>
    <x v="2"/>
    <x v="0"/>
    <x v="22"/>
    <x v="13"/>
    <x v="12"/>
    <x v="35"/>
    <x v="0"/>
    <x v="221"/>
    <x v="2"/>
    <x v="0"/>
    <x v="1"/>
  </r>
  <r>
    <x v="402"/>
    <x v="349"/>
    <x v="310"/>
    <x v="402"/>
    <x v="386"/>
    <x v="0"/>
    <x v="0"/>
    <x v="2"/>
    <x v="36"/>
    <x v="29"/>
    <x v="30"/>
    <x v="17"/>
    <x v="0"/>
    <x v="34"/>
    <x v="3"/>
    <x v="0"/>
    <x v="392"/>
  </r>
  <r>
    <x v="403"/>
    <x v="350"/>
    <x v="311"/>
    <x v="403"/>
    <x v="387"/>
    <x v="0"/>
    <x v="1"/>
    <x v="0"/>
    <x v="21"/>
    <x v="8"/>
    <x v="1"/>
    <x v="33"/>
    <x v="0"/>
    <x v="222"/>
    <x v="2"/>
    <x v="0"/>
    <x v="393"/>
  </r>
  <r>
    <x v="404"/>
    <x v="351"/>
    <x v="312"/>
    <x v="404"/>
    <x v="388"/>
    <x v="0"/>
    <x v="2"/>
    <x v="1"/>
    <x v="27"/>
    <x v="49"/>
    <x v="12"/>
    <x v="69"/>
    <x v="0"/>
    <x v="39"/>
    <x v="4"/>
    <x v="0"/>
    <x v="394"/>
  </r>
  <r>
    <x v="405"/>
    <x v="155"/>
    <x v="313"/>
    <x v="405"/>
    <x v="389"/>
    <x v="0"/>
    <x v="3"/>
    <x v="2"/>
    <x v="73"/>
    <x v="58"/>
    <x v="30"/>
    <x v="38"/>
    <x v="0"/>
    <x v="61"/>
    <x v="3"/>
    <x v="0"/>
    <x v="395"/>
  </r>
  <r>
    <x v="406"/>
    <x v="352"/>
    <x v="313"/>
    <x v="406"/>
    <x v="390"/>
    <x v="2"/>
    <x v="3"/>
    <x v="0"/>
    <x v="1"/>
    <x v="90"/>
    <x v="52"/>
    <x v="20"/>
    <x v="0"/>
    <x v="223"/>
    <x v="6"/>
    <x v="0"/>
    <x v="396"/>
  </r>
  <r>
    <x v="407"/>
    <x v="353"/>
    <x v="313"/>
    <x v="407"/>
    <x v="391"/>
    <x v="0"/>
    <x v="1"/>
    <x v="2"/>
    <x v="40"/>
    <x v="4"/>
    <x v="9"/>
    <x v="76"/>
    <x v="0"/>
    <x v="215"/>
    <x v="4"/>
    <x v="0"/>
    <x v="397"/>
  </r>
  <r>
    <x v="408"/>
    <x v="354"/>
    <x v="314"/>
    <x v="408"/>
    <x v="392"/>
    <x v="2"/>
    <x v="0"/>
    <x v="2"/>
    <x v="18"/>
    <x v="90"/>
    <x v="64"/>
    <x v="28"/>
    <x v="0"/>
    <x v="44"/>
    <x v="1"/>
    <x v="0"/>
    <x v="398"/>
  </r>
  <r>
    <x v="409"/>
    <x v="355"/>
    <x v="314"/>
    <x v="409"/>
    <x v="393"/>
    <x v="2"/>
    <x v="2"/>
    <x v="0"/>
    <x v="66"/>
    <x v="29"/>
    <x v="50"/>
    <x v="4"/>
    <x v="0"/>
    <x v="58"/>
    <x v="3"/>
    <x v="0"/>
    <x v="399"/>
  </r>
  <r>
    <x v="410"/>
    <x v="356"/>
    <x v="315"/>
    <x v="410"/>
    <x v="394"/>
    <x v="0"/>
    <x v="0"/>
    <x v="1"/>
    <x v="54"/>
    <x v="74"/>
    <x v="2"/>
    <x v="74"/>
    <x v="0"/>
    <x v="64"/>
    <x v="6"/>
    <x v="0"/>
    <x v="400"/>
  </r>
  <r>
    <x v="411"/>
    <x v="218"/>
    <x v="144"/>
    <x v="411"/>
    <x v="395"/>
    <x v="0"/>
    <x v="0"/>
    <x v="2"/>
    <x v="3"/>
    <x v="1"/>
    <x v="15"/>
    <x v="27"/>
    <x v="0"/>
    <x v="100"/>
    <x v="0"/>
    <x v="0"/>
    <x v="401"/>
  </r>
  <r>
    <x v="412"/>
    <x v="292"/>
    <x v="144"/>
    <x v="412"/>
    <x v="396"/>
    <x v="1"/>
    <x v="3"/>
    <x v="2"/>
    <x v="21"/>
    <x v="29"/>
    <x v="10"/>
    <x v="27"/>
    <x v="0"/>
    <x v="172"/>
    <x v="0"/>
    <x v="0"/>
    <x v="402"/>
  </r>
  <r>
    <x v="413"/>
    <x v="92"/>
    <x v="144"/>
    <x v="413"/>
    <x v="397"/>
    <x v="0"/>
    <x v="1"/>
    <x v="2"/>
    <x v="9"/>
    <x v="76"/>
    <x v="93"/>
    <x v="39"/>
    <x v="0"/>
    <x v="33"/>
    <x v="2"/>
    <x v="0"/>
    <x v="403"/>
  </r>
  <r>
    <x v="414"/>
    <x v="357"/>
    <x v="144"/>
    <x v="414"/>
    <x v="398"/>
    <x v="0"/>
    <x v="0"/>
    <x v="2"/>
    <x v="36"/>
    <x v="52"/>
    <x v="70"/>
    <x v="62"/>
    <x v="0"/>
    <x v="41"/>
    <x v="2"/>
    <x v="0"/>
    <x v="404"/>
  </r>
  <r>
    <x v="415"/>
    <x v="358"/>
    <x v="316"/>
    <x v="415"/>
    <x v="399"/>
    <x v="0"/>
    <x v="0"/>
    <x v="1"/>
    <x v="7"/>
    <x v="38"/>
    <x v="7"/>
    <x v="67"/>
    <x v="0"/>
    <x v="41"/>
    <x v="6"/>
    <x v="0"/>
    <x v="405"/>
  </r>
  <r>
    <x v="416"/>
    <x v="359"/>
    <x v="37"/>
    <x v="416"/>
    <x v="400"/>
    <x v="1"/>
    <x v="0"/>
    <x v="2"/>
    <x v="56"/>
    <x v="28"/>
    <x v="61"/>
    <x v="37"/>
    <x v="0"/>
    <x v="137"/>
    <x v="6"/>
    <x v="0"/>
    <x v="406"/>
  </r>
  <r>
    <x v="417"/>
    <x v="360"/>
    <x v="37"/>
    <x v="417"/>
    <x v="401"/>
    <x v="0"/>
    <x v="1"/>
    <x v="0"/>
    <x v="8"/>
    <x v="49"/>
    <x v="34"/>
    <x v="72"/>
    <x v="0"/>
    <x v="87"/>
    <x v="2"/>
    <x v="0"/>
    <x v="407"/>
  </r>
  <r>
    <x v="418"/>
    <x v="361"/>
    <x v="317"/>
    <x v="418"/>
    <x v="402"/>
    <x v="0"/>
    <x v="2"/>
    <x v="0"/>
    <x v="34"/>
    <x v="3"/>
    <x v="54"/>
    <x v="61"/>
    <x v="0"/>
    <x v="83"/>
    <x v="0"/>
    <x v="0"/>
    <x v="408"/>
  </r>
  <r>
    <x v="419"/>
    <x v="362"/>
    <x v="318"/>
    <x v="419"/>
    <x v="403"/>
    <x v="2"/>
    <x v="1"/>
    <x v="0"/>
    <x v="38"/>
    <x v="91"/>
    <x v="9"/>
    <x v="94"/>
    <x v="0"/>
    <x v="103"/>
    <x v="5"/>
    <x v="0"/>
    <x v="409"/>
  </r>
  <r>
    <x v="420"/>
    <x v="363"/>
    <x v="319"/>
    <x v="420"/>
    <x v="404"/>
    <x v="2"/>
    <x v="0"/>
    <x v="2"/>
    <x v="66"/>
    <x v="72"/>
    <x v="12"/>
    <x v="6"/>
    <x v="0"/>
    <x v="50"/>
    <x v="4"/>
    <x v="0"/>
    <x v="410"/>
  </r>
  <r>
    <x v="421"/>
    <x v="364"/>
    <x v="320"/>
    <x v="421"/>
    <x v="405"/>
    <x v="1"/>
    <x v="1"/>
    <x v="2"/>
    <x v="61"/>
    <x v="79"/>
    <x v="68"/>
    <x v="5"/>
    <x v="0"/>
    <x v="25"/>
    <x v="6"/>
    <x v="0"/>
    <x v="411"/>
  </r>
  <r>
    <x v="422"/>
    <x v="365"/>
    <x v="321"/>
    <x v="422"/>
    <x v="406"/>
    <x v="1"/>
    <x v="1"/>
    <x v="0"/>
    <x v="6"/>
    <x v="13"/>
    <x v="68"/>
    <x v="22"/>
    <x v="0"/>
    <x v="140"/>
    <x v="1"/>
    <x v="0"/>
    <x v="412"/>
  </r>
  <r>
    <x v="423"/>
    <x v="366"/>
    <x v="322"/>
    <x v="423"/>
    <x v="407"/>
    <x v="1"/>
    <x v="0"/>
    <x v="2"/>
    <x v="43"/>
    <x v="36"/>
    <x v="65"/>
    <x v="25"/>
    <x v="0"/>
    <x v="208"/>
    <x v="4"/>
    <x v="0"/>
    <x v="413"/>
  </r>
  <r>
    <x v="424"/>
    <x v="367"/>
    <x v="323"/>
    <x v="424"/>
    <x v="408"/>
    <x v="0"/>
    <x v="3"/>
    <x v="0"/>
    <x v="78"/>
    <x v="50"/>
    <x v="45"/>
    <x v="7"/>
    <x v="0"/>
    <x v="224"/>
    <x v="1"/>
    <x v="0"/>
    <x v="1"/>
  </r>
  <r>
    <x v="425"/>
    <x v="368"/>
    <x v="324"/>
    <x v="425"/>
    <x v="409"/>
    <x v="0"/>
    <x v="2"/>
    <x v="2"/>
    <x v="81"/>
    <x v="21"/>
    <x v="86"/>
    <x v="40"/>
    <x v="0"/>
    <x v="225"/>
    <x v="4"/>
    <x v="0"/>
    <x v="414"/>
  </r>
  <r>
    <x v="426"/>
    <x v="369"/>
    <x v="325"/>
    <x v="426"/>
    <x v="410"/>
    <x v="1"/>
    <x v="3"/>
    <x v="2"/>
    <x v="0"/>
    <x v="29"/>
    <x v="34"/>
    <x v="27"/>
    <x v="0"/>
    <x v="65"/>
    <x v="0"/>
    <x v="0"/>
    <x v="415"/>
  </r>
  <r>
    <x v="427"/>
    <x v="370"/>
    <x v="326"/>
    <x v="427"/>
    <x v="411"/>
    <x v="1"/>
    <x v="3"/>
    <x v="2"/>
    <x v="55"/>
    <x v="67"/>
    <x v="55"/>
    <x v="17"/>
    <x v="0"/>
    <x v="101"/>
    <x v="0"/>
    <x v="0"/>
    <x v="416"/>
  </r>
  <r>
    <x v="428"/>
    <x v="371"/>
    <x v="327"/>
    <x v="428"/>
    <x v="412"/>
    <x v="2"/>
    <x v="0"/>
    <x v="0"/>
    <x v="14"/>
    <x v="87"/>
    <x v="93"/>
    <x v="40"/>
    <x v="0"/>
    <x v="1"/>
    <x v="1"/>
    <x v="0"/>
    <x v="417"/>
  </r>
  <r>
    <x v="429"/>
    <x v="372"/>
    <x v="328"/>
    <x v="429"/>
    <x v="413"/>
    <x v="1"/>
    <x v="2"/>
    <x v="2"/>
    <x v="36"/>
    <x v="6"/>
    <x v="6"/>
    <x v="58"/>
    <x v="0"/>
    <x v="226"/>
    <x v="1"/>
    <x v="0"/>
    <x v="418"/>
  </r>
  <r>
    <x v="430"/>
    <x v="373"/>
    <x v="329"/>
    <x v="430"/>
    <x v="414"/>
    <x v="0"/>
    <x v="2"/>
    <x v="2"/>
    <x v="4"/>
    <x v="78"/>
    <x v="28"/>
    <x v="2"/>
    <x v="0"/>
    <x v="107"/>
    <x v="6"/>
    <x v="0"/>
    <x v="419"/>
  </r>
  <r>
    <x v="431"/>
    <x v="174"/>
    <x v="330"/>
    <x v="431"/>
    <x v="415"/>
    <x v="1"/>
    <x v="2"/>
    <x v="1"/>
    <x v="56"/>
    <x v="68"/>
    <x v="57"/>
    <x v="14"/>
    <x v="0"/>
    <x v="3"/>
    <x v="3"/>
    <x v="0"/>
    <x v="420"/>
  </r>
  <r>
    <x v="432"/>
    <x v="374"/>
    <x v="27"/>
    <x v="432"/>
    <x v="416"/>
    <x v="0"/>
    <x v="2"/>
    <x v="2"/>
    <x v="33"/>
    <x v="58"/>
    <x v="49"/>
    <x v="26"/>
    <x v="0"/>
    <x v="69"/>
    <x v="2"/>
    <x v="0"/>
    <x v="421"/>
  </r>
  <r>
    <x v="433"/>
    <x v="375"/>
    <x v="58"/>
    <x v="433"/>
    <x v="234"/>
    <x v="2"/>
    <x v="2"/>
    <x v="1"/>
    <x v="35"/>
    <x v="24"/>
    <x v="15"/>
    <x v="22"/>
    <x v="0"/>
    <x v="217"/>
    <x v="3"/>
    <x v="0"/>
    <x v="422"/>
  </r>
  <r>
    <x v="434"/>
    <x v="376"/>
    <x v="307"/>
    <x v="434"/>
    <x v="417"/>
    <x v="0"/>
    <x v="2"/>
    <x v="1"/>
    <x v="72"/>
    <x v="66"/>
    <x v="24"/>
    <x v="84"/>
    <x v="0"/>
    <x v="40"/>
    <x v="2"/>
    <x v="0"/>
    <x v="423"/>
  </r>
  <r>
    <x v="435"/>
    <x v="377"/>
    <x v="157"/>
    <x v="435"/>
    <x v="185"/>
    <x v="0"/>
    <x v="0"/>
    <x v="1"/>
    <x v="47"/>
    <x v="38"/>
    <x v="73"/>
    <x v="62"/>
    <x v="0"/>
    <x v="33"/>
    <x v="0"/>
    <x v="0"/>
    <x v="424"/>
  </r>
  <r>
    <x v="436"/>
    <x v="378"/>
    <x v="27"/>
    <x v="436"/>
    <x v="335"/>
    <x v="0"/>
    <x v="3"/>
    <x v="2"/>
    <x v="6"/>
    <x v="25"/>
    <x v="44"/>
    <x v="87"/>
    <x v="0"/>
    <x v="227"/>
    <x v="6"/>
    <x v="0"/>
    <x v="425"/>
  </r>
  <r>
    <x v="437"/>
    <x v="379"/>
    <x v="157"/>
    <x v="437"/>
    <x v="418"/>
    <x v="1"/>
    <x v="0"/>
    <x v="1"/>
    <x v="10"/>
    <x v="24"/>
    <x v="50"/>
    <x v="46"/>
    <x v="0"/>
    <x v="228"/>
    <x v="1"/>
    <x v="0"/>
    <x v="426"/>
  </r>
  <r>
    <x v="438"/>
    <x v="116"/>
    <x v="331"/>
    <x v="438"/>
    <x v="419"/>
    <x v="2"/>
    <x v="2"/>
    <x v="1"/>
    <x v="43"/>
    <x v="93"/>
    <x v="33"/>
    <x v="21"/>
    <x v="0"/>
    <x v="94"/>
    <x v="2"/>
    <x v="0"/>
    <x v="427"/>
  </r>
  <r>
    <x v="439"/>
    <x v="380"/>
    <x v="27"/>
    <x v="439"/>
    <x v="420"/>
    <x v="2"/>
    <x v="0"/>
    <x v="0"/>
    <x v="39"/>
    <x v="55"/>
    <x v="69"/>
    <x v="74"/>
    <x v="0"/>
    <x v="87"/>
    <x v="2"/>
    <x v="0"/>
    <x v="428"/>
  </r>
  <r>
    <x v="440"/>
    <x v="381"/>
    <x v="27"/>
    <x v="440"/>
    <x v="420"/>
    <x v="1"/>
    <x v="0"/>
    <x v="2"/>
    <x v="5"/>
    <x v="20"/>
    <x v="26"/>
    <x v="28"/>
    <x v="0"/>
    <x v="137"/>
    <x v="6"/>
    <x v="0"/>
    <x v="429"/>
  </r>
  <r>
    <x v="441"/>
    <x v="382"/>
    <x v="27"/>
    <x v="441"/>
    <x v="421"/>
    <x v="0"/>
    <x v="3"/>
    <x v="2"/>
    <x v="43"/>
    <x v="15"/>
    <x v="81"/>
    <x v="29"/>
    <x v="0"/>
    <x v="229"/>
    <x v="5"/>
    <x v="0"/>
    <x v="1"/>
  </r>
  <r>
    <x v="442"/>
    <x v="383"/>
    <x v="27"/>
    <x v="442"/>
    <x v="422"/>
    <x v="2"/>
    <x v="1"/>
    <x v="1"/>
    <x v="27"/>
    <x v="50"/>
    <x v="1"/>
    <x v="56"/>
    <x v="0"/>
    <x v="46"/>
    <x v="3"/>
    <x v="0"/>
    <x v="430"/>
  </r>
  <r>
    <x v="443"/>
    <x v="206"/>
    <x v="332"/>
    <x v="443"/>
    <x v="423"/>
    <x v="0"/>
    <x v="1"/>
    <x v="1"/>
    <x v="55"/>
    <x v="49"/>
    <x v="54"/>
    <x v="60"/>
    <x v="0"/>
    <x v="101"/>
    <x v="6"/>
    <x v="0"/>
    <x v="431"/>
  </r>
  <r>
    <x v="444"/>
    <x v="384"/>
    <x v="333"/>
    <x v="444"/>
    <x v="424"/>
    <x v="1"/>
    <x v="3"/>
    <x v="1"/>
    <x v="37"/>
    <x v="86"/>
    <x v="40"/>
    <x v="0"/>
    <x v="0"/>
    <x v="20"/>
    <x v="3"/>
    <x v="0"/>
    <x v="432"/>
  </r>
  <r>
    <x v="445"/>
    <x v="385"/>
    <x v="30"/>
    <x v="445"/>
    <x v="425"/>
    <x v="1"/>
    <x v="3"/>
    <x v="2"/>
    <x v="59"/>
    <x v="71"/>
    <x v="45"/>
    <x v="24"/>
    <x v="0"/>
    <x v="143"/>
    <x v="1"/>
    <x v="0"/>
    <x v="433"/>
  </r>
  <r>
    <x v="446"/>
    <x v="386"/>
    <x v="30"/>
    <x v="446"/>
    <x v="426"/>
    <x v="2"/>
    <x v="0"/>
    <x v="0"/>
    <x v="16"/>
    <x v="21"/>
    <x v="78"/>
    <x v="41"/>
    <x v="0"/>
    <x v="230"/>
    <x v="6"/>
    <x v="0"/>
    <x v="434"/>
  </r>
  <r>
    <x v="447"/>
    <x v="387"/>
    <x v="30"/>
    <x v="447"/>
    <x v="427"/>
    <x v="1"/>
    <x v="2"/>
    <x v="0"/>
    <x v="37"/>
    <x v="62"/>
    <x v="92"/>
    <x v="26"/>
    <x v="0"/>
    <x v="196"/>
    <x v="4"/>
    <x v="0"/>
    <x v="1"/>
  </r>
  <r>
    <x v="448"/>
    <x v="388"/>
    <x v="30"/>
    <x v="448"/>
    <x v="428"/>
    <x v="1"/>
    <x v="1"/>
    <x v="2"/>
    <x v="30"/>
    <x v="22"/>
    <x v="44"/>
    <x v="68"/>
    <x v="0"/>
    <x v="211"/>
    <x v="5"/>
    <x v="0"/>
    <x v="435"/>
  </r>
  <r>
    <x v="449"/>
    <x v="389"/>
    <x v="30"/>
    <x v="449"/>
    <x v="428"/>
    <x v="0"/>
    <x v="2"/>
    <x v="0"/>
    <x v="30"/>
    <x v="78"/>
    <x v="5"/>
    <x v="1"/>
    <x v="0"/>
    <x v="102"/>
    <x v="4"/>
    <x v="0"/>
    <x v="436"/>
  </r>
  <r>
    <x v="450"/>
    <x v="390"/>
    <x v="172"/>
    <x v="450"/>
    <x v="429"/>
    <x v="0"/>
    <x v="1"/>
    <x v="0"/>
    <x v="50"/>
    <x v="25"/>
    <x v="84"/>
    <x v="39"/>
    <x v="0"/>
    <x v="57"/>
    <x v="4"/>
    <x v="0"/>
    <x v="437"/>
  </r>
  <r>
    <x v="451"/>
    <x v="391"/>
    <x v="334"/>
    <x v="451"/>
    <x v="430"/>
    <x v="2"/>
    <x v="2"/>
    <x v="1"/>
    <x v="61"/>
    <x v="45"/>
    <x v="40"/>
    <x v="47"/>
    <x v="0"/>
    <x v="231"/>
    <x v="6"/>
    <x v="0"/>
    <x v="438"/>
  </r>
  <r>
    <x v="452"/>
    <x v="392"/>
    <x v="335"/>
    <x v="452"/>
    <x v="431"/>
    <x v="1"/>
    <x v="2"/>
    <x v="2"/>
    <x v="54"/>
    <x v="60"/>
    <x v="39"/>
    <x v="34"/>
    <x v="0"/>
    <x v="189"/>
    <x v="3"/>
    <x v="0"/>
    <x v="439"/>
  </r>
  <r>
    <x v="453"/>
    <x v="214"/>
    <x v="336"/>
    <x v="453"/>
    <x v="432"/>
    <x v="0"/>
    <x v="2"/>
    <x v="2"/>
    <x v="67"/>
    <x v="38"/>
    <x v="64"/>
    <x v="49"/>
    <x v="0"/>
    <x v="232"/>
    <x v="2"/>
    <x v="0"/>
    <x v="440"/>
  </r>
  <r>
    <x v="454"/>
    <x v="131"/>
    <x v="336"/>
    <x v="454"/>
    <x v="433"/>
    <x v="1"/>
    <x v="3"/>
    <x v="2"/>
    <x v="13"/>
    <x v="31"/>
    <x v="70"/>
    <x v="62"/>
    <x v="0"/>
    <x v="64"/>
    <x v="3"/>
    <x v="0"/>
    <x v="441"/>
  </r>
  <r>
    <x v="455"/>
    <x v="393"/>
    <x v="337"/>
    <x v="455"/>
    <x v="434"/>
    <x v="0"/>
    <x v="0"/>
    <x v="2"/>
    <x v="25"/>
    <x v="21"/>
    <x v="26"/>
    <x v="25"/>
    <x v="0"/>
    <x v="125"/>
    <x v="6"/>
    <x v="0"/>
    <x v="442"/>
  </r>
  <r>
    <x v="456"/>
    <x v="394"/>
    <x v="338"/>
    <x v="456"/>
    <x v="435"/>
    <x v="2"/>
    <x v="2"/>
    <x v="2"/>
    <x v="14"/>
    <x v="10"/>
    <x v="7"/>
    <x v="12"/>
    <x v="0"/>
    <x v="233"/>
    <x v="1"/>
    <x v="0"/>
    <x v="443"/>
  </r>
  <r>
    <x v="457"/>
    <x v="395"/>
    <x v="338"/>
    <x v="457"/>
    <x v="435"/>
    <x v="0"/>
    <x v="2"/>
    <x v="2"/>
    <x v="12"/>
    <x v="20"/>
    <x v="27"/>
    <x v="61"/>
    <x v="0"/>
    <x v="29"/>
    <x v="2"/>
    <x v="0"/>
    <x v="444"/>
  </r>
  <r>
    <x v="458"/>
    <x v="396"/>
    <x v="100"/>
    <x v="458"/>
    <x v="436"/>
    <x v="2"/>
    <x v="3"/>
    <x v="2"/>
    <x v="25"/>
    <x v="42"/>
    <x v="51"/>
    <x v="35"/>
    <x v="0"/>
    <x v="15"/>
    <x v="3"/>
    <x v="0"/>
    <x v="445"/>
  </r>
  <r>
    <x v="459"/>
    <x v="208"/>
    <x v="339"/>
    <x v="459"/>
    <x v="437"/>
    <x v="0"/>
    <x v="0"/>
    <x v="1"/>
    <x v="41"/>
    <x v="38"/>
    <x v="59"/>
    <x v="11"/>
    <x v="0"/>
    <x v="119"/>
    <x v="3"/>
    <x v="0"/>
    <x v="446"/>
  </r>
  <r>
    <x v="460"/>
    <x v="397"/>
    <x v="168"/>
    <x v="460"/>
    <x v="438"/>
    <x v="2"/>
    <x v="3"/>
    <x v="1"/>
    <x v="72"/>
    <x v="67"/>
    <x v="30"/>
    <x v="35"/>
    <x v="0"/>
    <x v="7"/>
    <x v="0"/>
    <x v="0"/>
    <x v="447"/>
  </r>
  <r>
    <x v="461"/>
    <x v="398"/>
    <x v="27"/>
    <x v="461"/>
    <x v="439"/>
    <x v="2"/>
    <x v="0"/>
    <x v="1"/>
    <x v="38"/>
    <x v="17"/>
    <x v="66"/>
    <x v="1"/>
    <x v="0"/>
    <x v="191"/>
    <x v="5"/>
    <x v="0"/>
    <x v="448"/>
  </r>
  <r>
    <x v="462"/>
    <x v="399"/>
    <x v="340"/>
    <x v="462"/>
    <x v="440"/>
    <x v="3"/>
    <x v="4"/>
    <x v="3"/>
    <x v="82"/>
    <x v="94"/>
    <x v="94"/>
    <x v="96"/>
    <x v="0"/>
    <x v="234"/>
    <x v="7"/>
    <x v="1"/>
    <x v="4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2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0"/>
    <x v="1"/>
    <x v="1"/>
    <x v="0"/>
    <x v="1"/>
  </r>
  <r>
    <x v="2"/>
    <x v="2"/>
    <x v="2"/>
    <x v="2"/>
    <x v="2"/>
    <x v="2"/>
    <x v="2"/>
    <x v="2"/>
    <x v="2"/>
    <x v="2"/>
    <x v="2"/>
    <x v="2"/>
    <x v="0"/>
    <x v="2"/>
    <x v="2"/>
    <x v="0"/>
    <x v="2"/>
  </r>
  <r>
    <x v="3"/>
    <x v="3"/>
    <x v="3"/>
    <x v="3"/>
    <x v="3"/>
    <x v="0"/>
    <x v="3"/>
    <x v="2"/>
    <x v="3"/>
    <x v="3"/>
    <x v="3"/>
    <x v="3"/>
    <x v="0"/>
    <x v="3"/>
    <x v="0"/>
    <x v="0"/>
    <x v="3"/>
  </r>
  <r>
    <x v="4"/>
    <x v="4"/>
    <x v="4"/>
    <x v="4"/>
    <x v="4"/>
    <x v="1"/>
    <x v="1"/>
    <x v="0"/>
    <x v="4"/>
    <x v="2"/>
    <x v="4"/>
    <x v="4"/>
    <x v="0"/>
    <x v="4"/>
    <x v="3"/>
    <x v="0"/>
    <x v="1"/>
  </r>
  <r>
    <x v="5"/>
    <x v="5"/>
    <x v="5"/>
    <x v="5"/>
    <x v="5"/>
    <x v="1"/>
    <x v="3"/>
    <x v="2"/>
    <x v="5"/>
    <x v="4"/>
    <x v="5"/>
    <x v="5"/>
    <x v="0"/>
    <x v="5"/>
    <x v="4"/>
    <x v="0"/>
    <x v="4"/>
  </r>
  <r>
    <x v="6"/>
    <x v="6"/>
    <x v="6"/>
    <x v="6"/>
    <x v="6"/>
    <x v="0"/>
    <x v="0"/>
    <x v="2"/>
    <x v="6"/>
    <x v="5"/>
    <x v="6"/>
    <x v="6"/>
    <x v="0"/>
    <x v="6"/>
    <x v="1"/>
    <x v="0"/>
    <x v="5"/>
  </r>
  <r>
    <x v="7"/>
    <x v="7"/>
    <x v="7"/>
    <x v="7"/>
    <x v="7"/>
    <x v="1"/>
    <x v="3"/>
    <x v="1"/>
    <x v="7"/>
    <x v="6"/>
    <x v="7"/>
    <x v="7"/>
    <x v="0"/>
    <x v="7"/>
    <x v="1"/>
    <x v="0"/>
    <x v="1"/>
  </r>
  <r>
    <x v="8"/>
    <x v="8"/>
    <x v="8"/>
    <x v="8"/>
    <x v="8"/>
    <x v="0"/>
    <x v="2"/>
    <x v="0"/>
    <x v="8"/>
    <x v="7"/>
    <x v="8"/>
    <x v="8"/>
    <x v="0"/>
    <x v="8"/>
    <x v="5"/>
    <x v="0"/>
    <x v="6"/>
  </r>
  <r>
    <x v="9"/>
    <x v="9"/>
    <x v="9"/>
    <x v="9"/>
    <x v="9"/>
    <x v="1"/>
    <x v="3"/>
    <x v="0"/>
    <x v="9"/>
    <x v="8"/>
    <x v="9"/>
    <x v="2"/>
    <x v="0"/>
    <x v="9"/>
    <x v="1"/>
    <x v="0"/>
    <x v="7"/>
  </r>
  <r>
    <x v="10"/>
    <x v="10"/>
    <x v="10"/>
    <x v="10"/>
    <x v="10"/>
    <x v="1"/>
    <x v="3"/>
    <x v="2"/>
    <x v="10"/>
    <x v="8"/>
    <x v="10"/>
    <x v="9"/>
    <x v="0"/>
    <x v="10"/>
    <x v="2"/>
    <x v="0"/>
    <x v="8"/>
  </r>
  <r>
    <x v="11"/>
    <x v="11"/>
    <x v="11"/>
    <x v="11"/>
    <x v="11"/>
    <x v="1"/>
    <x v="3"/>
    <x v="0"/>
    <x v="11"/>
    <x v="2"/>
    <x v="11"/>
    <x v="10"/>
    <x v="0"/>
    <x v="11"/>
    <x v="5"/>
    <x v="0"/>
    <x v="9"/>
  </r>
  <r>
    <x v="12"/>
    <x v="12"/>
    <x v="12"/>
    <x v="12"/>
    <x v="12"/>
    <x v="2"/>
    <x v="1"/>
    <x v="0"/>
    <x v="12"/>
    <x v="9"/>
    <x v="1"/>
    <x v="11"/>
    <x v="0"/>
    <x v="12"/>
    <x v="6"/>
    <x v="0"/>
    <x v="10"/>
  </r>
  <r>
    <x v="13"/>
    <x v="13"/>
    <x v="13"/>
    <x v="13"/>
    <x v="13"/>
    <x v="1"/>
    <x v="0"/>
    <x v="2"/>
    <x v="13"/>
    <x v="10"/>
    <x v="12"/>
    <x v="12"/>
    <x v="0"/>
    <x v="13"/>
    <x v="1"/>
    <x v="0"/>
    <x v="11"/>
  </r>
  <r>
    <x v="14"/>
    <x v="14"/>
    <x v="14"/>
    <x v="14"/>
    <x v="14"/>
    <x v="2"/>
    <x v="3"/>
    <x v="0"/>
    <x v="14"/>
    <x v="11"/>
    <x v="10"/>
    <x v="13"/>
    <x v="0"/>
    <x v="14"/>
    <x v="3"/>
    <x v="0"/>
    <x v="12"/>
  </r>
  <r>
    <x v="15"/>
    <x v="15"/>
    <x v="15"/>
    <x v="15"/>
    <x v="15"/>
    <x v="0"/>
    <x v="3"/>
    <x v="0"/>
    <x v="15"/>
    <x v="12"/>
    <x v="13"/>
    <x v="14"/>
    <x v="0"/>
    <x v="15"/>
    <x v="3"/>
    <x v="0"/>
    <x v="13"/>
  </r>
  <r>
    <x v="16"/>
    <x v="16"/>
    <x v="16"/>
    <x v="16"/>
    <x v="16"/>
    <x v="1"/>
    <x v="1"/>
    <x v="2"/>
    <x v="16"/>
    <x v="12"/>
    <x v="1"/>
    <x v="15"/>
    <x v="0"/>
    <x v="16"/>
    <x v="1"/>
    <x v="0"/>
    <x v="14"/>
  </r>
  <r>
    <x v="17"/>
    <x v="17"/>
    <x v="17"/>
    <x v="17"/>
    <x v="17"/>
    <x v="1"/>
    <x v="2"/>
    <x v="0"/>
    <x v="17"/>
    <x v="13"/>
    <x v="14"/>
    <x v="16"/>
    <x v="0"/>
    <x v="11"/>
    <x v="5"/>
    <x v="0"/>
    <x v="15"/>
  </r>
  <r>
    <x v="18"/>
    <x v="18"/>
    <x v="18"/>
    <x v="18"/>
    <x v="18"/>
    <x v="2"/>
    <x v="3"/>
    <x v="2"/>
    <x v="18"/>
    <x v="14"/>
    <x v="15"/>
    <x v="17"/>
    <x v="0"/>
    <x v="17"/>
    <x v="0"/>
    <x v="0"/>
    <x v="1"/>
  </r>
  <r>
    <x v="19"/>
    <x v="13"/>
    <x v="19"/>
    <x v="19"/>
    <x v="19"/>
    <x v="0"/>
    <x v="2"/>
    <x v="2"/>
    <x v="19"/>
    <x v="15"/>
    <x v="14"/>
    <x v="18"/>
    <x v="0"/>
    <x v="18"/>
    <x v="6"/>
    <x v="0"/>
    <x v="16"/>
  </r>
  <r>
    <x v="20"/>
    <x v="19"/>
    <x v="20"/>
    <x v="20"/>
    <x v="20"/>
    <x v="1"/>
    <x v="0"/>
    <x v="1"/>
    <x v="9"/>
    <x v="16"/>
    <x v="16"/>
    <x v="19"/>
    <x v="0"/>
    <x v="19"/>
    <x v="5"/>
    <x v="0"/>
    <x v="17"/>
  </r>
  <r>
    <x v="21"/>
    <x v="20"/>
    <x v="21"/>
    <x v="21"/>
    <x v="21"/>
    <x v="1"/>
    <x v="3"/>
    <x v="0"/>
    <x v="20"/>
    <x v="17"/>
    <x v="17"/>
    <x v="20"/>
    <x v="0"/>
    <x v="20"/>
    <x v="1"/>
    <x v="0"/>
    <x v="18"/>
  </r>
  <r>
    <x v="22"/>
    <x v="21"/>
    <x v="22"/>
    <x v="22"/>
    <x v="22"/>
    <x v="1"/>
    <x v="1"/>
    <x v="0"/>
    <x v="21"/>
    <x v="18"/>
    <x v="18"/>
    <x v="14"/>
    <x v="0"/>
    <x v="21"/>
    <x v="2"/>
    <x v="0"/>
    <x v="19"/>
  </r>
  <r>
    <x v="23"/>
    <x v="13"/>
    <x v="23"/>
    <x v="23"/>
    <x v="23"/>
    <x v="1"/>
    <x v="3"/>
    <x v="2"/>
    <x v="22"/>
    <x v="1"/>
    <x v="15"/>
    <x v="4"/>
    <x v="0"/>
    <x v="17"/>
    <x v="0"/>
    <x v="0"/>
    <x v="20"/>
  </r>
  <r>
    <x v="24"/>
    <x v="22"/>
    <x v="24"/>
    <x v="24"/>
    <x v="24"/>
    <x v="0"/>
    <x v="3"/>
    <x v="0"/>
    <x v="6"/>
    <x v="19"/>
    <x v="19"/>
    <x v="21"/>
    <x v="0"/>
    <x v="22"/>
    <x v="6"/>
    <x v="0"/>
    <x v="21"/>
  </r>
  <r>
    <x v="25"/>
    <x v="23"/>
    <x v="25"/>
    <x v="25"/>
    <x v="25"/>
    <x v="2"/>
    <x v="2"/>
    <x v="2"/>
    <x v="23"/>
    <x v="20"/>
    <x v="20"/>
    <x v="22"/>
    <x v="0"/>
    <x v="23"/>
    <x v="3"/>
    <x v="0"/>
    <x v="22"/>
  </r>
  <r>
    <x v="26"/>
    <x v="24"/>
    <x v="26"/>
    <x v="26"/>
    <x v="26"/>
    <x v="1"/>
    <x v="0"/>
    <x v="0"/>
    <x v="24"/>
    <x v="21"/>
    <x v="21"/>
    <x v="23"/>
    <x v="0"/>
    <x v="24"/>
    <x v="5"/>
    <x v="0"/>
    <x v="23"/>
  </r>
  <r>
    <x v="27"/>
    <x v="25"/>
    <x v="27"/>
    <x v="27"/>
    <x v="27"/>
    <x v="2"/>
    <x v="1"/>
    <x v="1"/>
    <x v="25"/>
    <x v="22"/>
    <x v="22"/>
    <x v="24"/>
    <x v="0"/>
    <x v="25"/>
    <x v="5"/>
    <x v="0"/>
    <x v="24"/>
  </r>
  <r>
    <x v="28"/>
    <x v="26"/>
    <x v="28"/>
    <x v="28"/>
    <x v="28"/>
    <x v="0"/>
    <x v="0"/>
    <x v="0"/>
    <x v="26"/>
    <x v="23"/>
    <x v="23"/>
    <x v="25"/>
    <x v="0"/>
    <x v="26"/>
    <x v="5"/>
    <x v="0"/>
    <x v="25"/>
  </r>
  <r>
    <x v="29"/>
    <x v="27"/>
    <x v="29"/>
    <x v="29"/>
    <x v="29"/>
    <x v="1"/>
    <x v="0"/>
    <x v="2"/>
    <x v="27"/>
    <x v="24"/>
    <x v="20"/>
    <x v="26"/>
    <x v="0"/>
    <x v="27"/>
    <x v="3"/>
    <x v="0"/>
    <x v="26"/>
  </r>
  <r>
    <x v="30"/>
    <x v="28"/>
    <x v="30"/>
    <x v="30"/>
    <x v="30"/>
    <x v="0"/>
    <x v="0"/>
    <x v="1"/>
    <x v="18"/>
    <x v="24"/>
    <x v="0"/>
    <x v="27"/>
    <x v="0"/>
    <x v="28"/>
    <x v="1"/>
    <x v="0"/>
    <x v="27"/>
  </r>
  <r>
    <x v="31"/>
    <x v="29"/>
    <x v="31"/>
    <x v="31"/>
    <x v="31"/>
    <x v="1"/>
    <x v="1"/>
    <x v="2"/>
    <x v="28"/>
    <x v="25"/>
    <x v="0"/>
    <x v="6"/>
    <x v="0"/>
    <x v="29"/>
    <x v="2"/>
    <x v="0"/>
    <x v="28"/>
  </r>
  <r>
    <x v="32"/>
    <x v="30"/>
    <x v="32"/>
    <x v="32"/>
    <x v="32"/>
    <x v="1"/>
    <x v="1"/>
    <x v="2"/>
    <x v="29"/>
    <x v="26"/>
    <x v="1"/>
    <x v="28"/>
    <x v="0"/>
    <x v="30"/>
    <x v="6"/>
    <x v="0"/>
    <x v="29"/>
  </r>
  <r>
    <x v="33"/>
    <x v="31"/>
    <x v="33"/>
    <x v="33"/>
    <x v="33"/>
    <x v="1"/>
    <x v="0"/>
    <x v="2"/>
    <x v="30"/>
    <x v="27"/>
    <x v="24"/>
    <x v="29"/>
    <x v="0"/>
    <x v="31"/>
    <x v="5"/>
    <x v="0"/>
    <x v="30"/>
  </r>
  <r>
    <x v="34"/>
    <x v="32"/>
    <x v="33"/>
    <x v="34"/>
    <x v="34"/>
    <x v="0"/>
    <x v="0"/>
    <x v="0"/>
    <x v="17"/>
    <x v="28"/>
    <x v="25"/>
    <x v="30"/>
    <x v="0"/>
    <x v="32"/>
    <x v="5"/>
    <x v="0"/>
    <x v="31"/>
  </r>
  <r>
    <x v="35"/>
    <x v="33"/>
    <x v="34"/>
    <x v="35"/>
    <x v="35"/>
    <x v="0"/>
    <x v="3"/>
    <x v="0"/>
    <x v="3"/>
    <x v="18"/>
    <x v="26"/>
    <x v="5"/>
    <x v="0"/>
    <x v="33"/>
    <x v="2"/>
    <x v="0"/>
    <x v="32"/>
  </r>
  <r>
    <x v="36"/>
    <x v="34"/>
    <x v="34"/>
    <x v="36"/>
    <x v="36"/>
    <x v="0"/>
    <x v="2"/>
    <x v="0"/>
    <x v="10"/>
    <x v="29"/>
    <x v="27"/>
    <x v="31"/>
    <x v="0"/>
    <x v="34"/>
    <x v="3"/>
    <x v="0"/>
    <x v="33"/>
  </r>
  <r>
    <x v="37"/>
    <x v="35"/>
    <x v="35"/>
    <x v="37"/>
    <x v="37"/>
    <x v="0"/>
    <x v="2"/>
    <x v="2"/>
    <x v="4"/>
    <x v="30"/>
    <x v="28"/>
    <x v="32"/>
    <x v="0"/>
    <x v="35"/>
    <x v="1"/>
    <x v="0"/>
    <x v="34"/>
  </r>
  <r>
    <x v="38"/>
    <x v="36"/>
    <x v="36"/>
    <x v="38"/>
    <x v="38"/>
    <x v="0"/>
    <x v="1"/>
    <x v="0"/>
    <x v="31"/>
    <x v="31"/>
    <x v="29"/>
    <x v="11"/>
    <x v="0"/>
    <x v="36"/>
    <x v="0"/>
    <x v="0"/>
    <x v="35"/>
  </r>
  <r>
    <x v="39"/>
    <x v="37"/>
    <x v="37"/>
    <x v="39"/>
    <x v="39"/>
    <x v="1"/>
    <x v="0"/>
    <x v="1"/>
    <x v="0"/>
    <x v="3"/>
    <x v="30"/>
    <x v="33"/>
    <x v="0"/>
    <x v="37"/>
    <x v="2"/>
    <x v="0"/>
    <x v="36"/>
  </r>
  <r>
    <x v="40"/>
    <x v="38"/>
    <x v="38"/>
    <x v="40"/>
    <x v="40"/>
    <x v="0"/>
    <x v="1"/>
    <x v="0"/>
    <x v="32"/>
    <x v="11"/>
    <x v="31"/>
    <x v="34"/>
    <x v="0"/>
    <x v="38"/>
    <x v="3"/>
    <x v="0"/>
    <x v="37"/>
  </r>
  <r>
    <x v="41"/>
    <x v="39"/>
    <x v="39"/>
    <x v="41"/>
    <x v="41"/>
    <x v="1"/>
    <x v="3"/>
    <x v="2"/>
    <x v="33"/>
    <x v="32"/>
    <x v="32"/>
    <x v="35"/>
    <x v="0"/>
    <x v="39"/>
    <x v="3"/>
    <x v="0"/>
    <x v="38"/>
  </r>
  <r>
    <x v="42"/>
    <x v="40"/>
    <x v="40"/>
    <x v="42"/>
    <x v="42"/>
    <x v="2"/>
    <x v="2"/>
    <x v="0"/>
    <x v="5"/>
    <x v="33"/>
    <x v="33"/>
    <x v="36"/>
    <x v="0"/>
    <x v="40"/>
    <x v="5"/>
    <x v="0"/>
    <x v="39"/>
  </r>
  <r>
    <x v="43"/>
    <x v="41"/>
    <x v="41"/>
    <x v="43"/>
    <x v="43"/>
    <x v="1"/>
    <x v="2"/>
    <x v="0"/>
    <x v="34"/>
    <x v="34"/>
    <x v="34"/>
    <x v="5"/>
    <x v="0"/>
    <x v="41"/>
    <x v="2"/>
    <x v="0"/>
    <x v="40"/>
  </r>
  <r>
    <x v="44"/>
    <x v="42"/>
    <x v="42"/>
    <x v="44"/>
    <x v="44"/>
    <x v="2"/>
    <x v="1"/>
    <x v="2"/>
    <x v="35"/>
    <x v="1"/>
    <x v="6"/>
    <x v="23"/>
    <x v="0"/>
    <x v="42"/>
    <x v="1"/>
    <x v="0"/>
    <x v="41"/>
  </r>
  <r>
    <x v="45"/>
    <x v="43"/>
    <x v="43"/>
    <x v="45"/>
    <x v="45"/>
    <x v="0"/>
    <x v="2"/>
    <x v="2"/>
    <x v="33"/>
    <x v="35"/>
    <x v="35"/>
    <x v="30"/>
    <x v="0"/>
    <x v="43"/>
    <x v="4"/>
    <x v="0"/>
    <x v="42"/>
  </r>
  <r>
    <x v="46"/>
    <x v="44"/>
    <x v="43"/>
    <x v="46"/>
    <x v="46"/>
    <x v="0"/>
    <x v="0"/>
    <x v="0"/>
    <x v="25"/>
    <x v="36"/>
    <x v="36"/>
    <x v="37"/>
    <x v="0"/>
    <x v="44"/>
    <x v="1"/>
    <x v="0"/>
    <x v="43"/>
  </r>
  <r>
    <x v="47"/>
    <x v="45"/>
    <x v="43"/>
    <x v="47"/>
    <x v="47"/>
    <x v="2"/>
    <x v="2"/>
    <x v="0"/>
    <x v="4"/>
    <x v="37"/>
    <x v="37"/>
    <x v="12"/>
    <x v="0"/>
    <x v="45"/>
    <x v="1"/>
    <x v="0"/>
    <x v="44"/>
  </r>
  <r>
    <x v="48"/>
    <x v="46"/>
    <x v="43"/>
    <x v="48"/>
    <x v="48"/>
    <x v="0"/>
    <x v="0"/>
    <x v="0"/>
    <x v="36"/>
    <x v="16"/>
    <x v="38"/>
    <x v="35"/>
    <x v="0"/>
    <x v="46"/>
    <x v="1"/>
    <x v="0"/>
    <x v="45"/>
  </r>
  <r>
    <x v="49"/>
    <x v="47"/>
    <x v="43"/>
    <x v="49"/>
    <x v="48"/>
    <x v="2"/>
    <x v="3"/>
    <x v="0"/>
    <x v="37"/>
    <x v="38"/>
    <x v="19"/>
    <x v="38"/>
    <x v="0"/>
    <x v="47"/>
    <x v="6"/>
    <x v="0"/>
    <x v="46"/>
  </r>
  <r>
    <x v="50"/>
    <x v="48"/>
    <x v="43"/>
    <x v="50"/>
    <x v="49"/>
    <x v="2"/>
    <x v="3"/>
    <x v="2"/>
    <x v="38"/>
    <x v="27"/>
    <x v="12"/>
    <x v="36"/>
    <x v="0"/>
    <x v="48"/>
    <x v="4"/>
    <x v="0"/>
    <x v="47"/>
  </r>
  <r>
    <x v="51"/>
    <x v="49"/>
    <x v="43"/>
    <x v="51"/>
    <x v="50"/>
    <x v="1"/>
    <x v="3"/>
    <x v="2"/>
    <x v="39"/>
    <x v="37"/>
    <x v="39"/>
    <x v="13"/>
    <x v="0"/>
    <x v="49"/>
    <x v="2"/>
    <x v="0"/>
    <x v="48"/>
  </r>
  <r>
    <x v="52"/>
    <x v="50"/>
    <x v="43"/>
    <x v="52"/>
    <x v="51"/>
    <x v="2"/>
    <x v="1"/>
    <x v="2"/>
    <x v="40"/>
    <x v="15"/>
    <x v="28"/>
    <x v="25"/>
    <x v="0"/>
    <x v="50"/>
    <x v="4"/>
    <x v="0"/>
    <x v="49"/>
  </r>
  <r>
    <x v="53"/>
    <x v="51"/>
    <x v="43"/>
    <x v="53"/>
    <x v="51"/>
    <x v="2"/>
    <x v="0"/>
    <x v="0"/>
    <x v="24"/>
    <x v="18"/>
    <x v="39"/>
    <x v="15"/>
    <x v="0"/>
    <x v="51"/>
    <x v="6"/>
    <x v="0"/>
    <x v="50"/>
  </r>
  <r>
    <x v="54"/>
    <x v="51"/>
    <x v="44"/>
    <x v="54"/>
    <x v="52"/>
    <x v="2"/>
    <x v="2"/>
    <x v="1"/>
    <x v="41"/>
    <x v="16"/>
    <x v="40"/>
    <x v="39"/>
    <x v="0"/>
    <x v="1"/>
    <x v="4"/>
    <x v="0"/>
    <x v="51"/>
  </r>
  <r>
    <x v="55"/>
    <x v="52"/>
    <x v="45"/>
    <x v="55"/>
    <x v="53"/>
    <x v="2"/>
    <x v="3"/>
    <x v="2"/>
    <x v="27"/>
    <x v="39"/>
    <x v="0"/>
    <x v="27"/>
    <x v="0"/>
    <x v="27"/>
    <x v="3"/>
    <x v="0"/>
    <x v="52"/>
  </r>
  <r>
    <x v="56"/>
    <x v="53"/>
    <x v="46"/>
    <x v="56"/>
    <x v="54"/>
    <x v="1"/>
    <x v="3"/>
    <x v="2"/>
    <x v="37"/>
    <x v="40"/>
    <x v="41"/>
    <x v="40"/>
    <x v="0"/>
    <x v="52"/>
    <x v="4"/>
    <x v="0"/>
    <x v="53"/>
  </r>
  <r>
    <x v="57"/>
    <x v="54"/>
    <x v="47"/>
    <x v="57"/>
    <x v="55"/>
    <x v="2"/>
    <x v="2"/>
    <x v="2"/>
    <x v="17"/>
    <x v="41"/>
    <x v="42"/>
    <x v="41"/>
    <x v="0"/>
    <x v="53"/>
    <x v="4"/>
    <x v="0"/>
    <x v="54"/>
  </r>
  <r>
    <x v="58"/>
    <x v="13"/>
    <x v="48"/>
    <x v="58"/>
    <x v="56"/>
    <x v="2"/>
    <x v="1"/>
    <x v="2"/>
    <x v="42"/>
    <x v="42"/>
    <x v="32"/>
    <x v="2"/>
    <x v="0"/>
    <x v="54"/>
    <x v="2"/>
    <x v="0"/>
    <x v="55"/>
  </r>
  <r>
    <x v="59"/>
    <x v="55"/>
    <x v="49"/>
    <x v="59"/>
    <x v="57"/>
    <x v="1"/>
    <x v="0"/>
    <x v="0"/>
    <x v="36"/>
    <x v="43"/>
    <x v="37"/>
    <x v="42"/>
    <x v="0"/>
    <x v="55"/>
    <x v="5"/>
    <x v="0"/>
    <x v="56"/>
  </r>
  <r>
    <x v="60"/>
    <x v="56"/>
    <x v="49"/>
    <x v="60"/>
    <x v="58"/>
    <x v="2"/>
    <x v="2"/>
    <x v="2"/>
    <x v="43"/>
    <x v="41"/>
    <x v="40"/>
    <x v="43"/>
    <x v="0"/>
    <x v="56"/>
    <x v="6"/>
    <x v="0"/>
    <x v="57"/>
  </r>
  <r>
    <x v="61"/>
    <x v="57"/>
    <x v="50"/>
    <x v="61"/>
    <x v="59"/>
    <x v="0"/>
    <x v="2"/>
    <x v="2"/>
    <x v="44"/>
    <x v="41"/>
    <x v="17"/>
    <x v="44"/>
    <x v="0"/>
    <x v="57"/>
    <x v="4"/>
    <x v="0"/>
    <x v="58"/>
  </r>
  <r>
    <x v="62"/>
    <x v="58"/>
    <x v="51"/>
    <x v="62"/>
    <x v="60"/>
    <x v="0"/>
    <x v="1"/>
    <x v="1"/>
    <x v="35"/>
    <x v="10"/>
    <x v="43"/>
    <x v="32"/>
    <x v="0"/>
    <x v="9"/>
    <x v="3"/>
    <x v="0"/>
    <x v="59"/>
  </r>
  <r>
    <x v="63"/>
    <x v="59"/>
    <x v="52"/>
    <x v="63"/>
    <x v="61"/>
    <x v="2"/>
    <x v="0"/>
    <x v="0"/>
    <x v="2"/>
    <x v="29"/>
    <x v="44"/>
    <x v="45"/>
    <x v="0"/>
    <x v="58"/>
    <x v="3"/>
    <x v="0"/>
    <x v="60"/>
  </r>
  <r>
    <x v="64"/>
    <x v="60"/>
    <x v="53"/>
    <x v="64"/>
    <x v="62"/>
    <x v="0"/>
    <x v="2"/>
    <x v="2"/>
    <x v="4"/>
    <x v="38"/>
    <x v="45"/>
    <x v="37"/>
    <x v="0"/>
    <x v="59"/>
    <x v="1"/>
    <x v="0"/>
    <x v="61"/>
  </r>
  <r>
    <x v="65"/>
    <x v="61"/>
    <x v="54"/>
    <x v="65"/>
    <x v="63"/>
    <x v="2"/>
    <x v="1"/>
    <x v="2"/>
    <x v="0"/>
    <x v="24"/>
    <x v="46"/>
    <x v="46"/>
    <x v="0"/>
    <x v="60"/>
    <x v="0"/>
    <x v="0"/>
    <x v="62"/>
  </r>
  <r>
    <x v="66"/>
    <x v="15"/>
    <x v="55"/>
    <x v="66"/>
    <x v="64"/>
    <x v="0"/>
    <x v="0"/>
    <x v="0"/>
    <x v="11"/>
    <x v="21"/>
    <x v="1"/>
    <x v="47"/>
    <x v="0"/>
    <x v="5"/>
    <x v="4"/>
    <x v="0"/>
    <x v="63"/>
  </r>
  <r>
    <x v="67"/>
    <x v="62"/>
    <x v="56"/>
    <x v="67"/>
    <x v="65"/>
    <x v="0"/>
    <x v="1"/>
    <x v="0"/>
    <x v="45"/>
    <x v="20"/>
    <x v="15"/>
    <x v="48"/>
    <x v="0"/>
    <x v="61"/>
    <x v="3"/>
    <x v="0"/>
    <x v="64"/>
  </r>
  <r>
    <x v="68"/>
    <x v="63"/>
    <x v="56"/>
    <x v="68"/>
    <x v="66"/>
    <x v="0"/>
    <x v="0"/>
    <x v="2"/>
    <x v="46"/>
    <x v="44"/>
    <x v="47"/>
    <x v="8"/>
    <x v="0"/>
    <x v="62"/>
    <x v="5"/>
    <x v="0"/>
    <x v="65"/>
  </r>
  <r>
    <x v="69"/>
    <x v="64"/>
    <x v="57"/>
    <x v="69"/>
    <x v="67"/>
    <x v="1"/>
    <x v="0"/>
    <x v="0"/>
    <x v="24"/>
    <x v="45"/>
    <x v="48"/>
    <x v="44"/>
    <x v="0"/>
    <x v="62"/>
    <x v="5"/>
    <x v="0"/>
    <x v="66"/>
  </r>
  <r>
    <x v="70"/>
    <x v="8"/>
    <x v="58"/>
    <x v="70"/>
    <x v="68"/>
    <x v="2"/>
    <x v="1"/>
    <x v="1"/>
    <x v="47"/>
    <x v="30"/>
    <x v="49"/>
    <x v="49"/>
    <x v="0"/>
    <x v="63"/>
    <x v="0"/>
    <x v="0"/>
    <x v="67"/>
  </r>
  <r>
    <x v="71"/>
    <x v="65"/>
    <x v="59"/>
    <x v="71"/>
    <x v="69"/>
    <x v="1"/>
    <x v="3"/>
    <x v="0"/>
    <x v="34"/>
    <x v="32"/>
    <x v="30"/>
    <x v="1"/>
    <x v="0"/>
    <x v="64"/>
    <x v="3"/>
    <x v="0"/>
    <x v="68"/>
  </r>
  <r>
    <x v="72"/>
    <x v="66"/>
    <x v="60"/>
    <x v="72"/>
    <x v="70"/>
    <x v="2"/>
    <x v="2"/>
    <x v="1"/>
    <x v="48"/>
    <x v="1"/>
    <x v="50"/>
    <x v="50"/>
    <x v="0"/>
    <x v="64"/>
    <x v="1"/>
    <x v="0"/>
    <x v="69"/>
  </r>
  <r>
    <x v="73"/>
    <x v="67"/>
    <x v="61"/>
    <x v="73"/>
    <x v="71"/>
    <x v="0"/>
    <x v="3"/>
    <x v="0"/>
    <x v="0"/>
    <x v="0"/>
    <x v="51"/>
    <x v="17"/>
    <x v="0"/>
    <x v="65"/>
    <x v="0"/>
    <x v="0"/>
    <x v="70"/>
  </r>
  <r>
    <x v="74"/>
    <x v="68"/>
    <x v="62"/>
    <x v="74"/>
    <x v="72"/>
    <x v="2"/>
    <x v="0"/>
    <x v="2"/>
    <x v="25"/>
    <x v="22"/>
    <x v="8"/>
    <x v="6"/>
    <x v="0"/>
    <x v="66"/>
    <x v="6"/>
    <x v="0"/>
    <x v="71"/>
  </r>
  <r>
    <x v="75"/>
    <x v="69"/>
    <x v="63"/>
    <x v="75"/>
    <x v="73"/>
    <x v="1"/>
    <x v="2"/>
    <x v="2"/>
    <x v="49"/>
    <x v="46"/>
    <x v="51"/>
    <x v="38"/>
    <x v="0"/>
    <x v="67"/>
    <x v="2"/>
    <x v="0"/>
    <x v="72"/>
  </r>
  <r>
    <x v="76"/>
    <x v="70"/>
    <x v="64"/>
    <x v="76"/>
    <x v="74"/>
    <x v="1"/>
    <x v="1"/>
    <x v="0"/>
    <x v="3"/>
    <x v="0"/>
    <x v="32"/>
    <x v="51"/>
    <x v="0"/>
    <x v="68"/>
    <x v="0"/>
    <x v="0"/>
    <x v="73"/>
  </r>
  <r>
    <x v="77"/>
    <x v="71"/>
    <x v="65"/>
    <x v="77"/>
    <x v="75"/>
    <x v="1"/>
    <x v="0"/>
    <x v="2"/>
    <x v="50"/>
    <x v="34"/>
    <x v="52"/>
    <x v="52"/>
    <x v="0"/>
    <x v="18"/>
    <x v="6"/>
    <x v="0"/>
    <x v="74"/>
  </r>
  <r>
    <x v="78"/>
    <x v="72"/>
    <x v="66"/>
    <x v="78"/>
    <x v="76"/>
    <x v="2"/>
    <x v="2"/>
    <x v="0"/>
    <x v="2"/>
    <x v="20"/>
    <x v="53"/>
    <x v="22"/>
    <x v="0"/>
    <x v="69"/>
    <x v="2"/>
    <x v="0"/>
    <x v="75"/>
  </r>
  <r>
    <x v="79"/>
    <x v="73"/>
    <x v="67"/>
    <x v="79"/>
    <x v="77"/>
    <x v="2"/>
    <x v="0"/>
    <x v="2"/>
    <x v="51"/>
    <x v="39"/>
    <x v="54"/>
    <x v="5"/>
    <x v="0"/>
    <x v="70"/>
    <x v="3"/>
    <x v="0"/>
    <x v="76"/>
  </r>
  <r>
    <x v="80"/>
    <x v="74"/>
    <x v="68"/>
    <x v="80"/>
    <x v="78"/>
    <x v="1"/>
    <x v="2"/>
    <x v="2"/>
    <x v="37"/>
    <x v="13"/>
    <x v="17"/>
    <x v="49"/>
    <x v="0"/>
    <x v="71"/>
    <x v="1"/>
    <x v="0"/>
    <x v="77"/>
  </r>
  <r>
    <x v="81"/>
    <x v="75"/>
    <x v="69"/>
    <x v="81"/>
    <x v="79"/>
    <x v="2"/>
    <x v="0"/>
    <x v="2"/>
    <x v="52"/>
    <x v="30"/>
    <x v="25"/>
    <x v="6"/>
    <x v="0"/>
    <x v="72"/>
    <x v="6"/>
    <x v="0"/>
    <x v="78"/>
  </r>
  <r>
    <x v="82"/>
    <x v="76"/>
    <x v="70"/>
    <x v="82"/>
    <x v="80"/>
    <x v="1"/>
    <x v="0"/>
    <x v="2"/>
    <x v="40"/>
    <x v="47"/>
    <x v="8"/>
    <x v="53"/>
    <x v="0"/>
    <x v="73"/>
    <x v="4"/>
    <x v="0"/>
    <x v="79"/>
  </r>
  <r>
    <x v="83"/>
    <x v="76"/>
    <x v="71"/>
    <x v="83"/>
    <x v="81"/>
    <x v="0"/>
    <x v="2"/>
    <x v="0"/>
    <x v="34"/>
    <x v="48"/>
    <x v="55"/>
    <x v="54"/>
    <x v="0"/>
    <x v="74"/>
    <x v="0"/>
    <x v="0"/>
    <x v="80"/>
  </r>
  <r>
    <x v="84"/>
    <x v="77"/>
    <x v="72"/>
    <x v="84"/>
    <x v="82"/>
    <x v="1"/>
    <x v="1"/>
    <x v="0"/>
    <x v="3"/>
    <x v="49"/>
    <x v="50"/>
    <x v="50"/>
    <x v="0"/>
    <x v="75"/>
    <x v="0"/>
    <x v="0"/>
    <x v="81"/>
  </r>
  <r>
    <x v="85"/>
    <x v="78"/>
    <x v="73"/>
    <x v="85"/>
    <x v="83"/>
    <x v="0"/>
    <x v="0"/>
    <x v="0"/>
    <x v="47"/>
    <x v="2"/>
    <x v="27"/>
    <x v="55"/>
    <x v="0"/>
    <x v="76"/>
    <x v="2"/>
    <x v="0"/>
    <x v="82"/>
  </r>
  <r>
    <x v="86"/>
    <x v="79"/>
    <x v="74"/>
    <x v="86"/>
    <x v="84"/>
    <x v="0"/>
    <x v="2"/>
    <x v="0"/>
    <x v="22"/>
    <x v="42"/>
    <x v="56"/>
    <x v="17"/>
    <x v="0"/>
    <x v="77"/>
    <x v="0"/>
    <x v="0"/>
    <x v="83"/>
  </r>
  <r>
    <x v="87"/>
    <x v="80"/>
    <x v="75"/>
    <x v="87"/>
    <x v="85"/>
    <x v="2"/>
    <x v="2"/>
    <x v="0"/>
    <x v="13"/>
    <x v="50"/>
    <x v="45"/>
    <x v="4"/>
    <x v="0"/>
    <x v="2"/>
    <x v="2"/>
    <x v="0"/>
    <x v="84"/>
  </r>
  <r>
    <x v="88"/>
    <x v="81"/>
    <x v="76"/>
    <x v="88"/>
    <x v="86"/>
    <x v="2"/>
    <x v="0"/>
    <x v="1"/>
    <x v="18"/>
    <x v="5"/>
    <x v="57"/>
    <x v="26"/>
    <x v="0"/>
    <x v="78"/>
    <x v="1"/>
    <x v="0"/>
    <x v="85"/>
  </r>
  <r>
    <x v="89"/>
    <x v="82"/>
    <x v="77"/>
    <x v="89"/>
    <x v="87"/>
    <x v="0"/>
    <x v="0"/>
    <x v="0"/>
    <x v="38"/>
    <x v="34"/>
    <x v="6"/>
    <x v="52"/>
    <x v="0"/>
    <x v="79"/>
    <x v="6"/>
    <x v="0"/>
    <x v="86"/>
  </r>
  <r>
    <x v="90"/>
    <x v="83"/>
    <x v="78"/>
    <x v="90"/>
    <x v="88"/>
    <x v="2"/>
    <x v="2"/>
    <x v="2"/>
    <x v="48"/>
    <x v="51"/>
    <x v="46"/>
    <x v="56"/>
    <x v="0"/>
    <x v="80"/>
    <x v="2"/>
    <x v="0"/>
    <x v="87"/>
  </r>
  <r>
    <x v="91"/>
    <x v="84"/>
    <x v="79"/>
    <x v="91"/>
    <x v="89"/>
    <x v="1"/>
    <x v="0"/>
    <x v="1"/>
    <x v="53"/>
    <x v="52"/>
    <x v="58"/>
    <x v="54"/>
    <x v="0"/>
    <x v="9"/>
    <x v="3"/>
    <x v="0"/>
    <x v="88"/>
  </r>
  <r>
    <x v="92"/>
    <x v="85"/>
    <x v="80"/>
    <x v="92"/>
    <x v="90"/>
    <x v="2"/>
    <x v="0"/>
    <x v="2"/>
    <x v="51"/>
    <x v="49"/>
    <x v="59"/>
    <x v="4"/>
    <x v="0"/>
    <x v="81"/>
    <x v="0"/>
    <x v="0"/>
    <x v="89"/>
  </r>
  <r>
    <x v="93"/>
    <x v="86"/>
    <x v="81"/>
    <x v="93"/>
    <x v="91"/>
    <x v="2"/>
    <x v="0"/>
    <x v="0"/>
    <x v="26"/>
    <x v="53"/>
    <x v="60"/>
    <x v="57"/>
    <x v="0"/>
    <x v="82"/>
    <x v="5"/>
    <x v="0"/>
    <x v="90"/>
  </r>
  <r>
    <x v="94"/>
    <x v="34"/>
    <x v="82"/>
    <x v="94"/>
    <x v="92"/>
    <x v="2"/>
    <x v="2"/>
    <x v="0"/>
    <x v="54"/>
    <x v="54"/>
    <x v="4"/>
    <x v="46"/>
    <x v="0"/>
    <x v="83"/>
    <x v="0"/>
    <x v="0"/>
    <x v="91"/>
  </r>
  <r>
    <x v="95"/>
    <x v="22"/>
    <x v="83"/>
    <x v="95"/>
    <x v="93"/>
    <x v="0"/>
    <x v="3"/>
    <x v="1"/>
    <x v="34"/>
    <x v="29"/>
    <x v="15"/>
    <x v="31"/>
    <x v="0"/>
    <x v="84"/>
    <x v="4"/>
    <x v="0"/>
    <x v="92"/>
  </r>
  <r>
    <x v="96"/>
    <x v="87"/>
    <x v="84"/>
    <x v="96"/>
    <x v="94"/>
    <x v="2"/>
    <x v="0"/>
    <x v="2"/>
    <x v="7"/>
    <x v="55"/>
    <x v="34"/>
    <x v="43"/>
    <x v="0"/>
    <x v="21"/>
    <x v="2"/>
    <x v="0"/>
    <x v="93"/>
  </r>
  <r>
    <x v="97"/>
    <x v="88"/>
    <x v="84"/>
    <x v="97"/>
    <x v="95"/>
    <x v="1"/>
    <x v="2"/>
    <x v="2"/>
    <x v="52"/>
    <x v="56"/>
    <x v="8"/>
    <x v="58"/>
    <x v="0"/>
    <x v="85"/>
    <x v="4"/>
    <x v="0"/>
    <x v="94"/>
  </r>
  <r>
    <x v="98"/>
    <x v="89"/>
    <x v="85"/>
    <x v="98"/>
    <x v="96"/>
    <x v="2"/>
    <x v="1"/>
    <x v="1"/>
    <x v="47"/>
    <x v="57"/>
    <x v="39"/>
    <x v="38"/>
    <x v="0"/>
    <x v="86"/>
    <x v="0"/>
    <x v="0"/>
    <x v="95"/>
  </r>
  <r>
    <x v="99"/>
    <x v="90"/>
    <x v="86"/>
    <x v="99"/>
    <x v="97"/>
    <x v="0"/>
    <x v="0"/>
    <x v="1"/>
    <x v="35"/>
    <x v="8"/>
    <x v="12"/>
    <x v="54"/>
    <x v="0"/>
    <x v="49"/>
    <x v="4"/>
    <x v="0"/>
    <x v="96"/>
  </r>
  <r>
    <x v="100"/>
    <x v="91"/>
    <x v="87"/>
    <x v="100"/>
    <x v="98"/>
    <x v="1"/>
    <x v="0"/>
    <x v="0"/>
    <x v="35"/>
    <x v="58"/>
    <x v="54"/>
    <x v="59"/>
    <x v="0"/>
    <x v="87"/>
    <x v="2"/>
    <x v="0"/>
    <x v="97"/>
  </r>
  <r>
    <x v="101"/>
    <x v="92"/>
    <x v="88"/>
    <x v="101"/>
    <x v="99"/>
    <x v="2"/>
    <x v="3"/>
    <x v="2"/>
    <x v="32"/>
    <x v="59"/>
    <x v="0"/>
    <x v="60"/>
    <x v="0"/>
    <x v="38"/>
    <x v="3"/>
    <x v="0"/>
    <x v="98"/>
  </r>
  <r>
    <x v="102"/>
    <x v="93"/>
    <x v="89"/>
    <x v="102"/>
    <x v="100"/>
    <x v="2"/>
    <x v="0"/>
    <x v="1"/>
    <x v="2"/>
    <x v="60"/>
    <x v="6"/>
    <x v="61"/>
    <x v="0"/>
    <x v="23"/>
    <x v="6"/>
    <x v="0"/>
    <x v="99"/>
  </r>
  <r>
    <x v="103"/>
    <x v="94"/>
    <x v="90"/>
    <x v="103"/>
    <x v="101"/>
    <x v="1"/>
    <x v="0"/>
    <x v="0"/>
    <x v="55"/>
    <x v="29"/>
    <x v="7"/>
    <x v="49"/>
    <x v="0"/>
    <x v="64"/>
    <x v="3"/>
    <x v="0"/>
    <x v="100"/>
  </r>
  <r>
    <x v="104"/>
    <x v="95"/>
    <x v="91"/>
    <x v="104"/>
    <x v="102"/>
    <x v="0"/>
    <x v="2"/>
    <x v="2"/>
    <x v="56"/>
    <x v="14"/>
    <x v="34"/>
    <x v="62"/>
    <x v="0"/>
    <x v="88"/>
    <x v="0"/>
    <x v="0"/>
    <x v="101"/>
  </r>
  <r>
    <x v="105"/>
    <x v="96"/>
    <x v="92"/>
    <x v="105"/>
    <x v="103"/>
    <x v="0"/>
    <x v="1"/>
    <x v="2"/>
    <x v="53"/>
    <x v="57"/>
    <x v="61"/>
    <x v="48"/>
    <x v="0"/>
    <x v="89"/>
    <x v="1"/>
    <x v="0"/>
    <x v="102"/>
  </r>
  <r>
    <x v="106"/>
    <x v="97"/>
    <x v="93"/>
    <x v="106"/>
    <x v="104"/>
    <x v="1"/>
    <x v="1"/>
    <x v="0"/>
    <x v="10"/>
    <x v="13"/>
    <x v="62"/>
    <x v="52"/>
    <x v="0"/>
    <x v="59"/>
    <x v="1"/>
    <x v="0"/>
    <x v="103"/>
  </r>
  <r>
    <x v="107"/>
    <x v="98"/>
    <x v="93"/>
    <x v="107"/>
    <x v="105"/>
    <x v="0"/>
    <x v="2"/>
    <x v="0"/>
    <x v="57"/>
    <x v="61"/>
    <x v="22"/>
    <x v="57"/>
    <x v="0"/>
    <x v="90"/>
    <x v="5"/>
    <x v="0"/>
    <x v="104"/>
  </r>
  <r>
    <x v="108"/>
    <x v="99"/>
    <x v="94"/>
    <x v="108"/>
    <x v="106"/>
    <x v="2"/>
    <x v="1"/>
    <x v="1"/>
    <x v="26"/>
    <x v="62"/>
    <x v="63"/>
    <x v="29"/>
    <x v="0"/>
    <x v="91"/>
    <x v="5"/>
    <x v="0"/>
    <x v="105"/>
  </r>
  <r>
    <x v="109"/>
    <x v="100"/>
    <x v="95"/>
    <x v="109"/>
    <x v="107"/>
    <x v="0"/>
    <x v="3"/>
    <x v="2"/>
    <x v="58"/>
    <x v="20"/>
    <x v="40"/>
    <x v="21"/>
    <x v="0"/>
    <x v="92"/>
    <x v="6"/>
    <x v="0"/>
    <x v="106"/>
  </r>
  <r>
    <x v="110"/>
    <x v="101"/>
    <x v="96"/>
    <x v="110"/>
    <x v="108"/>
    <x v="2"/>
    <x v="1"/>
    <x v="0"/>
    <x v="59"/>
    <x v="58"/>
    <x v="18"/>
    <x v="17"/>
    <x v="0"/>
    <x v="86"/>
    <x v="2"/>
    <x v="0"/>
    <x v="107"/>
  </r>
  <r>
    <x v="111"/>
    <x v="102"/>
    <x v="97"/>
    <x v="111"/>
    <x v="109"/>
    <x v="2"/>
    <x v="1"/>
    <x v="0"/>
    <x v="50"/>
    <x v="38"/>
    <x v="64"/>
    <x v="37"/>
    <x v="0"/>
    <x v="93"/>
    <x v="6"/>
    <x v="0"/>
    <x v="108"/>
  </r>
  <r>
    <x v="112"/>
    <x v="103"/>
    <x v="98"/>
    <x v="112"/>
    <x v="110"/>
    <x v="0"/>
    <x v="3"/>
    <x v="2"/>
    <x v="51"/>
    <x v="11"/>
    <x v="56"/>
    <x v="63"/>
    <x v="0"/>
    <x v="88"/>
    <x v="0"/>
    <x v="0"/>
    <x v="109"/>
  </r>
  <r>
    <x v="113"/>
    <x v="104"/>
    <x v="99"/>
    <x v="113"/>
    <x v="111"/>
    <x v="1"/>
    <x v="0"/>
    <x v="1"/>
    <x v="19"/>
    <x v="28"/>
    <x v="65"/>
    <x v="64"/>
    <x v="0"/>
    <x v="94"/>
    <x v="1"/>
    <x v="0"/>
    <x v="110"/>
  </r>
  <r>
    <x v="114"/>
    <x v="105"/>
    <x v="98"/>
    <x v="114"/>
    <x v="112"/>
    <x v="2"/>
    <x v="2"/>
    <x v="2"/>
    <x v="52"/>
    <x v="63"/>
    <x v="66"/>
    <x v="65"/>
    <x v="0"/>
    <x v="95"/>
    <x v="4"/>
    <x v="0"/>
    <x v="111"/>
  </r>
  <r>
    <x v="115"/>
    <x v="106"/>
    <x v="100"/>
    <x v="115"/>
    <x v="113"/>
    <x v="2"/>
    <x v="3"/>
    <x v="1"/>
    <x v="7"/>
    <x v="36"/>
    <x v="32"/>
    <x v="15"/>
    <x v="0"/>
    <x v="35"/>
    <x v="2"/>
    <x v="0"/>
    <x v="112"/>
  </r>
  <r>
    <x v="116"/>
    <x v="107"/>
    <x v="101"/>
    <x v="116"/>
    <x v="114"/>
    <x v="1"/>
    <x v="1"/>
    <x v="0"/>
    <x v="25"/>
    <x v="64"/>
    <x v="28"/>
    <x v="5"/>
    <x v="0"/>
    <x v="89"/>
    <x v="1"/>
    <x v="0"/>
    <x v="113"/>
  </r>
  <r>
    <x v="117"/>
    <x v="108"/>
    <x v="102"/>
    <x v="117"/>
    <x v="115"/>
    <x v="2"/>
    <x v="2"/>
    <x v="2"/>
    <x v="3"/>
    <x v="24"/>
    <x v="67"/>
    <x v="45"/>
    <x v="0"/>
    <x v="96"/>
    <x v="0"/>
    <x v="0"/>
    <x v="114"/>
  </r>
  <r>
    <x v="118"/>
    <x v="109"/>
    <x v="102"/>
    <x v="118"/>
    <x v="116"/>
    <x v="0"/>
    <x v="3"/>
    <x v="2"/>
    <x v="60"/>
    <x v="65"/>
    <x v="68"/>
    <x v="41"/>
    <x v="0"/>
    <x v="97"/>
    <x v="4"/>
    <x v="0"/>
    <x v="115"/>
  </r>
  <r>
    <x v="119"/>
    <x v="110"/>
    <x v="103"/>
    <x v="119"/>
    <x v="117"/>
    <x v="1"/>
    <x v="1"/>
    <x v="2"/>
    <x v="46"/>
    <x v="66"/>
    <x v="60"/>
    <x v="66"/>
    <x v="0"/>
    <x v="98"/>
    <x v="5"/>
    <x v="0"/>
    <x v="116"/>
  </r>
  <r>
    <x v="120"/>
    <x v="111"/>
    <x v="104"/>
    <x v="120"/>
    <x v="118"/>
    <x v="2"/>
    <x v="0"/>
    <x v="2"/>
    <x v="35"/>
    <x v="24"/>
    <x v="66"/>
    <x v="67"/>
    <x v="0"/>
    <x v="99"/>
    <x v="3"/>
    <x v="0"/>
    <x v="117"/>
  </r>
  <r>
    <x v="121"/>
    <x v="112"/>
    <x v="105"/>
    <x v="121"/>
    <x v="119"/>
    <x v="1"/>
    <x v="1"/>
    <x v="2"/>
    <x v="28"/>
    <x v="67"/>
    <x v="69"/>
    <x v="35"/>
    <x v="0"/>
    <x v="63"/>
    <x v="2"/>
    <x v="0"/>
    <x v="118"/>
  </r>
  <r>
    <x v="122"/>
    <x v="113"/>
    <x v="106"/>
    <x v="122"/>
    <x v="120"/>
    <x v="1"/>
    <x v="1"/>
    <x v="1"/>
    <x v="22"/>
    <x v="58"/>
    <x v="56"/>
    <x v="63"/>
    <x v="0"/>
    <x v="100"/>
    <x v="6"/>
    <x v="0"/>
    <x v="119"/>
  </r>
  <r>
    <x v="123"/>
    <x v="114"/>
    <x v="107"/>
    <x v="123"/>
    <x v="121"/>
    <x v="2"/>
    <x v="1"/>
    <x v="2"/>
    <x v="22"/>
    <x v="0"/>
    <x v="30"/>
    <x v="54"/>
    <x v="0"/>
    <x v="101"/>
    <x v="0"/>
    <x v="0"/>
    <x v="120"/>
  </r>
  <r>
    <x v="124"/>
    <x v="62"/>
    <x v="108"/>
    <x v="124"/>
    <x v="122"/>
    <x v="0"/>
    <x v="2"/>
    <x v="1"/>
    <x v="5"/>
    <x v="66"/>
    <x v="17"/>
    <x v="0"/>
    <x v="0"/>
    <x v="102"/>
    <x v="1"/>
    <x v="0"/>
    <x v="121"/>
  </r>
  <r>
    <x v="125"/>
    <x v="115"/>
    <x v="109"/>
    <x v="125"/>
    <x v="123"/>
    <x v="2"/>
    <x v="1"/>
    <x v="0"/>
    <x v="61"/>
    <x v="63"/>
    <x v="19"/>
    <x v="42"/>
    <x v="0"/>
    <x v="103"/>
    <x v="5"/>
    <x v="0"/>
    <x v="122"/>
  </r>
  <r>
    <x v="126"/>
    <x v="116"/>
    <x v="27"/>
    <x v="126"/>
    <x v="124"/>
    <x v="2"/>
    <x v="0"/>
    <x v="1"/>
    <x v="2"/>
    <x v="18"/>
    <x v="31"/>
    <x v="38"/>
    <x v="0"/>
    <x v="104"/>
    <x v="0"/>
    <x v="0"/>
    <x v="123"/>
  </r>
  <r>
    <x v="127"/>
    <x v="117"/>
    <x v="110"/>
    <x v="127"/>
    <x v="125"/>
    <x v="0"/>
    <x v="1"/>
    <x v="1"/>
    <x v="62"/>
    <x v="50"/>
    <x v="70"/>
    <x v="30"/>
    <x v="0"/>
    <x v="13"/>
    <x v="2"/>
    <x v="0"/>
    <x v="124"/>
  </r>
  <r>
    <x v="128"/>
    <x v="118"/>
    <x v="111"/>
    <x v="128"/>
    <x v="126"/>
    <x v="0"/>
    <x v="0"/>
    <x v="0"/>
    <x v="7"/>
    <x v="15"/>
    <x v="36"/>
    <x v="32"/>
    <x v="0"/>
    <x v="105"/>
    <x v="1"/>
    <x v="0"/>
    <x v="125"/>
  </r>
  <r>
    <x v="129"/>
    <x v="119"/>
    <x v="112"/>
    <x v="129"/>
    <x v="127"/>
    <x v="2"/>
    <x v="3"/>
    <x v="0"/>
    <x v="18"/>
    <x v="60"/>
    <x v="55"/>
    <x v="22"/>
    <x v="0"/>
    <x v="106"/>
    <x v="0"/>
    <x v="0"/>
    <x v="126"/>
  </r>
  <r>
    <x v="130"/>
    <x v="120"/>
    <x v="113"/>
    <x v="130"/>
    <x v="128"/>
    <x v="2"/>
    <x v="0"/>
    <x v="0"/>
    <x v="0"/>
    <x v="0"/>
    <x v="32"/>
    <x v="3"/>
    <x v="0"/>
    <x v="77"/>
    <x v="0"/>
    <x v="0"/>
    <x v="127"/>
  </r>
  <r>
    <x v="131"/>
    <x v="121"/>
    <x v="114"/>
    <x v="131"/>
    <x v="129"/>
    <x v="1"/>
    <x v="0"/>
    <x v="2"/>
    <x v="55"/>
    <x v="31"/>
    <x v="36"/>
    <x v="45"/>
    <x v="0"/>
    <x v="75"/>
    <x v="0"/>
    <x v="0"/>
    <x v="128"/>
  </r>
  <r>
    <x v="132"/>
    <x v="122"/>
    <x v="115"/>
    <x v="132"/>
    <x v="130"/>
    <x v="1"/>
    <x v="0"/>
    <x v="2"/>
    <x v="52"/>
    <x v="68"/>
    <x v="71"/>
    <x v="35"/>
    <x v="0"/>
    <x v="46"/>
    <x v="1"/>
    <x v="0"/>
    <x v="129"/>
  </r>
  <r>
    <x v="133"/>
    <x v="123"/>
    <x v="116"/>
    <x v="133"/>
    <x v="131"/>
    <x v="0"/>
    <x v="0"/>
    <x v="1"/>
    <x v="6"/>
    <x v="15"/>
    <x v="72"/>
    <x v="50"/>
    <x v="0"/>
    <x v="107"/>
    <x v="1"/>
    <x v="0"/>
    <x v="130"/>
  </r>
  <r>
    <x v="134"/>
    <x v="121"/>
    <x v="117"/>
    <x v="134"/>
    <x v="132"/>
    <x v="2"/>
    <x v="3"/>
    <x v="2"/>
    <x v="23"/>
    <x v="0"/>
    <x v="15"/>
    <x v="50"/>
    <x v="0"/>
    <x v="108"/>
    <x v="3"/>
    <x v="0"/>
    <x v="131"/>
  </r>
  <r>
    <x v="135"/>
    <x v="124"/>
    <x v="118"/>
    <x v="135"/>
    <x v="133"/>
    <x v="2"/>
    <x v="0"/>
    <x v="0"/>
    <x v="32"/>
    <x v="57"/>
    <x v="67"/>
    <x v="2"/>
    <x v="0"/>
    <x v="109"/>
    <x v="3"/>
    <x v="0"/>
    <x v="132"/>
  </r>
  <r>
    <x v="136"/>
    <x v="125"/>
    <x v="118"/>
    <x v="136"/>
    <x v="134"/>
    <x v="0"/>
    <x v="2"/>
    <x v="2"/>
    <x v="9"/>
    <x v="30"/>
    <x v="69"/>
    <x v="26"/>
    <x v="0"/>
    <x v="19"/>
    <x v="2"/>
    <x v="0"/>
    <x v="133"/>
  </r>
  <r>
    <x v="137"/>
    <x v="87"/>
    <x v="118"/>
    <x v="137"/>
    <x v="135"/>
    <x v="0"/>
    <x v="3"/>
    <x v="2"/>
    <x v="10"/>
    <x v="8"/>
    <x v="29"/>
    <x v="48"/>
    <x v="0"/>
    <x v="21"/>
    <x v="2"/>
    <x v="0"/>
    <x v="134"/>
  </r>
  <r>
    <x v="138"/>
    <x v="126"/>
    <x v="119"/>
    <x v="138"/>
    <x v="136"/>
    <x v="0"/>
    <x v="0"/>
    <x v="0"/>
    <x v="63"/>
    <x v="28"/>
    <x v="73"/>
    <x v="68"/>
    <x v="0"/>
    <x v="110"/>
    <x v="5"/>
    <x v="0"/>
    <x v="135"/>
  </r>
  <r>
    <x v="139"/>
    <x v="127"/>
    <x v="120"/>
    <x v="139"/>
    <x v="137"/>
    <x v="1"/>
    <x v="1"/>
    <x v="2"/>
    <x v="18"/>
    <x v="34"/>
    <x v="48"/>
    <x v="23"/>
    <x v="0"/>
    <x v="111"/>
    <x v="6"/>
    <x v="0"/>
    <x v="136"/>
  </r>
  <r>
    <x v="140"/>
    <x v="128"/>
    <x v="120"/>
    <x v="140"/>
    <x v="138"/>
    <x v="1"/>
    <x v="2"/>
    <x v="2"/>
    <x v="32"/>
    <x v="69"/>
    <x v="29"/>
    <x v="69"/>
    <x v="0"/>
    <x v="101"/>
    <x v="0"/>
    <x v="0"/>
    <x v="137"/>
  </r>
  <r>
    <x v="141"/>
    <x v="129"/>
    <x v="120"/>
    <x v="141"/>
    <x v="139"/>
    <x v="0"/>
    <x v="0"/>
    <x v="2"/>
    <x v="23"/>
    <x v="48"/>
    <x v="30"/>
    <x v="70"/>
    <x v="0"/>
    <x v="112"/>
    <x v="0"/>
    <x v="0"/>
    <x v="138"/>
  </r>
  <r>
    <x v="142"/>
    <x v="15"/>
    <x v="120"/>
    <x v="142"/>
    <x v="140"/>
    <x v="0"/>
    <x v="2"/>
    <x v="2"/>
    <x v="49"/>
    <x v="19"/>
    <x v="55"/>
    <x v="71"/>
    <x v="0"/>
    <x v="113"/>
    <x v="1"/>
    <x v="0"/>
    <x v="139"/>
  </r>
  <r>
    <x v="143"/>
    <x v="130"/>
    <x v="120"/>
    <x v="143"/>
    <x v="141"/>
    <x v="2"/>
    <x v="2"/>
    <x v="2"/>
    <x v="53"/>
    <x v="38"/>
    <x v="65"/>
    <x v="23"/>
    <x v="0"/>
    <x v="114"/>
    <x v="6"/>
    <x v="0"/>
    <x v="140"/>
  </r>
  <r>
    <x v="144"/>
    <x v="131"/>
    <x v="120"/>
    <x v="144"/>
    <x v="142"/>
    <x v="1"/>
    <x v="1"/>
    <x v="1"/>
    <x v="64"/>
    <x v="14"/>
    <x v="70"/>
    <x v="32"/>
    <x v="0"/>
    <x v="115"/>
    <x v="2"/>
    <x v="0"/>
    <x v="141"/>
  </r>
  <r>
    <x v="145"/>
    <x v="132"/>
    <x v="121"/>
    <x v="145"/>
    <x v="143"/>
    <x v="0"/>
    <x v="1"/>
    <x v="2"/>
    <x v="15"/>
    <x v="70"/>
    <x v="56"/>
    <x v="3"/>
    <x v="0"/>
    <x v="64"/>
    <x v="3"/>
    <x v="0"/>
    <x v="142"/>
  </r>
  <r>
    <x v="146"/>
    <x v="133"/>
    <x v="122"/>
    <x v="146"/>
    <x v="144"/>
    <x v="1"/>
    <x v="0"/>
    <x v="2"/>
    <x v="16"/>
    <x v="1"/>
    <x v="72"/>
    <x v="69"/>
    <x v="0"/>
    <x v="42"/>
    <x v="1"/>
    <x v="0"/>
    <x v="143"/>
  </r>
  <r>
    <x v="147"/>
    <x v="134"/>
    <x v="123"/>
    <x v="147"/>
    <x v="145"/>
    <x v="0"/>
    <x v="0"/>
    <x v="2"/>
    <x v="56"/>
    <x v="24"/>
    <x v="68"/>
    <x v="67"/>
    <x v="0"/>
    <x v="36"/>
    <x v="0"/>
    <x v="0"/>
    <x v="144"/>
  </r>
  <r>
    <x v="148"/>
    <x v="135"/>
    <x v="124"/>
    <x v="148"/>
    <x v="146"/>
    <x v="2"/>
    <x v="2"/>
    <x v="2"/>
    <x v="65"/>
    <x v="10"/>
    <x v="2"/>
    <x v="37"/>
    <x v="0"/>
    <x v="44"/>
    <x v="1"/>
    <x v="0"/>
    <x v="145"/>
  </r>
  <r>
    <x v="149"/>
    <x v="136"/>
    <x v="125"/>
    <x v="149"/>
    <x v="147"/>
    <x v="1"/>
    <x v="1"/>
    <x v="0"/>
    <x v="56"/>
    <x v="71"/>
    <x v="22"/>
    <x v="53"/>
    <x v="0"/>
    <x v="116"/>
    <x v="6"/>
    <x v="0"/>
    <x v="146"/>
  </r>
  <r>
    <x v="150"/>
    <x v="137"/>
    <x v="125"/>
    <x v="150"/>
    <x v="148"/>
    <x v="0"/>
    <x v="0"/>
    <x v="0"/>
    <x v="39"/>
    <x v="60"/>
    <x v="51"/>
    <x v="27"/>
    <x v="0"/>
    <x v="61"/>
    <x v="3"/>
    <x v="0"/>
    <x v="147"/>
  </r>
  <r>
    <x v="151"/>
    <x v="138"/>
    <x v="126"/>
    <x v="151"/>
    <x v="149"/>
    <x v="1"/>
    <x v="3"/>
    <x v="0"/>
    <x v="66"/>
    <x v="72"/>
    <x v="17"/>
    <x v="38"/>
    <x v="0"/>
    <x v="117"/>
    <x v="4"/>
    <x v="0"/>
    <x v="148"/>
  </r>
  <r>
    <x v="152"/>
    <x v="139"/>
    <x v="127"/>
    <x v="152"/>
    <x v="150"/>
    <x v="2"/>
    <x v="3"/>
    <x v="2"/>
    <x v="53"/>
    <x v="41"/>
    <x v="74"/>
    <x v="64"/>
    <x v="0"/>
    <x v="118"/>
    <x v="4"/>
    <x v="0"/>
    <x v="149"/>
  </r>
  <r>
    <x v="153"/>
    <x v="140"/>
    <x v="128"/>
    <x v="153"/>
    <x v="151"/>
    <x v="2"/>
    <x v="0"/>
    <x v="2"/>
    <x v="10"/>
    <x v="18"/>
    <x v="75"/>
    <x v="35"/>
    <x v="0"/>
    <x v="21"/>
    <x v="2"/>
    <x v="0"/>
    <x v="150"/>
  </r>
  <r>
    <x v="154"/>
    <x v="141"/>
    <x v="129"/>
    <x v="154"/>
    <x v="152"/>
    <x v="0"/>
    <x v="2"/>
    <x v="0"/>
    <x v="21"/>
    <x v="68"/>
    <x v="32"/>
    <x v="70"/>
    <x v="0"/>
    <x v="23"/>
    <x v="3"/>
    <x v="0"/>
    <x v="151"/>
  </r>
  <r>
    <x v="155"/>
    <x v="142"/>
    <x v="130"/>
    <x v="155"/>
    <x v="153"/>
    <x v="0"/>
    <x v="0"/>
    <x v="0"/>
    <x v="67"/>
    <x v="52"/>
    <x v="54"/>
    <x v="59"/>
    <x v="0"/>
    <x v="119"/>
    <x v="2"/>
    <x v="0"/>
    <x v="152"/>
  </r>
  <r>
    <x v="156"/>
    <x v="143"/>
    <x v="130"/>
    <x v="156"/>
    <x v="154"/>
    <x v="2"/>
    <x v="1"/>
    <x v="2"/>
    <x v="29"/>
    <x v="47"/>
    <x v="26"/>
    <x v="71"/>
    <x v="0"/>
    <x v="120"/>
    <x v="6"/>
    <x v="0"/>
    <x v="153"/>
  </r>
  <r>
    <x v="157"/>
    <x v="144"/>
    <x v="130"/>
    <x v="157"/>
    <x v="154"/>
    <x v="2"/>
    <x v="3"/>
    <x v="2"/>
    <x v="16"/>
    <x v="48"/>
    <x v="50"/>
    <x v="72"/>
    <x v="0"/>
    <x v="121"/>
    <x v="0"/>
    <x v="0"/>
    <x v="154"/>
  </r>
  <r>
    <x v="158"/>
    <x v="145"/>
    <x v="131"/>
    <x v="158"/>
    <x v="155"/>
    <x v="0"/>
    <x v="2"/>
    <x v="1"/>
    <x v="11"/>
    <x v="25"/>
    <x v="40"/>
    <x v="73"/>
    <x v="0"/>
    <x v="122"/>
    <x v="0"/>
    <x v="0"/>
    <x v="155"/>
  </r>
  <r>
    <x v="159"/>
    <x v="146"/>
    <x v="132"/>
    <x v="159"/>
    <x v="156"/>
    <x v="1"/>
    <x v="2"/>
    <x v="2"/>
    <x v="31"/>
    <x v="12"/>
    <x v="49"/>
    <x v="45"/>
    <x v="0"/>
    <x v="123"/>
    <x v="0"/>
    <x v="0"/>
    <x v="156"/>
  </r>
  <r>
    <x v="160"/>
    <x v="147"/>
    <x v="133"/>
    <x v="160"/>
    <x v="157"/>
    <x v="0"/>
    <x v="3"/>
    <x v="0"/>
    <x v="26"/>
    <x v="73"/>
    <x v="76"/>
    <x v="44"/>
    <x v="0"/>
    <x v="124"/>
    <x v="5"/>
    <x v="0"/>
    <x v="157"/>
  </r>
  <r>
    <x v="161"/>
    <x v="148"/>
    <x v="134"/>
    <x v="161"/>
    <x v="158"/>
    <x v="2"/>
    <x v="1"/>
    <x v="0"/>
    <x v="64"/>
    <x v="16"/>
    <x v="43"/>
    <x v="12"/>
    <x v="0"/>
    <x v="125"/>
    <x v="6"/>
    <x v="0"/>
    <x v="158"/>
  </r>
  <r>
    <x v="162"/>
    <x v="149"/>
    <x v="135"/>
    <x v="162"/>
    <x v="159"/>
    <x v="2"/>
    <x v="0"/>
    <x v="0"/>
    <x v="52"/>
    <x v="74"/>
    <x v="26"/>
    <x v="69"/>
    <x v="0"/>
    <x v="2"/>
    <x v="2"/>
    <x v="0"/>
    <x v="159"/>
  </r>
  <r>
    <x v="163"/>
    <x v="150"/>
    <x v="136"/>
    <x v="163"/>
    <x v="160"/>
    <x v="0"/>
    <x v="3"/>
    <x v="0"/>
    <x v="0"/>
    <x v="14"/>
    <x v="32"/>
    <x v="31"/>
    <x v="0"/>
    <x v="60"/>
    <x v="0"/>
    <x v="0"/>
    <x v="160"/>
  </r>
  <r>
    <x v="164"/>
    <x v="151"/>
    <x v="137"/>
    <x v="164"/>
    <x v="161"/>
    <x v="1"/>
    <x v="3"/>
    <x v="0"/>
    <x v="55"/>
    <x v="11"/>
    <x v="64"/>
    <x v="61"/>
    <x v="0"/>
    <x v="126"/>
    <x v="3"/>
    <x v="0"/>
    <x v="161"/>
  </r>
  <r>
    <x v="165"/>
    <x v="152"/>
    <x v="138"/>
    <x v="165"/>
    <x v="162"/>
    <x v="2"/>
    <x v="0"/>
    <x v="2"/>
    <x v="68"/>
    <x v="17"/>
    <x v="77"/>
    <x v="53"/>
    <x v="0"/>
    <x v="127"/>
    <x v="6"/>
    <x v="0"/>
    <x v="162"/>
  </r>
  <r>
    <x v="166"/>
    <x v="153"/>
    <x v="139"/>
    <x v="166"/>
    <x v="163"/>
    <x v="0"/>
    <x v="3"/>
    <x v="1"/>
    <x v="56"/>
    <x v="75"/>
    <x v="4"/>
    <x v="48"/>
    <x v="0"/>
    <x v="34"/>
    <x v="2"/>
    <x v="0"/>
    <x v="163"/>
  </r>
  <r>
    <x v="167"/>
    <x v="13"/>
    <x v="140"/>
    <x v="167"/>
    <x v="164"/>
    <x v="0"/>
    <x v="2"/>
    <x v="1"/>
    <x v="2"/>
    <x v="48"/>
    <x v="3"/>
    <x v="49"/>
    <x v="0"/>
    <x v="0"/>
    <x v="6"/>
    <x v="0"/>
    <x v="164"/>
  </r>
  <r>
    <x v="168"/>
    <x v="154"/>
    <x v="141"/>
    <x v="168"/>
    <x v="165"/>
    <x v="1"/>
    <x v="2"/>
    <x v="0"/>
    <x v="14"/>
    <x v="29"/>
    <x v="27"/>
    <x v="74"/>
    <x v="0"/>
    <x v="128"/>
    <x v="3"/>
    <x v="0"/>
    <x v="1"/>
  </r>
  <r>
    <x v="169"/>
    <x v="155"/>
    <x v="142"/>
    <x v="169"/>
    <x v="166"/>
    <x v="1"/>
    <x v="2"/>
    <x v="1"/>
    <x v="64"/>
    <x v="26"/>
    <x v="13"/>
    <x v="75"/>
    <x v="0"/>
    <x v="129"/>
    <x v="4"/>
    <x v="0"/>
    <x v="165"/>
  </r>
  <r>
    <x v="170"/>
    <x v="156"/>
    <x v="143"/>
    <x v="170"/>
    <x v="167"/>
    <x v="1"/>
    <x v="2"/>
    <x v="1"/>
    <x v="29"/>
    <x v="47"/>
    <x v="43"/>
    <x v="24"/>
    <x v="0"/>
    <x v="116"/>
    <x v="2"/>
    <x v="0"/>
    <x v="166"/>
  </r>
  <r>
    <x v="171"/>
    <x v="157"/>
    <x v="144"/>
    <x v="171"/>
    <x v="168"/>
    <x v="2"/>
    <x v="3"/>
    <x v="1"/>
    <x v="67"/>
    <x v="17"/>
    <x v="12"/>
    <x v="3"/>
    <x v="0"/>
    <x v="130"/>
    <x v="3"/>
    <x v="0"/>
    <x v="167"/>
  </r>
  <r>
    <x v="172"/>
    <x v="115"/>
    <x v="145"/>
    <x v="172"/>
    <x v="169"/>
    <x v="2"/>
    <x v="1"/>
    <x v="1"/>
    <x v="41"/>
    <x v="76"/>
    <x v="0"/>
    <x v="70"/>
    <x v="0"/>
    <x v="78"/>
    <x v="0"/>
    <x v="0"/>
    <x v="168"/>
  </r>
  <r>
    <x v="173"/>
    <x v="158"/>
    <x v="146"/>
    <x v="173"/>
    <x v="170"/>
    <x v="0"/>
    <x v="2"/>
    <x v="0"/>
    <x v="69"/>
    <x v="31"/>
    <x v="20"/>
    <x v="33"/>
    <x v="0"/>
    <x v="84"/>
    <x v="0"/>
    <x v="0"/>
    <x v="169"/>
  </r>
  <r>
    <x v="174"/>
    <x v="159"/>
    <x v="146"/>
    <x v="174"/>
    <x v="171"/>
    <x v="1"/>
    <x v="2"/>
    <x v="0"/>
    <x v="47"/>
    <x v="49"/>
    <x v="57"/>
    <x v="45"/>
    <x v="0"/>
    <x v="112"/>
    <x v="0"/>
    <x v="0"/>
    <x v="170"/>
  </r>
  <r>
    <x v="175"/>
    <x v="160"/>
    <x v="147"/>
    <x v="175"/>
    <x v="172"/>
    <x v="0"/>
    <x v="3"/>
    <x v="2"/>
    <x v="3"/>
    <x v="29"/>
    <x v="59"/>
    <x v="27"/>
    <x v="0"/>
    <x v="65"/>
    <x v="0"/>
    <x v="0"/>
    <x v="171"/>
  </r>
  <r>
    <x v="176"/>
    <x v="161"/>
    <x v="148"/>
    <x v="176"/>
    <x v="173"/>
    <x v="2"/>
    <x v="3"/>
    <x v="0"/>
    <x v="14"/>
    <x v="41"/>
    <x v="7"/>
    <x v="24"/>
    <x v="0"/>
    <x v="59"/>
    <x v="1"/>
    <x v="0"/>
    <x v="172"/>
  </r>
  <r>
    <x v="177"/>
    <x v="162"/>
    <x v="149"/>
    <x v="177"/>
    <x v="174"/>
    <x v="0"/>
    <x v="0"/>
    <x v="2"/>
    <x v="22"/>
    <x v="29"/>
    <x v="57"/>
    <x v="70"/>
    <x v="0"/>
    <x v="131"/>
    <x v="0"/>
    <x v="0"/>
    <x v="173"/>
  </r>
  <r>
    <x v="178"/>
    <x v="163"/>
    <x v="150"/>
    <x v="178"/>
    <x v="175"/>
    <x v="0"/>
    <x v="3"/>
    <x v="2"/>
    <x v="24"/>
    <x v="77"/>
    <x v="33"/>
    <x v="76"/>
    <x v="0"/>
    <x v="132"/>
    <x v="5"/>
    <x v="0"/>
    <x v="174"/>
  </r>
  <r>
    <x v="179"/>
    <x v="164"/>
    <x v="151"/>
    <x v="179"/>
    <x v="176"/>
    <x v="0"/>
    <x v="1"/>
    <x v="1"/>
    <x v="30"/>
    <x v="62"/>
    <x v="38"/>
    <x v="77"/>
    <x v="0"/>
    <x v="133"/>
    <x v="4"/>
    <x v="0"/>
    <x v="175"/>
  </r>
  <r>
    <x v="180"/>
    <x v="165"/>
    <x v="152"/>
    <x v="180"/>
    <x v="177"/>
    <x v="2"/>
    <x v="2"/>
    <x v="2"/>
    <x v="59"/>
    <x v="78"/>
    <x v="2"/>
    <x v="1"/>
    <x v="0"/>
    <x v="134"/>
    <x v="1"/>
    <x v="0"/>
    <x v="176"/>
  </r>
  <r>
    <x v="181"/>
    <x v="22"/>
    <x v="153"/>
    <x v="181"/>
    <x v="178"/>
    <x v="1"/>
    <x v="2"/>
    <x v="0"/>
    <x v="38"/>
    <x v="79"/>
    <x v="24"/>
    <x v="78"/>
    <x v="0"/>
    <x v="135"/>
    <x v="4"/>
    <x v="0"/>
    <x v="177"/>
  </r>
  <r>
    <x v="182"/>
    <x v="166"/>
    <x v="154"/>
    <x v="182"/>
    <x v="179"/>
    <x v="0"/>
    <x v="0"/>
    <x v="2"/>
    <x v="45"/>
    <x v="42"/>
    <x v="29"/>
    <x v="46"/>
    <x v="0"/>
    <x v="106"/>
    <x v="0"/>
    <x v="0"/>
    <x v="178"/>
  </r>
  <r>
    <x v="183"/>
    <x v="167"/>
    <x v="155"/>
    <x v="183"/>
    <x v="180"/>
    <x v="1"/>
    <x v="0"/>
    <x v="2"/>
    <x v="70"/>
    <x v="80"/>
    <x v="33"/>
    <x v="76"/>
    <x v="0"/>
    <x v="136"/>
    <x v="5"/>
    <x v="0"/>
    <x v="179"/>
  </r>
  <r>
    <x v="184"/>
    <x v="168"/>
    <x v="156"/>
    <x v="184"/>
    <x v="181"/>
    <x v="2"/>
    <x v="1"/>
    <x v="1"/>
    <x v="53"/>
    <x v="41"/>
    <x v="72"/>
    <x v="79"/>
    <x v="0"/>
    <x v="137"/>
    <x v="0"/>
    <x v="0"/>
    <x v="180"/>
  </r>
  <r>
    <x v="185"/>
    <x v="169"/>
    <x v="106"/>
    <x v="185"/>
    <x v="182"/>
    <x v="2"/>
    <x v="0"/>
    <x v="2"/>
    <x v="32"/>
    <x v="45"/>
    <x v="72"/>
    <x v="66"/>
    <x v="0"/>
    <x v="43"/>
    <x v="4"/>
    <x v="0"/>
    <x v="162"/>
  </r>
  <r>
    <x v="186"/>
    <x v="32"/>
    <x v="106"/>
    <x v="186"/>
    <x v="183"/>
    <x v="2"/>
    <x v="0"/>
    <x v="0"/>
    <x v="40"/>
    <x v="67"/>
    <x v="59"/>
    <x v="69"/>
    <x v="0"/>
    <x v="86"/>
    <x v="2"/>
    <x v="0"/>
    <x v="181"/>
  </r>
  <r>
    <x v="187"/>
    <x v="170"/>
    <x v="106"/>
    <x v="187"/>
    <x v="183"/>
    <x v="1"/>
    <x v="1"/>
    <x v="0"/>
    <x v="71"/>
    <x v="62"/>
    <x v="71"/>
    <x v="66"/>
    <x v="0"/>
    <x v="138"/>
    <x v="5"/>
    <x v="0"/>
    <x v="182"/>
  </r>
  <r>
    <x v="188"/>
    <x v="171"/>
    <x v="157"/>
    <x v="188"/>
    <x v="184"/>
    <x v="1"/>
    <x v="2"/>
    <x v="2"/>
    <x v="0"/>
    <x v="75"/>
    <x v="6"/>
    <x v="41"/>
    <x v="0"/>
    <x v="139"/>
    <x v="2"/>
    <x v="0"/>
    <x v="183"/>
  </r>
  <r>
    <x v="189"/>
    <x v="172"/>
    <x v="157"/>
    <x v="189"/>
    <x v="185"/>
    <x v="1"/>
    <x v="2"/>
    <x v="2"/>
    <x v="41"/>
    <x v="38"/>
    <x v="39"/>
    <x v="80"/>
    <x v="0"/>
    <x v="140"/>
    <x v="1"/>
    <x v="0"/>
    <x v="184"/>
  </r>
  <r>
    <x v="190"/>
    <x v="81"/>
    <x v="45"/>
    <x v="190"/>
    <x v="186"/>
    <x v="0"/>
    <x v="0"/>
    <x v="1"/>
    <x v="0"/>
    <x v="81"/>
    <x v="0"/>
    <x v="72"/>
    <x v="0"/>
    <x v="96"/>
    <x v="1"/>
    <x v="0"/>
    <x v="185"/>
  </r>
  <r>
    <x v="191"/>
    <x v="173"/>
    <x v="158"/>
    <x v="191"/>
    <x v="187"/>
    <x v="0"/>
    <x v="3"/>
    <x v="1"/>
    <x v="52"/>
    <x v="2"/>
    <x v="49"/>
    <x v="30"/>
    <x v="0"/>
    <x v="141"/>
    <x v="2"/>
    <x v="0"/>
    <x v="186"/>
  </r>
  <r>
    <x v="192"/>
    <x v="174"/>
    <x v="157"/>
    <x v="192"/>
    <x v="188"/>
    <x v="2"/>
    <x v="0"/>
    <x v="0"/>
    <x v="36"/>
    <x v="76"/>
    <x v="39"/>
    <x v="38"/>
    <x v="0"/>
    <x v="142"/>
    <x v="2"/>
    <x v="0"/>
    <x v="187"/>
  </r>
  <r>
    <x v="193"/>
    <x v="175"/>
    <x v="157"/>
    <x v="193"/>
    <x v="189"/>
    <x v="2"/>
    <x v="0"/>
    <x v="2"/>
    <x v="42"/>
    <x v="52"/>
    <x v="40"/>
    <x v="43"/>
    <x v="0"/>
    <x v="143"/>
    <x v="1"/>
    <x v="0"/>
    <x v="188"/>
  </r>
  <r>
    <x v="194"/>
    <x v="176"/>
    <x v="157"/>
    <x v="194"/>
    <x v="190"/>
    <x v="1"/>
    <x v="3"/>
    <x v="2"/>
    <x v="52"/>
    <x v="1"/>
    <x v="29"/>
    <x v="48"/>
    <x v="0"/>
    <x v="144"/>
    <x v="3"/>
    <x v="0"/>
    <x v="189"/>
  </r>
  <r>
    <x v="195"/>
    <x v="177"/>
    <x v="157"/>
    <x v="195"/>
    <x v="191"/>
    <x v="1"/>
    <x v="0"/>
    <x v="2"/>
    <x v="52"/>
    <x v="13"/>
    <x v="17"/>
    <x v="80"/>
    <x v="0"/>
    <x v="125"/>
    <x v="6"/>
    <x v="0"/>
    <x v="190"/>
  </r>
  <r>
    <x v="196"/>
    <x v="178"/>
    <x v="157"/>
    <x v="196"/>
    <x v="191"/>
    <x v="1"/>
    <x v="3"/>
    <x v="0"/>
    <x v="50"/>
    <x v="56"/>
    <x v="71"/>
    <x v="20"/>
    <x v="0"/>
    <x v="52"/>
    <x v="4"/>
    <x v="0"/>
    <x v="191"/>
  </r>
  <r>
    <x v="197"/>
    <x v="179"/>
    <x v="159"/>
    <x v="197"/>
    <x v="192"/>
    <x v="1"/>
    <x v="1"/>
    <x v="1"/>
    <x v="19"/>
    <x v="15"/>
    <x v="13"/>
    <x v="58"/>
    <x v="0"/>
    <x v="57"/>
    <x v="0"/>
    <x v="0"/>
    <x v="192"/>
  </r>
  <r>
    <x v="198"/>
    <x v="180"/>
    <x v="27"/>
    <x v="198"/>
    <x v="193"/>
    <x v="2"/>
    <x v="3"/>
    <x v="1"/>
    <x v="63"/>
    <x v="82"/>
    <x v="11"/>
    <x v="81"/>
    <x v="0"/>
    <x v="145"/>
    <x v="0"/>
    <x v="0"/>
    <x v="193"/>
  </r>
  <r>
    <x v="199"/>
    <x v="181"/>
    <x v="160"/>
    <x v="199"/>
    <x v="194"/>
    <x v="0"/>
    <x v="0"/>
    <x v="2"/>
    <x v="28"/>
    <x v="37"/>
    <x v="3"/>
    <x v="19"/>
    <x v="0"/>
    <x v="41"/>
    <x v="2"/>
    <x v="0"/>
    <x v="194"/>
  </r>
  <r>
    <x v="200"/>
    <x v="182"/>
    <x v="160"/>
    <x v="200"/>
    <x v="195"/>
    <x v="2"/>
    <x v="1"/>
    <x v="0"/>
    <x v="15"/>
    <x v="75"/>
    <x v="62"/>
    <x v="33"/>
    <x v="0"/>
    <x v="23"/>
    <x v="3"/>
    <x v="0"/>
    <x v="195"/>
  </r>
  <r>
    <x v="201"/>
    <x v="183"/>
    <x v="160"/>
    <x v="201"/>
    <x v="196"/>
    <x v="0"/>
    <x v="1"/>
    <x v="0"/>
    <x v="4"/>
    <x v="13"/>
    <x v="56"/>
    <x v="27"/>
    <x v="0"/>
    <x v="23"/>
    <x v="3"/>
    <x v="0"/>
    <x v="196"/>
  </r>
  <r>
    <x v="202"/>
    <x v="184"/>
    <x v="161"/>
    <x v="202"/>
    <x v="197"/>
    <x v="1"/>
    <x v="1"/>
    <x v="2"/>
    <x v="72"/>
    <x v="83"/>
    <x v="78"/>
    <x v="82"/>
    <x v="0"/>
    <x v="132"/>
    <x v="5"/>
    <x v="0"/>
    <x v="197"/>
  </r>
  <r>
    <x v="203"/>
    <x v="185"/>
    <x v="162"/>
    <x v="203"/>
    <x v="198"/>
    <x v="0"/>
    <x v="0"/>
    <x v="0"/>
    <x v="15"/>
    <x v="17"/>
    <x v="59"/>
    <x v="3"/>
    <x v="0"/>
    <x v="146"/>
    <x v="3"/>
    <x v="0"/>
    <x v="198"/>
  </r>
  <r>
    <x v="204"/>
    <x v="186"/>
    <x v="163"/>
    <x v="204"/>
    <x v="199"/>
    <x v="1"/>
    <x v="1"/>
    <x v="0"/>
    <x v="56"/>
    <x v="60"/>
    <x v="3"/>
    <x v="49"/>
    <x v="0"/>
    <x v="83"/>
    <x v="0"/>
    <x v="0"/>
    <x v="199"/>
  </r>
  <r>
    <x v="205"/>
    <x v="187"/>
    <x v="164"/>
    <x v="205"/>
    <x v="200"/>
    <x v="0"/>
    <x v="3"/>
    <x v="2"/>
    <x v="50"/>
    <x v="42"/>
    <x v="69"/>
    <x v="37"/>
    <x v="0"/>
    <x v="105"/>
    <x v="1"/>
    <x v="0"/>
    <x v="200"/>
  </r>
  <r>
    <x v="206"/>
    <x v="188"/>
    <x v="165"/>
    <x v="206"/>
    <x v="201"/>
    <x v="0"/>
    <x v="0"/>
    <x v="2"/>
    <x v="40"/>
    <x v="17"/>
    <x v="8"/>
    <x v="30"/>
    <x v="0"/>
    <x v="147"/>
    <x v="4"/>
    <x v="0"/>
    <x v="201"/>
  </r>
  <r>
    <x v="207"/>
    <x v="189"/>
    <x v="166"/>
    <x v="207"/>
    <x v="202"/>
    <x v="0"/>
    <x v="1"/>
    <x v="1"/>
    <x v="49"/>
    <x v="84"/>
    <x v="2"/>
    <x v="6"/>
    <x v="0"/>
    <x v="134"/>
    <x v="4"/>
    <x v="0"/>
    <x v="202"/>
  </r>
  <r>
    <x v="208"/>
    <x v="190"/>
    <x v="76"/>
    <x v="208"/>
    <x v="203"/>
    <x v="2"/>
    <x v="3"/>
    <x v="2"/>
    <x v="54"/>
    <x v="82"/>
    <x v="34"/>
    <x v="40"/>
    <x v="0"/>
    <x v="148"/>
    <x v="2"/>
    <x v="0"/>
    <x v="203"/>
  </r>
  <r>
    <x v="209"/>
    <x v="191"/>
    <x v="76"/>
    <x v="209"/>
    <x v="204"/>
    <x v="1"/>
    <x v="3"/>
    <x v="2"/>
    <x v="62"/>
    <x v="69"/>
    <x v="0"/>
    <x v="14"/>
    <x v="0"/>
    <x v="149"/>
    <x v="0"/>
    <x v="0"/>
    <x v="204"/>
  </r>
  <r>
    <x v="210"/>
    <x v="192"/>
    <x v="76"/>
    <x v="210"/>
    <x v="205"/>
    <x v="2"/>
    <x v="1"/>
    <x v="2"/>
    <x v="32"/>
    <x v="85"/>
    <x v="8"/>
    <x v="83"/>
    <x v="0"/>
    <x v="135"/>
    <x v="4"/>
    <x v="0"/>
    <x v="205"/>
  </r>
  <r>
    <x v="211"/>
    <x v="193"/>
    <x v="76"/>
    <x v="211"/>
    <x v="206"/>
    <x v="2"/>
    <x v="1"/>
    <x v="2"/>
    <x v="73"/>
    <x v="32"/>
    <x v="64"/>
    <x v="3"/>
    <x v="0"/>
    <x v="150"/>
    <x v="3"/>
    <x v="0"/>
    <x v="206"/>
  </r>
  <r>
    <x v="212"/>
    <x v="194"/>
    <x v="76"/>
    <x v="212"/>
    <x v="206"/>
    <x v="1"/>
    <x v="0"/>
    <x v="2"/>
    <x v="48"/>
    <x v="29"/>
    <x v="50"/>
    <x v="33"/>
    <x v="0"/>
    <x v="88"/>
    <x v="0"/>
    <x v="0"/>
    <x v="207"/>
  </r>
  <r>
    <x v="213"/>
    <x v="195"/>
    <x v="76"/>
    <x v="213"/>
    <x v="207"/>
    <x v="2"/>
    <x v="0"/>
    <x v="0"/>
    <x v="43"/>
    <x v="1"/>
    <x v="79"/>
    <x v="54"/>
    <x v="0"/>
    <x v="151"/>
    <x v="2"/>
    <x v="0"/>
    <x v="208"/>
  </r>
  <r>
    <x v="214"/>
    <x v="196"/>
    <x v="76"/>
    <x v="214"/>
    <x v="207"/>
    <x v="1"/>
    <x v="2"/>
    <x v="2"/>
    <x v="74"/>
    <x v="66"/>
    <x v="38"/>
    <x v="75"/>
    <x v="0"/>
    <x v="152"/>
    <x v="5"/>
    <x v="0"/>
    <x v="209"/>
  </r>
  <r>
    <x v="215"/>
    <x v="197"/>
    <x v="98"/>
    <x v="215"/>
    <x v="112"/>
    <x v="1"/>
    <x v="0"/>
    <x v="1"/>
    <x v="75"/>
    <x v="34"/>
    <x v="18"/>
    <x v="84"/>
    <x v="0"/>
    <x v="18"/>
    <x v="1"/>
    <x v="0"/>
    <x v="210"/>
  </r>
  <r>
    <x v="216"/>
    <x v="19"/>
    <x v="167"/>
    <x v="216"/>
    <x v="208"/>
    <x v="1"/>
    <x v="0"/>
    <x v="2"/>
    <x v="76"/>
    <x v="50"/>
    <x v="60"/>
    <x v="85"/>
    <x v="0"/>
    <x v="153"/>
    <x v="5"/>
    <x v="0"/>
    <x v="211"/>
  </r>
  <r>
    <x v="217"/>
    <x v="198"/>
    <x v="168"/>
    <x v="217"/>
    <x v="209"/>
    <x v="1"/>
    <x v="0"/>
    <x v="2"/>
    <x v="45"/>
    <x v="79"/>
    <x v="19"/>
    <x v="77"/>
    <x v="0"/>
    <x v="154"/>
    <x v="6"/>
    <x v="0"/>
    <x v="212"/>
  </r>
  <r>
    <x v="218"/>
    <x v="199"/>
    <x v="169"/>
    <x v="218"/>
    <x v="210"/>
    <x v="2"/>
    <x v="0"/>
    <x v="1"/>
    <x v="18"/>
    <x v="49"/>
    <x v="30"/>
    <x v="33"/>
    <x v="0"/>
    <x v="60"/>
    <x v="2"/>
    <x v="0"/>
    <x v="213"/>
  </r>
  <r>
    <x v="219"/>
    <x v="112"/>
    <x v="170"/>
    <x v="219"/>
    <x v="211"/>
    <x v="2"/>
    <x v="2"/>
    <x v="2"/>
    <x v="60"/>
    <x v="84"/>
    <x v="35"/>
    <x v="79"/>
    <x v="0"/>
    <x v="155"/>
    <x v="5"/>
    <x v="0"/>
    <x v="214"/>
  </r>
  <r>
    <x v="220"/>
    <x v="200"/>
    <x v="171"/>
    <x v="220"/>
    <x v="212"/>
    <x v="1"/>
    <x v="3"/>
    <x v="1"/>
    <x v="22"/>
    <x v="1"/>
    <x v="75"/>
    <x v="0"/>
    <x v="0"/>
    <x v="83"/>
    <x v="2"/>
    <x v="0"/>
    <x v="215"/>
  </r>
  <r>
    <x v="221"/>
    <x v="201"/>
    <x v="172"/>
    <x v="221"/>
    <x v="213"/>
    <x v="1"/>
    <x v="1"/>
    <x v="1"/>
    <x v="38"/>
    <x v="30"/>
    <x v="1"/>
    <x v="20"/>
    <x v="0"/>
    <x v="156"/>
    <x v="4"/>
    <x v="0"/>
    <x v="216"/>
  </r>
  <r>
    <x v="222"/>
    <x v="202"/>
    <x v="173"/>
    <x v="222"/>
    <x v="214"/>
    <x v="1"/>
    <x v="2"/>
    <x v="0"/>
    <x v="29"/>
    <x v="3"/>
    <x v="56"/>
    <x v="46"/>
    <x v="0"/>
    <x v="157"/>
    <x v="0"/>
    <x v="0"/>
    <x v="217"/>
  </r>
  <r>
    <x v="223"/>
    <x v="203"/>
    <x v="174"/>
    <x v="223"/>
    <x v="215"/>
    <x v="0"/>
    <x v="0"/>
    <x v="2"/>
    <x v="11"/>
    <x v="59"/>
    <x v="28"/>
    <x v="54"/>
    <x v="0"/>
    <x v="16"/>
    <x v="1"/>
    <x v="0"/>
    <x v="218"/>
  </r>
  <r>
    <x v="224"/>
    <x v="204"/>
    <x v="175"/>
    <x v="224"/>
    <x v="216"/>
    <x v="2"/>
    <x v="0"/>
    <x v="2"/>
    <x v="6"/>
    <x v="21"/>
    <x v="73"/>
    <x v="15"/>
    <x v="0"/>
    <x v="117"/>
    <x v="4"/>
    <x v="0"/>
    <x v="219"/>
  </r>
  <r>
    <x v="225"/>
    <x v="0"/>
    <x v="176"/>
    <x v="225"/>
    <x v="217"/>
    <x v="0"/>
    <x v="1"/>
    <x v="2"/>
    <x v="22"/>
    <x v="69"/>
    <x v="32"/>
    <x v="62"/>
    <x v="0"/>
    <x v="28"/>
    <x v="0"/>
    <x v="0"/>
    <x v="220"/>
  </r>
  <r>
    <x v="226"/>
    <x v="205"/>
    <x v="177"/>
    <x v="226"/>
    <x v="218"/>
    <x v="2"/>
    <x v="3"/>
    <x v="2"/>
    <x v="41"/>
    <x v="64"/>
    <x v="2"/>
    <x v="32"/>
    <x v="0"/>
    <x v="158"/>
    <x v="2"/>
    <x v="0"/>
    <x v="221"/>
  </r>
  <r>
    <x v="227"/>
    <x v="30"/>
    <x v="178"/>
    <x v="227"/>
    <x v="219"/>
    <x v="0"/>
    <x v="1"/>
    <x v="0"/>
    <x v="2"/>
    <x v="24"/>
    <x v="56"/>
    <x v="67"/>
    <x v="0"/>
    <x v="81"/>
    <x v="0"/>
    <x v="0"/>
    <x v="222"/>
  </r>
  <r>
    <x v="228"/>
    <x v="206"/>
    <x v="179"/>
    <x v="228"/>
    <x v="220"/>
    <x v="1"/>
    <x v="3"/>
    <x v="2"/>
    <x v="5"/>
    <x v="21"/>
    <x v="36"/>
    <x v="78"/>
    <x v="0"/>
    <x v="159"/>
    <x v="6"/>
    <x v="0"/>
    <x v="223"/>
  </r>
  <r>
    <x v="229"/>
    <x v="207"/>
    <x v="95"/>
    <x v="229"/>
    <x v="221"/>
    <x v="0"/>
    <x v="2"/>
    <x v="1"/>
    <x v="63"/>
    <x v="33"/>
    <x v="80"/>
    <x v="86"/>
    <x v="0"/>
    <x v="160"/>
    <x v="5"/>
    <x v="0"/>
    <x v="224"/>
  </r>
  <r>
    <x v="230"/>
    <x v="208"/>
    <x v="141"/>
    <x v="230"/>
    <x v="222"/>
    <x v="1"/>
    <x v="0"/>
    <x v="1"/>
    <x v="55"/>
    <x v="72"/>
    <x v="68"/>
    <x v="71"/>
    <x v="0"/>
    <x v="161"/>
    <x v="0"/>
    <x v="0"/>
    <x v="225"/>
  </r>
  <r>
    <x v="231"/>
    <x v="209"/>
    <x v="180"/>
    <x v="231"/>
    <x v="223"/>
    <x v="0"/>
    <x v="2"/>
    <x v="0"/>
    <x v="14"/>
    <x v="86"/>
    <x v="25"/>
    <x v="55"/>
    <x v="0"/>
    <x v="156"/>
    <x v="6"/>
    <x v="0"/>
    <x v="226"/>
  </r>
  <r>
    <x v="232"/>
    <x v="210"/>
    <x v="181"/>
    <x v="232"/>
    <x v="224"/>
    <x v="2"/>
    <x v="3"/>
    <x v="2"/>
    <x v="73"/>
    <x v="20"/>
    <x v="10"/>
    <x v="59"/>
    <x v="0"/>
    <x v="162"/>
    <x v="2"/>
    <x v="0"/>
    <x v="227"/>
  </r>
  <r>
    <x v="233"/>
    <x v="211"/>
    <x v="182"/>
    <x v="233"/>
    <x v="225"/>
    <x v="0"/>
    <x v="2"/>
    <x v="1"/>
    <x v="45"/>
    <x v="64"/>
    <x v="67"/>
    <x v="43"/>
    <x v="0"/>
    <x v="109"/>
    <x v="2"/>
    <x v="0"/>
    <x v="228"/>
  </r>
  <r>
    <x v="234"/>
    <x v="167"/>
    <x v="183"/>
    <x v="234"/>
    <x v="226"/>
    <x v="2"/>
    <x v="1"/>
    <x v="0"/>
    <x v="11"/>
    <x v="18"/>
    <x v="34"/>
    <x v="43"/>
    <x v="0"/>
    <x v="163"/>
    <x v="1"/>
    <x v="0"/>
    <x v="229"/>
  </r>
  <r>
    <x v="235"/>
    <x v="212"/>
    <x v="184"/>
    <x v="235"/>
    <x v="227"/>
    <x v="0"/>
    <x v="0"/>
    <x v="0"/>
    <x v="19"/>
    <x v="2"/>
    <x v="77"/>
    <x v="53"/>
    <x v="0"/>
    <x v="66"/>
    <x v="6"/>
    <x v="0"/>
    <x v="230"/>
  </r>
  <r>
    <x v="236"/>
    <x v="76"/>
    <x v="185"/>
    <x v="236"/>
    <x v="228"/>
    <x v="1"/>
    <x v="3"/>
    <x v="2"/>
    <x v="66"/>
    <x v="22"/>
    <x v="52"/>
    <x v="53"/>
    <x v="0"/>
    <x v="5"/>
    <x v="4"/>
    <x v="0"/>
    <x v="231"/>
  </r>
  <r>
    <x v="237"/>
    <x v="213"/>
    <x v="186"/>
    <x v="237"/>
    <x v="229"/>
    <x v="0"/>
    <x v="1"/>
    <x v="0"/>
    <x v="35"/>
    <x v="19"/>
    <x v="20"/>
    <x v="3"/>
    <x v="0"/>
    <x v="146"/>
    <x v="3"/>
    <x v="0"/>
    <x v="232"/>
  </r>
  <r>
    <x v="238"/>
    <x v="214"/>
    <x v="187"/>
    <x v="238"/>
    <x v="230"/>
    <x v="0"/>
    <x v="2"/>
    <x v="2"/>
    <x v="42"/>
    <x v="87"/>
    <x v="22"/>
    <x v="13"/>
    <x v="0"/>
    <x v="89"/>
    <x v="1"/>
    <x v="0"/>
    <x v="233"/>
  </r>
  <r>
    <x v="239"/>
    <x v="215"/>
    <x v="188"/>
    <x v="239"/>
    <x v="231"/>
    <x v="0"/>
    <x v="0"/>
    <x v="1"/>
    <x v="9"/>
    <x v="32"/>
    <x v="22"/>
    <x v="50"/>
    <x v="0"/>
    <x v="80"/>
    <x v="0"/>
    <x v="0"/>
    <x v="234"/>
  </r>
  <r>
    <x v="240"/>
    <x v="216"/>
    <x v="189"/>
    <x v="240"/>
    <x v="232"/>
    <x v="1"/>
    <x v="3"/>
    <x v="0"/>
    <x v="30"/>
    <x v="38"/>
    <x v="38"/>
    <x v="87"/>
    <x v="0"/>
    <x v="5"/>
    <x v="4"/>
    <x v="0"/>
    <x v="235"/>
  </r>
  <r>
    <x v="241"/>
    <x v="217"/>
    <x v="190"/>
    <x v="241"/>
    <x v="233"/>
    <x v="1"/>
    <x v="1"/>
    <x v="2"/>
    <x v="69"/>
    <x v="5"/>
    <x v="0"/>
    <x v="5"/>
    <x v="0"/>
    <x v="63"/>
    <x v="2"/>
    <x v="0"/>
    <x v="236"/>
  </r>
  <r>
    <x v="242"/>
    <x v="218"/>
    <x v="58"/>
    <x v="242"/>
    <x v="234"/>
    <x v="2"/>
    <x v="2"/>
    <x v="1"/>
    <x v="21"/>
    <x v="88"/>
    <x v="81"/>
    <x v="11"/>
    <x v="0"/>
    <x v="164"/>
    <x v="1"/>
    <x v="0"/>
    <x v="237"/>
  </r>
  <r>
    <x v="243"/>
    <x v="219"/>
    <x v="191"/>
    <x v="243"/>
    <x v="235"/>
    <x v="2"/>
    <x v="2"/>
    <x v="0"/>
    <x v="55"/>
    <x v="31"/>
    <x v="0"/>
    <x v="3"/>
    <x v="0"/>
    <x v="165"/>
    <x v="0"/>
    <x v="0"/>
    <x v="238"/>
  </r>
  <r>
    <x v="244"/>
    <x v="220"/>
    <x v="192"/>
    <x v="244"/>
    <x v="236"/>
    <x v="0"/>
    <x v="1"/>
    <x v="0"/>
    <x v="67"/>
    <x v="12"/>
    <x v="64"/>
    <x v="34"/>
    <x v="0"/>
    <x v="58"/>
    <x v="3"/>
    <x v="0"/>
    <x v="239"/>
  </r>
  <r>
    <x v="245"/>
    <x v="221"/>
    <x v="193"/>
    <x v="245"/>
    <x v="237"/>
    <x v="1"/>
    <x v="3"/>
    <x v="1"/>
    <x v="76"/>
    <x v="89"/>
    <x v="19"/>
    <x v="20"/>
    <x v="0"/>
    <x v="48"/>
    <x v="1"/>
    <x v="0"/>
    <x v="240"/>
  </r>
  <r>
    <x v="246"/>
    <x v="222"/>
    <x v="98"/>
    <x v="246"/>
    <x v="238"/>
    <x v="1"/>
    <x v="1"/>
    <x v="1"/>
    <x v="20"/>
    <x v="16"/>
    <x v="82"/>
    <x v="59"/>
    <x v="0"/>
    <x v="166"/>
    <x v="5"/>
    <x v="0"/>
    <x v="241"/>
  </r>
  <r>
    <x v="247"/>
    <x v="209"/>
    <x v="194"/>
    <x v="247"/>
    <x v="239"/>
    <x v="1"/>
    <x v="2"/>
    <x v="0"/>
    <x v="72"/>
    <x v="9"/>
    <x v="8"/>
    <x v="15"/>
    <x v="0"/>
    <x v="73"/>
    <x v="4"/>
    <x v="0"/>
    <x v="242"/>
  </r>
  <r>
    <x v="248"/>
    <x v="223"/>
    <x v="195"/>
    <x v="248"/>
    <x v="240"/>
    <x v="1"/>
    <x v="3"/>
    <x v="2"/>
    <x v="0"/>
    <x v="69"/>
    <x v="59"/>
    <x v="74"/>
    <x v="0"/>
    <x v="167"/>
    <x v="0"/>
    <x v="0"/>
    <x v="243"/>
  </r>
  <r>
    <x v="249"/>
    <x v="22"/>
    <x v="196"/>
    <x v="249"/>
    <x v="241"/>
    <x v="0"/>
    <x v="2"/>
    <x v="0"/>
    <x v="13"/>
    <x v="37"/>
    <x v="27"/>
    <x v="20"/>
    <x v="0"/>
    <x v="168"/>
    <x v="2"/>
    <x v="0"/>
    <x v="244"/>
  </r>
  <r>
    <x v="250"/>
    <x v="224"/>
    <x v="197"/>
    <x v="250"/>
    <x v="242"/>
    <x v="1"/>
    <x v="0"/>
    <x v="0"/>
    <x v="75"/>
    <x v="90"/>
    <x v="83"/>
    <x v="59"/>
    <x v="0"/>
    <x v="48"/>
    <x v="4"/>
    <x v="0"/>
    <x v="245"/>
  </r>
  <r>
    <x v="251"/>
    <x v="225"/>
    <x v="198"/>
    <x v="251"/>
    <x v="243"/>
    <x v="2"/>
    <x v="3"/>
    <x v="0"/>
    <x v="17"/>
    <x v="77"/>
    <x v="84"/>
    <x v="64"/>
    <x v="0"/>
    <x v="169"/>
    <x v="5"/>
    <x v="0"/>
    <x v="246"/>
  </r>
  <r>
    <x v="252"/>
    <x v="226"/>
    <x v="199"/>
    <x v="252"/>
    <x v="244"/>
    <x v="2"/>
    <x v="2"/>
    <x v="2"/>
    <x v="61"/>
    <x v="65"/>
    <x v="14"/>
    <x v="29"/>
    <x v="0"/>
    <x v="170"/>
    <x v="5"/>
    <x v="0"/>
    <x v="247"/>
  </r>
  <r>
    <x v="253"/>
    <x v="148"/>
    <x v="200"/>
    <x v="253"/>
    <x v="245"/>
    <x v="1"/>
    <x v="1"/>
    <x v="0"/>
    <x v="59"/>
    <x v="59"/>
    <x v="62"/>
    <x v="19"/>
    <x v="0"/>
    <x v="20"/>
    <x v="1"/>
    <x v="0"/>
    <x v="248"/>
  </r>
  <r>
    <x v="254"/>
    <x v="94"/>
    <x v="201"/>
    <x v="254"/>
    <x v="246"/>
    <x v="1"/>
    <x v="2"/>
    <x v="0"/>
    <x v="67"/>
    <x v="81"/>
    <x v="50"/>
    <x v="22"/>
    <x v="0"/>
    <x v="28"/>
    <x v="0"/>
    <x v="0"/>
    <x v="249"/>
  </r>
  <r>
    <x v="255"/>
    <x v="227"/>
    <x v="202"/>
    <x v="255"/>
    <x v="247"/>
    <x v="1"/>
    <x v="1"/>
    <x v="2"/>
    <x v="42"/>
    <x v="32"/>
    <x v="22"/>
    <x v="15"/>
    <x v="0"/>
    <x v="46"/>
    <x v="1"/>
    <x v="0"/>
    <x v="250"/>
  </r>
  <r>
    <x v="256"/>
    <x v="228"/>
    <x v="203"/>
    <x v="256"/>
    <x v="248"/>
    <x v="0"/>
    <x v="3"/>
    <x v="1"/>
    <x v="65"/>
    <x v="38"/>
    <x v="5"/>
    <x v="79"/>
    <x v="0"/>
    <x v="171"/>
    <x v="3"/>
    <x v="0"/>
    <x v="251"/>
  </r>
  <r>
    <x v="257"/>
    <x v="229"/>
    <x v="204"/>
    <x v="257"/>
    <x v="249"/>
    <x v="0"/>
    <x v="1"/>
    <x v="2"/>
    <x v="31"/>
    <x v="58"/>
    <x v="67"/>
    <x v="67"/>
    <x v="0"/>
    <x v="77"/>
    <x v="0"/>
    <x v="0"/>
    <x v="252"/>
  </r>
  <r>
    <x v="258"/>
    <x v="230"/>
    <x v="110"/>
    <x v="258"/>
    <x v="250"/>
    <x v="1"/>
    <x v="0"/>
    <x v="0"/>
    <x v="55"/>
    <x v="74"/>
    <x v="69"/>
    <x v="74"/>
    <x v="0"/>
    <x v="172"/>
    <x v="0"/>
    <x v="0"/>
    <x v="253"/>
  </r>
  <r>
    <x v="259"/>
    <x v="168"/>
    <x v="110"/>
    <x v="259"/>
    <x v="251"/>
    <x v="2"/>
    <x v="3"/>
    <x v="0"/>
    <x v="3"/>
    <x v="67"/>
    <x v="29"/>
    <x v="48"/>
    <x v="0"/>
    <x v="36"/>
    <x v="0"/>
    <x v="0"/>
    <x v="254"/>
  </r>
  <r>
    <x v="260"/>
    <x v="231"/>
    <x v="110"/>
    <x v="260"/>
    <x v="251"/>
    <x v="0"/>
    <x v="0"/>
    <x v="2"/>
    <x v="2"/>
    <x v="18"/>
    <x v="2"/>
    <x v="50"/>
    <x v="0"/>
    <x v="21"/>
    <x v="2"/>
    <x v="0"/>
    <x v="255"/>
  </r>
  <r>
    <x v="261"/>
    <x v="232"/>
    <x v="205"/>
    <x v="261"/>
    <x v="252"/>
    <x v="0"/>
    <x v="0"/>
    <x v="1"/>
    <x v="47"/>
    <x v="3"/>
    <x v="28"/>
    <x v="22"/>
    <x v="0"/>
    <x v="162"/>
    <x v="3"/>
    <x v="0"/>
    <x v="256"/>
  </r>
  <r>
    <x v="262"/>
    <x v="233"/>
    <x v="110"/>
    <x v="262"/>
    <x v="253"/>
    <x v="0"/>
    <x v="0"/>
    <x v="0"/>
    <x v="15"/>
    <x v="0"/>
    <x v="46"/>
    <x v="3"/>
    <x v="0"/>
    <x v="108"/>
    <x v="3"/>
    <x v="0"/>
    <x v="257"/>
  </r>
  <r>
    <x v="263"/>
    <x v="234"/>
    <x v="110"/>
    <x v="263"/>
    <x v="253"/>
    <x v="1"/>
    <x v="2"/>
    <x v="2"/>
    <x v="73"/>
    <x v="87"/>
    <x v="51"/>
    <x v="2"/>
    <x v="0"/>
    <x v="162"/>
    <x v="2"/>
    <x v="0"/>
    <x v="258"/>
  </r>
  <r>
    <x v="264"/>
    <x v="235"/>
    <x v="110"/>
    <x v="264"/>
    <x v="254"/>
    <x v="2"/>
    <x v="3"/>
    <x v="2"/>
    <x v="10"/>
    <x v="64"/>
    <x v="9"/>
    <x v="43"/>
    <x v="0"/>
    <x v="173"/>
    <x v="2"/>
    <x v="0"/>
    <x v="259"/>
  </r>
  <r>
    <x v="265"/>
    <x v="236"/>
    <x v="110"/>
    <x v="265"/>
    <x v="255"/>
    <x v="2"/>
    <x v="1"/>
    <x v="2"/>
    <x v="1"/>
    <x v="5"/>
    <x v="27"/>
    <x v="7"/>
    <x v="0"/>
    <x v="174"/>
    <x v="2"/>
    <x v="0"/>
    <x v="260"/>
  </r>
  <r>
    <x v="266"/>
    <x v="237"/>
    <x v="110"/>
    <x v="266"/>
    <x v="256"/>
    <x v="1"/>
    <x v="2"/>
    <x v="0"/>
    <x v="37"/>
    <x v="6"/>
    <x v="68"/>
    <x v="49"/>
    <x v="0"/>
    <x v="140"/>
    <x v="1"/>
    <x v="0"/>
    <x v="261"/>
  </r>
  <r>
    <x v="267"/>
    <x v="17"/>
    <x v="206"/>
    <x v="267"/>
    <x v="257"/>
    <x v="0"/>
    <x v="0"/>
    <x v="2"/>
    <x v="38"/>
    <x v="19"/>
    <x v="85"/>
    <x v="79"/>
    <x v="0"/>
    <x v="122"/>
    <x v="4"/>
    <x v="0"/>
    <x v="262"/>
  </r>
  <r>
    <x v="268"/>
    <x v="238"/>
    <x v="207"/>
    <x v="268"/>
    <x v="258"/>
    <x v="1"/>
    <x v="2"/>
    <x v="0"/>
    <x v="74"/>
    <x v="34"/>
    <x v="47"/>
    <x v="23"/>
    <x v="0"/>
    <x v="175"/>
    <x v="5"/>
    <x v="0"/>
    <x v="263"/>
  </r>
  <r>
    <x v="269"/>
    <x v="239"/>
    <x v="208"/>
    <x v="269"/>
    <x v="259"/>
    <x v="2"/>
    <x v="0"/>
    <x v="0"/>
    <x v="55"/>
    <x v="57"/>
    <x v="29"/>
    <x v="3"/>
    <x v="0"/>
    <x v="157"/>
    <x v="0"/>
    <x v="0"/>
    <x v="264"/>
  </r>
  <r>
    <x v="270"/>
    <x v="240"/>
    <x v="209"/>
    <x v="270"/>
    <x v="260"/>
    <x v="0"/>
    <x v="2"/>
    <x v="2"/>
    <x v="29"/>
    <x v="60"/>
    <x v="1"/>
    <x v="25"/>
    <x v="0"/>
    <x v="1"/>
    <x v="1"/>
    <x v="0"/>
    <x v="265"/>
  </r>
  <r>
    <x v="271"/>
    <x v="241"/>
    <x v="210"/>
    <x v="271"/>
    <x v="261"/>
    <x v="1"/>
    <x v="2"/>
    <x v="1"/>
    <x v="6"/>
    <x v="38"/>
    <x v="86"/>
    <x v="11"/>
    <x v="0"/>
    <x v="51"/>
    <x v="2"/>
    <x v="0"/>
    <x v="266"/>
  </r>
  <r>
    <x v="272"/>
    <x v="242"/>
    <x v="211"/>
    <x v="272"/>
    <x v="262"/>
    <x v="0"/>
    <x v="1"/>
    <x v="2"/>
    <x v="32"/>
    <x v="24"/>
    <x v="4"/>
    <x v="11"/>
    <x v="0"/>
    <x v="109"/>
    <x v="3"/>
    <x v="0"/>
    <x v="267"/>
  </r>
  <r>
    <x v="273"/>
    <x v="214"/>
    <x v="212"/>
    <x v="273"/>
    <x v="263"/>
    <x v="1"/>
    <x v="1"/>
    <x v="0"/>
    <x v="31"/>
    <x v="55"/>
    <x v="57"/>
    <x v="59"/>
    <x v="0"/>
    <x v="176"/>
    <x v="3"/>
    <x v="0"/>
    <x v="268"/>
  </r>
  <r>
    <x v="274"/>
    <x v="243"/>
    <x v="212"/>
    <x v="274"/>
    <x v="264"/>
    <x v="2"/>
    <x v="0"/>
    <x v="0"/>
    <x v="23"/>
    <x v="24"/>
    <x v="79"/>
    <x v="20"/>
    <x v="0"/>
    <x v="126"/>
    <x v="3"/>
    <x v="0"/>
    <x v="269"/>
  </r>
  <r>
    <x v="275"/>
    <x v="244"/>
    <x v="213"/>
    <x v="275"/>
    <x v="265"/>
    <x v="2"/>
    <x v="3"/>
    <x v="1"/>
    <x v="0"/>
    <x v="32"/>
    <x v="32"/>
    <x v="4"/>
    <x v="0"/>
    <x v="165"/>
    <x v="6"/>
    <x v="0"/>
    <x v="270"/>
  </r>
  <r>
    <x v="276"/>
    <x v="245"/>
    <x v="214"/>
    <x v="276"/>
    <x v="266"/>
    <x v="1"/>
    <x v="1"/>
    <x v="2"/>
    <x v="65"/>
    <x v="86"/>
    <x v="44"/>
    <x v="63"/>
    <x v="0"/>
    <x v="10"/>
    <x v="2"/>
    <x v="0"/>
    <x v="271"/>
  </r>
  <r>
    <x v="277"/>
    <x v="94"/>
    <x v="215"/>
    <x v="277"/>
    <x v="267"/>
    <x v="0"/>
    <x v="2"/>
    <x v="0"/>
    <x v="25"/>
    <x v="56"/>
    <x v="27"/>
    <x v="71"/>
    <x v="0"/>
    <x v="25"/>
    <x v="6"/>
    <x v="0"/>
    <x v="272"/>
  </r>
  <r>
    <x v="278"/>
    <x v="246"/>
    <x v="215"/>
    <x v="278"/>
    <x v="268"/>
    <x v="1"/>
    <x v="3"/>
    <x v="2"/>
    <x v="43"/>
    <x v="41"/>
    <x v="43"/>
    <x v="84"/>
    <x v="0"/>
    <x v="50"/>
    <x v="4"/>
    <x v="0"/>
    <x v="273"/>
  </r>
  <r>
    <x v="279"/>
    <x v="247"/>
    <x v="216"/>
    <x v="279"/>
    <x v="269"/>
    <x v="2"/>
    <x v="2"/>
    <x v="2"/>
    <x v="43"/>
    <x v="44"/>
    <x v="74"/>
    <x v="64"/>
    <x v="0"/>
    <x v="177"/>
    <x v="5"/>
    <x v="0"/>
    <x v="274"/>
  </r>
  <r>
    <x v="280"/>
    <x v="248"/>
    <x v="217"/>
    <x v="280"/>
    <x v="270"/>
    <x v="0"/>
    <x v="2"/>
    <x v="1"/>
    <x v="40"/>
    <x v="34"/>
    <x v="76"/>
    <x v="88"/>
    <x v="0"/>
    <x v="48"/>
    <x v="2"/>
    <x v="0"/>
    <x v="275"/>
  </r>
  <r>
    <x v="281"/>
    <x v="22"/>
    <x v="218"/>
    <x v="281"/>
    <x v="271"/>
    <x v="2"/>
    <x v="3"/>
    <x v="0"/>
    <x v="13"/>
    <x v="86"/>
    <x v="10"/>
    <x v="0"/>
    <x v="0"/>
    <x v="104"/>
    <x v="2"/>
    <x v="0"/>
    <x v="276"/>
  </r>
  <r>
    <x v="282"/>
    <x v="249"/>
    <x v="219"/>
    <x v="282"/>
    <x v="272"/>
    <x v="0"/>
    <x v="0"/>
    <x v="0"/>
    <x v="67"/>
    <x v="14"/>
    <x v="50"/>
    <x v="4"/>
    <x v="0"/>
    <x v="178"/>
    <x v="0"/>
    <x v="0"/>
    <x v="277"/>
  </r>
  <r>
    <x v="283"/>
    <x v="250"/>
    <x v="220"/>
    <x v="283"/>
    <x v="273"/>
    <x v="1"/>
    <x v="2"/>
    <x v="0"/>
    <x v="19"/>
    <x v="20"/>
    <x v="62"/>
    <x v="43"/>
    <x v="0"/>
    <x v="89"/>
    <x v="1"/>
    <x v="0"/>
    <x v="278"/>
  </r>
  <r>
    <x v="284"/>
    <x v="251"/>
    <x v="221"/>
    <x v="284"/>
    <x v="274"/>
    <x v="1"/>
    <x v="0"/>
    <x v="0"/>
    <x v="55"/>
    <x v="39"/>
    <x v="4"/>
    <x v="15"/>
    <x v="0"/>
    <x v="69"/>
    <x v="2"/>
    <x v="0"/>
    <x v="279"/>
  </r>
  <r>
    <x v="285"/>
    <x v="252"/>
    <x v="221"/>
    <x v="285"/>
    <x v="275"/>
    <x v="0"/>
    <x v="2"/>
    <x v="2"/>
    <x v="44"/>
    <x v="48"/>
    <x v="75"/>
    <x v="32"/>
    <x v="0"/>
    <x v="179"/>
    <x v="3"/>
    <x v="0"/>
    <x v="280"/>
  </r>
  <r>
    <x v="286"/>
    <x v="253"/>
    <x v="27"/>
    <x v="286"/>
    <x v="193"/>
    <x v="1"/>
    <x v="2"/>
    <x v="1"/>
    <x v="63"/>
    <x v="56"/>
    <x v="27"/>
    <x v="71"/>
    <x v="0"/>
    <x v="117"/>
    <x v="1"/>
    <x v="0"/>
    <x v="281"/>
  </r>
  <r>
    <x v="287"/>
    <x v="254"/>
    <x v="222"/>
    <x v="287"/>
    <x v="276"/>
    <x v="0"/>
    <x v="3"/>
    <x v="0"/>
    <x v="28"/>
    <x v="70"/>
    <x v="57"/>
    <x v="31"/>
    <x v="0"/>
    <x v="180"/>
    <x v="0"/>
    <x v="0"/>
    <x v="282"/>
  </r>
  <r>
    <x v="288"/>
    <x v="22"/>
    <x v="223"/>
    <x v="288"/>
    <x v="277"/>
    <x v="1"/>
    <x v="1"/>
    <x v="0"/>
    <x v="11"/>
    <x v="2"/>
    <x v="36"/>
    <x v="87"/>
    <x v="0"/>
    <x v="111"/>
    <x v="6"/>
    <x v="0"/>
    <x v="283"/>
  </r>
  <r>
    <x v="289"/>
    <x v="56"/>
    <x v="224"/>
    <x v="289"/>
    <x v="278"/>
    <x v="0"/>
    <x v="0"/>
    <x v="2"/>
    <x v="13"/>
    <x v="16"/>
    <x v="82"/>
    <x v="58"/>
    <x v="0"/>
    <x v="20"/>
    <x v="1"/>
    <x v="0"/>
    <x v="284"/>
  </r>
  <r>
    <x v="290"/>
    <x v="255"/>
    <x v="225"/>
    <x v="290"/>
    <x v="279"/>
    <x v="1"/>
    <x v="1"/>
    <x v="2"/>
    <x v="43"/>
    <x v="71"/>
    <x v="60"/>
    <x v="89"/>
    <x v="0"/>
    <x v="181"/>
    <x v="5"/>
    <x v="0"/>
    <x v="285"/>
  </r>
  <r>
    <x v="291"/>
    <x v="256"/>
    <x v="226"/>
    <x v="291"/>
    <x v="280"/>
    <x v="0"/>
    <x v="3"/>
    <x v="0"/>
    <x v="77"/>
    <x v="44"/>
    <x v="87"/>
    <x v="90"/>
    <x v="0"/>
    <x v="182"/>
    <x v="5"/>
    <x v="0"/>
    <x v="286"/>
  </r>
  <r>
    <x v="292"/>
    <x v="126"/>
    <x v="227"/>
    <x v="292"/>
    <x v="281"/>
    <x v="0"/>
    <x v="1"/>
    <x v="2"/>
    <x v="1"/>
    <x v="91"/>
    <x v="77"/>
    <x v="9"/>
    <x v="0"/>
    <x v="183"/>
    <x v="6"/>
    <x v="0"/>
    <x v="287"/>
  </r>
  <r>
    <x v="293"/>
    <x v="257"/>
    <x v="228"/>
    <x v="293"/>
    <x v="282"/>
    <x v="0"/>
    <x v="3"/>
    <x v="0"/>
    <x v="22"/>
    <x v="42"/>
    <x v="15"/>
    <x v="46"/>
    <x v="0"/>
    <x v="88"/>
    <x v="0"/>
    <x v="0"/>
    <x v="288"/>
  </r>
  <r>
    <x v="294"/>
    <x v="258"/>
    <x v="229"/>
    <x v="294"/>
    <x v="283"/>
    <x v="1"/>
    <x v="2"/>
    <x v="0"/>
    <x v="42"/>
    <x v="8"/>
    <x v="22"/>
    <x v="69"/>
    <x v="0"/>
    <x v="9"/>
    <x v="1"/>
    <x v="0"/>
    <x v="289"/>
  </r>
  <r>
    <x v="295"/>
    <x v="259"/>
    <x v="157"/>
    <x v="295"/>
    <x v="191"/>
    <x v="0"/>
    <x v="1"/>
    <x v="1"/>
    <x v="60"/>
    <x v="83"/>
    <x v="40"/>
    <x v="9"/>
    <x v="0"/>
    <x v="117"/>
    <x v="4"/>
    <x v="0"/>
    <x v="290"/>
  </r>
  <r>
    <x v="296"/>
    <x v="260"/>
    <x v="230"/>
    <x v="296"/>
    <x v="284"/>
    <x v="0"/>
    <x v="1"/>
    <x v="0"/>
    <x v="25"/>
    <x v="30"/>
    <x v="36"/>
    <x v="58"/>
    <x v="0"/>
    <x v="59"/>
    <x v="1"/>
    <x v="0"/>
    <x v="291"/>
  </r>
  <r>
    <x v="297"/>
    <x v="261"/>
    <x v="231"/>
    <x v="297"/>
    <x v="285"/>
    <x v="0"/>
    <x v="2"/>
    <x v="0"/>
    <x v="65"/>
    <x v="67"/>
    <x v="22"/>
    <x v="5"/>
    <x v="0"/>
    <x v="184"/>
    <x v="1"/>
    <x v="0"/>
    <x v="292"/>
  </r>
  <r>
    <x v="298"/>
    <x v="262"/>
    <x v="232"/>
    <x v="298"/>
    <x v="286"/>
    <x v="2"/>
    <x v="2"/>
    <x v="2"/>
    <x v="78"/>
    <x v="26"/>
    <x v="73"/>
    <x v="38"/>
    <x v="0"/>
    <x v="185"/>
    <x v="6"/>
    <x v="0"/>
    <x v="293"/>
  </r>
  <r>
    <x v="299"/>
    <x v="263"/>
    <x v="233"/>
    <x v="299"/>
    <x v="287"/>
    <x v="1"/>
    <x v="0"/>
    <x v="2"/>
    <x v="29"/>
    <x v="6"/>
    <x v="16"/>
    <x v="51"/>
    <x v="0"/>
    <x v="186"/>
    <x v="2"/>
    <x v="0"/>
    <x v="294"/>
  </r>
  <r>
    <x v="300"/>
    <x v="264"/>
    <x v="234"/>
    <x v="300"/>
    <x v="288"/>
    <x v="1"/>
    <x v="0"/>
    <x v="0"/>
    <x v="68"/>
    <x v="68"/>
    <x v="19"/>
    <x v="37"/>
    <x v="0"/>
    <x v="156"/>
    <x v="6"/>
    <x v="0"/>
    <x v="295"/>
  </r>
  <r>
    <x v="301"/>
    <x v="265"/>
    <x v="133"/>
    <x v="301"/>
    <x v="289"/>
    <x v="2"/>
    <x v="0"/>
    <x v="1"/>
    <x v="28"/>
    <x v="0"/>
    <x v="77"/>
    <x v="50"/>
    <x v="0"/>
    <x v="63"/>
    <x v="2"/>
    <x v="0"/>
    <x v="296"/>
  </r>
  <r>
    <x v="302"/>
    <x v="266"/>
    <x v="235"/>
    <x v="302"/>
    <x v="290"/>
    <x v="1"/>
    <x v="1"/>
    <x v="0"/>
    <x v="68"/>
    <x v="40"/>
    <x v="39"/>
    <x v="58"/>
    <x v="0"/>
    <x v="111"/>
    <x v="6"/>
    <x v="0"/>
    <x v="297"/>
  </r>
  <r>
    <x v="303"/>
    <x v="267"/>
    <x v="236"/>
    <x v="303"/>
    <x v="291"/>
    <x v="1"/>
    <x v="3"/>
    <x v="2"/>
    <x v="79"/>
    <x v="22"/>
    <x v="86"/>
    <x v="88"/>
    <x v="0"/>
    <x v="175"/>
    <x v="5"/>
    <x v="0"/>
    <x v="298"/>
  </r>
  <r>
    <x v="304"/>
    <x v="268"/>
    <x v="141"/>
    <x v="304"/>
    <x v="165"/>
    <x v="1"/>
    <x v="2"/>
    <x v="1"/>
    <x v="16"/>
    <x v="2"/>
    <x v="58"/>
    <x v="56"/>
    <x v="0"/>
    <x v="187"/>
    <x v="4"/>
    <x v="0"/>
    <x v="299"/>
  </r>
  <r>
    <x v="305"/>
    <x v="269"/>
    <x v="237"/>
    <x v="305"/>
    <x v="292"/>
    <x v="1"/>
    <x v="2"/>
    <x v="0"/>
    <x v="22"/>
    <x v="59"/>
    <x v="69"/>
    <x v="4"/>
    <x v="0"/>
    <x v="126"/>
    <x v="3"/>
    <x v="0"/>
    <x v="300"/>
  </r>
  <r>
    <x v="306"/>
    <x v="270"/>
    <x v="238"/>
    <x v="306"/>
    <x v="293"/>
    <x v="0"/>
    <x v="1"/>
    <x v="2"/>
    <x v="18"/>
    <x v="14"/>
    <x v="15"/>
    <x v="74"/>
    <x v="0"/>
    <x v="188"/>
    <x v="0"/>
    <x v="0"/>
    <x v="301"/>
  </r>
  <r>
    <x v="307"/>
    <x v="271"/>
    <x v="239"/>
    <x v="307"/>
    <x v="294"/>
    <x v="0"/>
    <x v="0"/>
    <x v="0"/>
    <x v="62"/>
    <x v="31"/>
    <x v="64"/>
    <x v="18"/>
    <x v="0"/>
    <x v="189"/>
    <x v="3"/>
    <x v="0"/>
    <x v="302"/>
  </r>
  <r>
    <x v="308"/>
    <x v="13"/>
    <x v="240"/>
    <x v="308"/>
    <x v="295"/>
    <x v="0"/>
    <x v="2"/>
    <x v="0"/>
    <x v="11"/>
    <x v="18"/>
    <x v="13"/>
    <x v="65"/>
    <x v="0"/>
    <x v="190"/>
    <x v="6"/>
    <x v="0"/>
    <x v="303"/>
  </r>
  <r>
    <x v="309"/>
    <x v="272"/>
    <x v="241"/>
    <x v="309"/>
    <x v="296"/>
    <x v="2"/>
    <x v="0"/>
    <x v="2"/>
    <x v="67"/>
    <x v="1"/>
    <x v="29"/>
    <x v="32"/>
    <x v="0"/>
    <x v="123"/>
    <x v="0"/>
    <x v="0"/>
    <x v="304"/>
  </r>
  <r>
    <x v="310"/>
    <x v="273"/>
    <x v="242"/>
    <x v="310"/>
    <x v="297"/>
    <x v="1"/>
    <x v="2"/>
    <x v="2"/>
    <x v="43"/>
    <x v="41"/>
    <x v="24"/>
    <x v="76"/>
    <x v="0"/>
    <x v="55"/>
    <x v="5"/>
    <x v="0"/>
    <x v="305"/>
  </r>
  <r>
    <x v="311"/>
    <x v="274"/>
    <x v="243"/>
    <x v="311"/>
    <x v="298"/>
    <x v="2"/>
    <x v="3"/>
    <x v="0"/>
    <x v="13"/>
    <x v="17"/>
    <x v="4"/>
    <x v="13"/>
    <x v="0"/>
    <x v="104"/>
    <x v="2"/>
    <x v="0"/>
    <x v="306"/>
  </r>
  <r>
    <x v="312"/>
    <x v="275"/>
    <x v="244"/>
    <x v="312"/>
    <x v="299"/>
    <x v="0"/>
    <x v="1"/>
    <x v="2"/>
    <x v="66"/>
    <x v="42"/>
    <x v="65"/>
    <x v="7"/>
    <x v="0"/>
    <x v="191"/>
    <x v="1"/>
    <x v="0"/>
    <x v="307"/>
  </r>
  <r>
    <x v="313"/>
    <x v="276"/>
    <x v="245"/>
    <x v="313"/>
    <x v="300"/>
    <x v="1"/>
    <x v="0"/>
    <x v="1"/>
    <x v="38"/>
    <x v="85"/>
    <x v="1"/>
    <x v="76"/>
    <x v="0"/>
    <x v="192"/>
    <x v="3"/>
    <x v="0"/>
    <x v="308"/>
  </r>
  <r>
    <x v="314"/>
    <x v="277"/>
    <x v="246"/>
    <x v="314"/>
    <x v="301"/>
    <x v="2"/>
    <x v="1"/>
    <x v="2"/>
    <x v="50"/>
    <x v="26"/>
    <x v="26"/>
    <x v="87"/>
    <x v="0"/>
    <x v="193"/>
    <x v="6"/>
    <x v="0"/>
    <x v="309"/>
  </r>
  <r>
    <x v="315"/>
    <x v="278"/>
    <x v="247"/>
    <x v="315"/>
    <x v="302"/>
    <x v="2"/>
    <x v="0"/>
    <x v="2"/>
    <x v="6"/>
    <x v="19"/>
    <x v="33"/>
    <x v="11"/>
    <x v="0"/>
    <x v="194"/>
    <x v="6"/>
    <x v="0"/>
    <x v="310"/>
  </r>
  <r>
    <x v="316"/>
    <x v="279"/>
    <x v="248"/>
    <x v="316"/>
    <x v="303"/>
    <x v="1"/>
    <x v="2"/>
    <x v="2"/>
    <x v="6"/>
    <x v="42"/>
    <x v="43"/>
    <x v="53"/>
    <x v="0"/>
    <x v="47"/>
    <x v="6"/>
    <x v="0"/>
    <x v="311"/>
  </r>
  <r>
    <x v="317"/>
    <x v="264"/>
    <x v="249"/>
    <x v="317"/>
    <x v="304"/>
    <x v="0"/>
    <x v="0"/>
    <x v="2"/>
    <x v="59"/>
    <x v="89"/>
    <x v="58"/>
    <x v="59"/>
    <x v="0"/>
    <x v="107"/>
    <x v="6"/>
    <x v="0"/>
    <x v="312"/>
  </r>
  <r>
    <x v="318"/>
    <x v="280"/>
    <x v="250"/>
    <x v="318"/>
    <x v="305"/>
    <x v="2"/>
    <x v="0"/>
    <x v="0"/>
    <x v="0"/>
    <x v="32"/>
    <x v="27"/>
    <x v="45"/>
    <x v="0"/>
    <x v="123"/>
    <x v="0"/>
    <x v="0"/>
    <x v="313"/>
  </r>
  <r>
    <x v="319"/>
    <x v="281"/>
    <x v="251"/>
    <x v="319"/>
    <x v="306"/>
    <x v="1"/>
    <x v="0"/>
    <x v="2"/>
    <x v="50"/>
    <x v="36"/>
    <x v="60"/>
    <x v="42"/>
    <x v="0"/>
    <x v="155"/>
    <x v="5"/>
    <x v="0"/>
    <x v="314"/>
  </r>
  <r>
    <x v="320"/>
    <x v="282"/>
    <x v="252"/>
    <x v="320"/>
    <x v="307"/>
    <x v="2"/>
    <x v="1"/>
    <x v="1"/>
    <x v="43"/>
    <x v="15"/>
    <x v="71"/>
    <x v="9"/>
    <x v="0"/>
    <x v="52"/>
    <x v="2"/>
    <x v="0"/>
    <x v="315"/>
  </r>
  <r>
    <x v="321"/>
    <x v="283"/>
    <x v="253"/>
    <x v="321"/>
    <x v="308"/>
    <x v="1"/>
    <x v="1"/>
    <x v="0"/>
    <x v="80"/>
    <x v="68"/>
    <x v="0"/>
    <x v="70"/>
    <x v="0"/>
    <x v="195"/>
    <x v="0"/>
    <x v="0"/>
    <x v="1"/>
  </r>
  <r>
    <x v="322"/>
    <x v="284"/>
    <x v="254"/>
    <x v="322"/>
    <x v="309"/>
    <x v="0"/>
    <x v="2"/>
    <x v="0"/>
    <x v="14"/>
    <x v="19"/>
    <x v="7"/>
    <x v="32"/>
    <x v="0"/>
    <x v="13"/>
    <x v="1"/>
    <x v="0"/>
    <x v="316"/>
  </r>
  <r>
    <x v="323"/>
    <x v="285"/>
    <x v="255"/>
    <x v="323"/>
    <x v="310"/>
    <x v="0"/>
    <x v="0"/>
    <x v="2"/>
    <x v="15"/>
    <x v="29"/>
    <x v="59"/>
    <x v="63"/>
    <x v="0"/>
    <x v="157"/>
    <x v="0"/>
    <x v="0"/>
    <x v="317"/>
  </r>
  <r>
    <x v="324"/>
    <x v="286"/>
    <x v="255"/>
    <x v="324"/>
    <x v="311"/>
    <x v="2"/>
    <x v="0"/>
    <x v="0"/>
    <x v="72"/>
    <x v="33"/>
    <x v="18"/>
    <x v="91"/>
    <x v="0"/>
    <x v="118"/>
    <x v="4"/>
    <x v="0"/>
    <x v="1"/>
  </r>
  <r>
    <x v="325"/>
    <x v="287"/>
    <x v="255"/>
    <x v="325"/>
    <x v="312"/>
    <x v="1"/>
    <x v="2"/>
    <x v="2"/>
    <x v="58"/>
    <x v="46"/>
    <x v="28"/>
    <x v="92"/>
    <x v="0"/>
    <x v="196"/>
    <x v="4"/>
    <x v="0"/>
    <x v="318"/>
  </r>
  <r>
    <x v="326"/>
    <x v="288"/>
    <x v="27"/>
    <x v="326"/>
    <x v="27"/>
    <x v="2"/>
    <x v="2"/>
    <x v="1"/>
    <x v="7"/>
    <x v="33"/>
    <x v="62"/>
    <x v="93"/>
    <x v="0"/>
    <x v="30"/>
    <x v="2"/>
    <x v="0"/>
    <x v="319"/>
  </r>
  <r>
    <x v="327"/>
    <x v="289"/>
    <x v="256"/>
    <x v="327"/>
    <x v="313"/>
    <x v="2"/>
    <x v="2"/>
    <x v="2"/>
    <x v="52"/>
    <x v="86"/>
    <x v="41"/>
    <x v="8"/>
    <x v="0"/>
    <x v="197"/>
    <x v="4"/>
    <x v="0"/>
    <x v="320"/>
  </r>
  <r>
    <x v="328"/>
    <x v="290"/>
    <x v="257"/>
    <x v="328"/>
    <x v="314"/>
    <x v="1"/>
    <x v="2"/>
    <x v="0"/>
    <x v="6"/>
    <x v="10"/>
    <x v="2"/>
    <x v="7"/>
    <x v="0"/>
    <x v="184"/>
    <x v="1"/>
    <x v="0"/>
    <x v="321"/>
  </r>
  <r>
    <x v="329"/>
    <x v="291"/>
    <x v="258"/>
    <x v="329"/>
    <x v="315"/>
    <x v="1"/>
    <x v="0"/>
    <x v="0"/>
    <x v="67"/>
    <x v="48"/>
    <x v="10"/>
    <x v="27"/>
    <x v="0"/>
    <x v="198"/>
    <x v="0"/>
    <x v="0"/>
    <x v="322"/>
  </r>
  <r>
    <x v="330"/>
    <x v="292"/>
    <x v="259"/>
    <x v="330"/>
    <x v="316"/>
    <x v="0"/>
    <x v="3"/>
    <x v="1"/>
    <x v="1"/>
    <x v="55"/>
    <x v="74"/>
    <x v="40"/>
    <x v="0"/>
    <x v="199"/>
    <x v="2"/>
    <x v="0"/>
    <x v="323"/>
  </r>
  <r>
    <x v="331"/>
    <x v="203"/>
    <x v="260"/>
    <x v="331"/>
    <x v="317"/>
    <x v="2"/>
    <x v="0"/>
    <x v="1"/>
    <x v="14"/>
    <x v="46"/>
    <x v="17"/>
    <x v="12"/>
    <x v="0"/>
    <x v="9"/>
    <x v="3"/>
    <x v="0"/>
    <x v="324"/>
  </r>
  <r>
    <x v="332"/>
    <x v="293"/>
    <x v="60"/>
    <x v="332"/>
    <x v="318"/>
    <x v="0"/>
    <x v="0"/>
    <x v="2"/>
    <x v="51"/>
    <x v="32"/>
    <x v="50"/>
    <x v="22"/>
    <x v="0"/>
    <x v="0"/>
    <x v="0"/>
    <x v="0"/>
    <x v="325"/>
  </r>
  <r>
    <x v="333"/>
    <x v="6"/>
    <x v="141"/>
    <x v="333"/>
    <x v="319"/>
    <x v="0"/>
    <x v="1"/>
    <x v="1"/>
    <x v="19"/>
    <x v="67"/>
    <x v="27"/>
    <x v="93"/>
    <x v="0"/>
    <x v="200"/>
    <x v="6"/>
    <x v="0"/>
    <x v="326"/>
  </r>
  <r>
    <x v="334"/>
    <x v="294"/>
    <x v="261"/>
    <x v="334"/>
    <x v="320"/>
    <x v="0"/>
    <x v="2"/>
    <x v="2"/>
    <x v="43"/>
    <x v="80"/>
    <x v="88"/>
    <x v="8"/>
    <x v="0"/>
    <x v="201"/>
    <x v="5"/>
    <x v="0"/>
    <x v="327"/>
  </r>
  <r>
    <x v="335"/>
    <x v="13"/>
    <x v="262"/>
    <x v="335"/>
    <x v="321"/>
    <x v="1"/>
    <x v="0"/>
    <x v="2"/>
    <x v="31"/>
    <x v="29"/>
    <x v="75"/>
    <x v="31"/>
    <x v="0"/>
    <x v="198"/>
    <x v="0"/>
    <x v="0"/>
    <x v="328"/>
  </r>
  <r>
    <x v="336"/>
    <x v="295"/>
    <x v="263"/>
    <x v="336"/>
    <x v="322"/>
    <x v="2"/>
    <x v="2"/>
    <x v="2"/>
    <x v="61"/>
    <x v="16"/>
    <x v="18"/>
    <x v="65"/>
    <x v="0"/>
    <x v="171"/>
    <x v="6"/>
    <x v="0"/>
    <x v="329"/>
  </r>
  <r>
    <x v="337"/>
    <x v="296"/>
    <x v="264"/>
    <x v="337"/>
    <x v="323"/>
    <x v="2"/>
    <x v="2"/>
    <x v="0"/>
    <x v="31"/>
    <x v="24"/>
    <x v="55"/>
    <x v="67"/>
    <x v="0"/>
    <x v="65"/>
    <x v="0"/>
    <x v="0"/>
    <x v="330"/>
  </r>
  <r>
    <x v="338"/>
    <x v="297"/>
    <x v="265"/>
    <x v="338"/>
    <x v="324"/>
    <x v="1"/>
    <x v="1"/>
    <x v="2"/>
    <x v="34"/>
    <x v="24"/>
    <x v="29"/>
    <x v="45"/>
    <x v="0"/>
    <x v="60"/>
    <x v="0"/>
    <x v="0"/>
    <x v="331"/>
  </r>
  <r>
    <x v="339"/>
    <x v="298"/>
    <x v="266"/>
    <x v="339"/>
    <x v="325"/>
    <x v="0"/>
    <x v="1"/>
    <x v="2"/>
    <x v="37"/>
    <x v="62"/>
    <x v="76"/>
    <x v="91"/>
    <x v="0"/>
    <x v="133"/>
    <x v="5"/>
    <x v="0"/>
    <x v="332"/>
  </r>
  <r>
    <x v="340"/>
    <x v="299"/>
    <x v="267"/>
    <x v="340"/>
    <x v="326"/>
    <x v="2"/>
    <x v="3"/>
    <x v="0"/>
    <x v="61"/>
    <x v="2"/>
    <x v="76"/>
    <x v="53"/>
    <x v="0"/>
    <x v="164"/>
    <x v="4"/>
    <x v="0"/>
    <x v="333"/>
  </r>
  <r>
    <x v="341"/>
    <x v="300"/>
    <x v="50"/>
    <x v="341"/>
    <x v="327"/>
    <x v="2"/>
    <x v="0"/>
    <x v="1"/>
    <x v="6"/>
    <x v="90"/>
    <x v="37"/>
    <x v="25"/>
    <x v="0"/>
    <x v="202"/>
    <x v="1"/>
    <x v="0"/>
    <x v="334"/>
  </r>
  <r>
    <x v="342"/>
    <x v="301"/>
    <x v="268"/>
    <x v="342"/>
    <x v="328"/>
    <x v="2"/>
    <x v="2"/>
    <x v="2"/>
    <x v="59"/>
    <x v="70"/>
    <x v="19"/>
    <x v="9"/>
    <x v="0"/>
    <x v="143"/>
    <x v="1"/>
    <x v="0"/>
    <x v="335"/>
  </r>
  <r>
    <x v="343"/>
    <x v="302"/>
    <x v="269"/>
    <x v="343"/>
    <x v="329"/>
    <x v="2"/>
    <x v="1"/>
    <x v="0"/>
    <x v="69"/>
    <x v="49"/>
    <x v="68"/>
    <x v="33"/>
    <x v="0"/>
    <x v="64"/>
    <x v="3"/>
    <x v="0"/>
    <x v="336"/>
  </r>
  <r>
    <x v="344"/>
    <x v="303"/>
    <x v="270"/>
    <x v="344"/>
    <x v="330"/>
    <x v="0"/>
    <x v="0"/>
    <x v="0"/>
    <x v="0"/>
    <x v="70"/>
    <x v="50"/>
    <x v="54"/>
    <x v="0"/>
    <x v="157"/>
    <x v="0"/>
    <x v="0"/>
    <x v="337"/>
  </r>
  <r>
    <x v="345"/>
    <x v="304"/>
    <x v="271"/>
    <x v="345"/>
    <x v="331"/>
    <x v="2"/>
    <x v="1"/>
    <x v="1"/>
    <x v="23"/>
    <x v="48"/>
    <x v="18"/>
    <x v="62"/>
    <x v="0"/>
    <x v="203"/>
    <x v="2"/>
    <x v="0"/>
    <x v="338"/>
  </r>
  <r>
    <x v="346"/>
    <x v="305"/>
    <x v="272"/>
    <x v="346"/>
    <x v="332"/>
    <x v="1"/>
    <x v="1"/>
    <x v="2"/>
    <x v="61"/>
    <x v="65"/>
    <x v="39"/>
    <x v="11"/>
    <x v="0"/>
    <x v="18"/>
    <x v="6"/>
    <x v="0"/>
    <x v="339"/>
  </r>
  <r>
    <x v="347"/>
    <x v="214"/>
    <x v="273"/>
    <x v="347"/>
    <x v="333"/>
    <x v="1"/>
    <x v="1"/>
    <x v="0"/>
    <x v="31"/>
    <x v="18"/>
    <x v="20"/>
    <x v="45"/>
    <x v="0"/>
    <x v="106"/>
    <x v="0"/>
    <x v="0"/>
    <x v="340"/>
  </r>
  <r>
    <x v="348"/>
    <x v="306"/>
    <x v="274"/>
    <x v="348"/>
    <x v="334"/>
    <x v="0"/>
    <x v="3"/>
    <x v="2"/>
    <x v="47"/>
    <x v="77"/>
    <x v="89"/>
    <x v="57"/>
    <x v="0"/>
    <x v="204"/>
    <x v="5"/>
    <x v="0"/>
    <x v="341"/>
  </r>
  <r>
    <x v="349"/>
    <x v="307"/>
    <x v="27"/>
    <x v="349"/>
    <x v="335"/>
    <x v="2"/>
    <x v="0"/>
    <x v="1"/>
    <x v="37"/>
    <x v="38"/>
    <x v="54"/>
    <x v="63"/>
    <x v="0"/>
    <x v="173"/>
    <x v="0"/>
    <x v="0"/>
    <x v="342"/>
  </r>
  <r>
    <x v="350"/>
    <x v="308"/>
    <x v="275"/>
    <x v="350"/>
    <x v="336"/>
    <x v="1"/>
    <x v="0"/>
    <x v="1"/>
    <x v="46"/>
    <x v="72"/>
    <x v="83"/>
    <x v="76"/>
    <x v="0"/>
    <x v="205"/>
    <x v="6"/>
    <x v="0"/>
    <x v="343"/>
  </r>
  <r>
    <x v="351"/>
    <x v="309"/>
    <x v="173"/>
    <x v="351"/>
    <x v="337"/>
    <x v="1"/>
    <x v="1"/>
    <x v="1"/>
    <x v="80"/>
    <x v="38"/>
    <x v="0"/>
    <x v="78"/>
    <x v="0"/>
    <x v="7"/>
    <x v="6"/>
    <x v="0"/>
    <x v="344"/>
  </r>
  <r>
    <x v="352"/>
    <x v="310"/>
    <x v="276"/>
    <x v="352"/>
    <x v="338"/>
    <x v="2"/>
    <x v="0"/>
    <x v="2"/>
    <x v="60"/>
    <x v="78"/>
    <x v="90"/>
    <x v="39"/>
    <x v="0"/>
    <x v="206"/>
    <x v="5"/>
    <x v="0"/>
    <x v="345"/>
  </r>
  <r>
    <x v="353"/>
    <x v="311"/>
    <x v="277"/>
    <x v="353"/>
    <x v="339"/>
    <x v="2"/>
    <x v="1"/>
    <x v="2"/>
    <x v="53"/>
    <x v="71"/>
    <x v="9"/>
    <x v="24"/>
    <x v="0"/>
    <x v="207"/>
    <x v="6"/>
    <x v="0"/>
    <x v="346"/>
  </r>
  <r>
    <x v="354"/>
    <x v="312"/>
    <x v="278"/>
    <x v="354"/>
    <x v="340"/>
    <x v="0"/>
    <x v="1"/>
    <x v="0"/>
    <x v="39"/>
    <x v="13"/>
    <x v="13"/>
    <x v="92"/>
    <x v="0"/>
    <x v="208"/>
    <x v="4"/>
    <x v="0"/>
    <x v="347"/>
  </r>
  <r>
    <x v="355"/>
    <x v="166"/>
    <x v="279"/>
    <x v="355"/>
    <x v="341"/>
    <x v="2"/>
    <x v="0"/>
    <x v="2"/>
    <x v="0"/>
    <x v="31"/>
    <x v="10"/>
    <x v="14"/>
    <x v="0"/>
    <x v="209"/>
    <x v="0"/>
    <x v="0"/>
    <x v="348"/>
  </r>
  <r>
    <x v="356"/>
    <x v="313"/>
    <x v="280"/>
    <x v="356"/>
    <x v="342"/>
    <x v="1"/>
    <x v="2"/>
    <x v="2"/>
    <x v="67"/>
    <x v="48"/>
    <x v="2"/>
    <x v="50"/>
    <x v="0"/>
    <x v="126"/>
    <x v="3"/>
    <x v="0"/>
    <x v="349"/>
  </r>
  <r>
    <x v="357"/>
    <x v="314"/>
    <x v="281"/>
    <x v="357"/>
    <x v="343"/>
    <x v="2"/>
    <x v="0"/>
    <x v="2"/>
    <x v="31"/>
    <x v="32"/>
    <x v="37"/>
    <x v="12"/>
    <x v="0"/>
    <x v="86"/>
    <x v="2"/>
    <x v="0"/>
    <x v="350"/>
  </r>
  <r>
    <x v="358"/>
    <x v="315"/>
    <x v="282"/>
    <x v="358"/>
    <x v="344"/>
    <x v="1"/>
    <x v="1"/>
    <x v="0"/>
    <x v="7"/>
    <x v="25"/>
    <x v="53"/>
    <x v="37"/>
    <x v="0"/>
    <x v="105"/>
    <x v="1"/>
    <x v="0"/>
    <x v="351"/>
  </r>
  <r>
    <x v="359"/>
    <x v="97"/>
    <x v="283"/>
    <x v="359"/>
    <x v="345"/>
    <x v="2"/>
    <x v="1"/>
    <x v="0"/>
    <x v="49"/>
    <x v="79"/>
    <x v="22"/>
    <x v="91"/>
    <x v="0"/>
    <x v="107"/>
    <x v="6"/>
    <x v="0"/>
    <x v="352"/>
  </r>
  <r>
    <x v="360"/>
    <x v="316"/>
    <x v="283"/>
    <x v="360"/>
    <x v="346"/>
    <x v="1"/>
    <x v="2"/>
    <x v="2"/>
    <x v="37"/>
    <x v="11"/>
    <x v="1"/>
    <x v="20"/>
    <x v="0"/>
    <x v="20"/>
    <x v="1"/>
    <x v="0"/>
    <x v="353"/>
  </r>
  <r>
    <x v="361"/>
    <x v="317"/>
    <x v="284"/>
    <x v="361"/>
    <x v="347"/>
    <x v="1"/>
    <x v="1"/>
    <x v="0"/>
    <x v="64"/>
    <x v="83"/>
    <x v="41"/>
    <x v="83"/>
    <x v="0"/>
    <x v="62"/>
    <x v="5"/>
    <x v="0"/>
    <x v="354"/>
  </r>
  <r>
    <x v="362"/>
    <x v="318"/>
    <x v="285"/>
    <x v="362"/>
    <x v="348"/>
    <x v="2"/>
    <x v="2"/>
    <x v="0"/>
    <x v="48"/>
    <x v="39"/>
    <x v="49"/>
    <x v="51"/>
    <x v="0"/>
    <x v="210"/>
    <x v="3"/>
    <x v="0"/>
    <x v="355"/>
  </r>
  <r>
    <x v="363"/>
    <x v="319"/>
    <x v="286"/>
    <x v="363"/>
    <x v="349"/>
    <x v="2"/>
    <x v="0"/>
    <x v="2"/>
    <x v="75"/>
    <x v="83"/>
    <x v="72"/>
    <x v="52"/>
    <x v="0"/>
    <x v="211"/>
    <x v="5"/>
    <x v="0"/>
    <x v="356"/>
  </r>
  <r>
    <x v="364"/>
    <x v="320"/>
    <x v="287"/>
    <x v="364"/>
    <x v="350"/>
    <x v="0"/>
    <x v="3"/>
    <x v="0"/>
    <x v="79"/>
    <x v="92"/>
    <x v="91"/>
    <x v="94"/>
    <x v="0"/>
    <x v="212"/>
    <x v="5"/>
    <x v="0"/>
    <x v="357"/>
  </r>
  <r>
    <x v="365"/>
    <x v="321"/>
    <x v="288"/>
    <x v="365"/>
    <x v="351"/>
    <x v="0"/>
    <x v="0"/>
    <x v="1"/>
    <x v="45"/>
    <x v="13"/>
    <x v="3"/>
    <x v="5"/>
    <x v="0"/>
    <x v="86"/>
    <x v="2"/>
    <x v="0"/>
    <x v="358"/>
  </r>
  <r>
    <x v="366"/>
    <x v="322"/>
    <x v="289"/>
    <x v="366"/>
    <x v="352"/>
    <x v="2"/>
    <x v="0"/>
    <x v="0"/>
    <x v="61"/>
    <x v="62"/>
    <x v="2"/>
    <x v="95"/>
    <x v="0"/>
    <x v="213"/>
    <x v="4"/>
    <x v="0"/>
    <x v="359"/>
  </r>
  <r>
    <x v="367"/>
    <x v="323"/>
    <x v="290"/>
    <x v="367"/>
    <x v="353"/>
    <x v="0"/>
    <x v="0"/>
    <x v="0"/>
    <x v="35"/>
    <x v="2"/>
    <x v="62"/>
    <x v="50"/>
    <x v="0"/>
    <x v="148"/>
    <x v="2"/>
    <x v="0"/>
    <x v="360"/>
  </r>
  <r>
    <x v="368"/>
    <x v="324"/>
    <x v="291"/>
    <x v="368"/>
    <x v="354"/>
    <x v="2"/>
    <x v="2"/>
    <x v="2"/>
    <x v="47"/>
    <x v="67"/>
    <x v="4"/>
    <x v="1"/>
    <x v="0"/>
    <x v="61"/>
    <x v="3"/>
    <x v="0"/>
    <x v="361"/>
  </r>
  <r>
    <x v="369"/>
    <x v="10"/>
    <x v="292"/>
    <x v="369"/>
    <x v="355"/>
    <x v="0"/>
    <x v="2"/>
    <x v="2"/>
    <x v="72"/>
    <x v="66"/>
    <x v="31"/>
    <x v="29"/>
    <x v="0"/>
    <x v="214"/>
    <x v="4"/>
    <x v="0"/>
    <x v="362"/>
  </r>
  <r>
    <x v="370"/>
    <x v="325"/>
    <x v="293"/>
    <x v="370"/>
    <x v="356"/>
    <x v="2"/>
    <x v="2"/>
    <x v="0"/>
    <x v="44"/>
    <x v="63"/>
    <x v="40"/>
    <x v="91"/>
    <x v="0"/>
    <x v="92"/>
    <x v="6"/>
    <x v="0"/>
    <x v="363"/>
  </r>
  <r>
    <x v="371"/>
    <x v="326"/>
    <x v="294"/>
    <x v="371"/>
    <x v="357"/>
    <x v="2"/>
    <x v="3"/>
    <x v="2"/>
    <x v="2"/>
    <x v="48"/>
    <x v="79"/>
    <x v="13"/>
    <x v="0"/>
    <x v="88"/>
    <x v="0"/>
    <x v="0"/>
    <x v="364"/>
  </r>
  <r>
    <x v="372"/>
    <x v="327"/>
    <x v="295"/>
    <x v="372"/>
    <x v="358"/>
    <x v="1"/>
    <x v="2"/>
    <x v="1"/>
    <x v="20"/>
    <x v="42"/>
    <x v="57"/>
    <x v="84"/>
    <x v="0"/>
    <x v="151"/>
    <x v="4"/>
    <x v="0"/>
    <x v="365"/>
  </r>
  <r>
    <x v="373"/>
    <x v="146"/>
    <x v="296"/>
    <x v="373"/>
    <x v="359"/>
    <x v="1"/>
    <x v="0"/>
    <x v="0"/>
    <x v="67"/>
    <x v="55"/>
    <x v="0"/>
    <x v="67"/>
    <x v="0"/>
    <x v="77"/>
    <x v="0"/>
    <x v="0"/>
    <x v="366"/>
  </r>
  <r>
    <x v="374"/>
    <x v="328"/>
    <x v="297"/>
    <x v="374"/>
    <x v="360"/>
    <x v="2"/>
    <x v="1"/>
    <x v="2"/>
    <x v="57"/>
    <x v="89"/>
    <x v="17"/>
    <x v="65"/>
    <x v="0"/>
    <x v="55"/>
    <x v="5"/>
    <x v="0"/>
    <x v="367"/>
  </r>
  <r>
    <x v="375"/>
    <x v="272"/>
    <x v="160"/>
    <x v="375"/>
    <x v="361"/>
    <x v="2"/>
    <x v="3"/>
    <x v="1"/>
    <x v="22"/>
    <x v="1"/>
    <x v="10"/>
    <x v="72"/>
    <x v="0"/>
    <x v="112"/>
    <x v="5"/>
    <x v="0"/>
    <x v="368"/>
  </r>
  <r>
    <x v="376"/>
    <x v="223"/>
    <x v="298"/>
    <x v="376"/>
    <x v="362"/>
    <x v="1"/>
    <x v="3"/>
    <x v="1"/>
    <x v="51"/>
    <x v="6"/>
    <x v="10"/>
    <x v="67"/>
    <x v="0"/>
    <x v="64"/>
    <x v="1"/>
    <x v="0"/>
    <x v="369"/>
  </r>
  <r>
    <x v="377"/>
    <x v="76"/>
    <x v="299"/>
    <x v="377"/>
    <x v="363"/>
    <x v="1"/>
    <x v="0"/>
    <x v="2"/>
    <x v="59"/>
    <x v="37"/>
    <x v="5"/>
    <x v="7"/>
    <x v="0"/>
    <x v="44"/>
    <x v="1"/>
    <x v="0"/>
    <x v="1"/>
  </r>
  <r>
    <x v="378"/>
    <x v="329"/>
    <x v="300"/>
    <x v="378"/>
    <x v="364"/>
    <x v="2"/>
    <x v="1"/>
    <x v="1"/>
    <x v="56"/>
    <x v="68"/>
    <x v="56"/>
    <x v="46"/>
    <x v="0"/>
    <x v="75"/>
    <x v="4"/>
    <x v="0"/>
    <x v="370"/>
  </r>
  <r>
    <x v="379"/>
    <x v="330"/>
    <x v="274"/>
    <x v="379"/>
    <x v="365"/>
    <x v="0"/>
    <x v="2"/>
    <x v="1"/>
    <x v="81"/>
    <x v="16"/>
    <x v="46"/>
    <x v="12"/>
    <x v="0"/>
    <x v="187"/>
    <x v="2"/>
    <x v="0"/>
    <x v="371"/>
  </r>
  <r>
    <x v="380"/>
    <x v="331"/>
    <x v="301"/>
    <x v="380"/>
    <x v="366"/>
    <x v="0"/>
    <x v="2"/>
    <x v="1"/>
    <x v="73"/>
    <x v="76"/>
    <x v="30"/>
    <x v="48"/>
    <x v="0"/>
    <x v="109"/>
    <x v="5"/>
    <x v="0"/>
    <x v="372"/>
  </r>
  <r>
    <x v="381"/>
    <x v="13"/>
    <x v="58"/>
    <x v="381"/>
    <x v="367"/>
    <x v="2"/>
    <x v="3"/>
    <x v="2"/>
    <x v="20"/>
    <x v="60"/>
    <x v="12"/>
    <x v="11"/>
    <x v="0"/>
    <x v="2"/>
    <x v="2"/>
    <x v="0"/>
    <x v="373"/>
  </r>
  <r>
    <x v="382"/>
    <x v="332"/>
    <x v="58"/>
    <x v="382"/>
    <x v="368"/>
    <x v="1"/>
    <x v="0"/>
    <x v="2"/>
    <x v="78"/>
    <x v="91"/>
    <x v="85"/>
    <x v="71"/>
    <x v="0"/>
    <x v="215"/>
    <x v="4"/>
    <x v="0"/>
    <x v="1"/>
  </r>
  <r>
    <x v="383"/>
    <x v="333"/>
    <x v="58"/>
    <x v="383"/>
    <x v="368"/>
    <x v="0"/>
    <x v="0"/>
    <x v="0"/>
    <x v="6"/>
    <x v="57"/>
    <x v="12"/>
    <x v="4"/>
    <x v="0"/>
    <x v="216"/>
    <x v="2"/>
    <x v="0"/>
    <x v="374"/>
  </r>
  <r>
    <x v="384"/>
    <x v="263"/>
    <x v="58"/>
    <x v="384"/>
    <x v="369"/>
    <x v="1"/>
    <x v="0"/>
    <x v="0"/>
    <x v="16"/>
    <x v="44"/>
    <x v="26"/>
    <x v="26"/>
    <x v="0"/>
    <x v="18"/>
    <x v="6"/>
    <x v="0"/>
    <x v="375"/>
  </r>
  <r>
    <x v="385"/>
    <x v="334"/>
    <x v="58"/>
    <x v="385"/>
    <x v="369"/>
    <x v="2"/>
    <x v="1"/>
    <x v="0"/>
    <x v="1"/>
    <x v="20"/>
    <x v="13"/>
    <x v="77"/>
    <x v="0"/>
    <x v="183"/>
    <x v="6"/>
    <x v="0"/>
    <x v="376"/>
  </r>
  <r>
    <x v="386"/>
    <x v="335"/>
    <x v="58"/>
    <x v="386"/>
    <x v="370"/>
    <x v="1"/>
    <x v="0"/>
    <x v="2"/>
    <x v="43"/>
    <x v="31"/>
    <x v="70"/>
    <x v="67"/>
    <x v="0"/>
    <x v="70"/>
    <x v="3"/>
    <x v="0"/>
    <x v="377"/>
  </r>
  <r>
    <x v="387"/>
    <x v="336"/>
    <x v="302"/>
    <x v="387"/>
    <x v="371"/>
    <x v="2"/>
    <x v="2"/>
    <x v="1"/>
    <x v="41"/>
    <x v="29"/>
    <x v="34"/>
    <x v="13"/>
    <x v="0"/>
    <x v="203"/>
    <x v="2"/>
    <x v="0"/>
    <x v="378"/>
  </r>
  <r>
    <x v="388"/>
    <x v="337"/>
    <x v="303"/>
    <x v="388"/>
    <x v="372"/>
    <x v="0"/>
    <x v="3"/>
    <x v="2"/>
    <x v="67"/>
    <x v="59"/>
    <x v="56"/>
    <x v="67"/>
    <x v="0"/>
    <x v="74"/>
    <x v="0"/>
    <x v="0"/>
    <x v="379"/>
  </r>
  <r>
    <x v="389"/>
    <x v="202"/>
    <x v="303"/>
    <x v="389"/>
    <x v="373"/>
    <x v="1"/>
    <x v="1"/>
    <x v="2"/>
    <x v="34"/>
    <x v="41"/>
    <x v="8"/>
    <x v="52"/>
    <x v="0"/>
    <x v="125"/>
    <x v="6"/>
    <x v="0"/>
    <x v="380"/>
  </r>
  <r>
    <x v="390"/>
    <x v="338"/>
    <x v="303"/>
    <x v="390"/>
    <x v="374"/>
    <x v="1"/>
    <x v="3"/>
    <x v="0"/>
    <x v="1"/>
    <x v="29"/>
    <x v="29"/>
    <x v="33"/>
    <x v="0"/>
    <x v="217"/>
    <x v="3"/>
    <x v="0"/>
    <x v="381"/>
  </r>
  <r>
    <x v="391"/>
    <x v="339"/>
    <x v="304"/>
    <x v="391"/>
    <x v="375"/>
    <x v="0"/>
    <x v="3"/>
    <x v="0"/>
    <x v="34"/>
    <x v="31"/>
    <x v="20"/>
    <x v="74"/>
    <x v="0"/>
    <x v="218"/>
    <x v="0"/>
    <x v="0"/>
    <x v="382"/>
  </r>
  <r>
    <x v="392"/>
    <x v="340"/>
    <x v="212"/>
    <x v="392"/>
    <x v="376"/>
    <x v="0"/>
    <x v="3"/>
    <x v="1"/>
    <x v="73"/>
    <x v="16"/>
    <x v="30"/>
    <x v="40"/>
    <x v="0"/>
    <x v="130"/>
    <x v="0"/>
    <x v="0"/>
    <x v="383"/>
  </r>
  <r>
    <x v="393"/>
    <x v="341"/>
    <x v="305"/>
    <x v="393"/>
    <x v="377"/>
    <x v="1"/>
    <x v="0"/>
    <x v="2"/>
    <x v="69"/>
    <x v="24"/>
    <x v="57"/>
    <x v="46"/>
    <x v="0"/>
    <x v="198"/>
    <x v="0"/>
    <x v="0"/>
    <x v="384"/>
  </r>
  <r>
    <x v="394"/>
    <x v="342"/>
    <x v="306"/>
    <x v="394"/>
    <x v="378"/>
    <x v="0"/>
    <x v="2"/>
    <x v="2"/>
    <x v="28"/>
    <x v="58"/>
    <x v="29"/>
    <x v="38"/>
    <x v="0"/>
    <x v="144"/>
    <x v="3"/>
    <x v="0"/>
    <x v="385"/>
  </r>
  <r>
    <x v="395"/>
    <x v="343"/>
    <x v="307"/>
    <x v="395"/>
    <x v="379"/>
    <x v="2"/>
    <x v="2"/>
    <x v="2"/>
    <x v="11"/>
    <x v="51"/>
    <x v="92"/>
    <x v="10"/>
    <x v="0"/>
    <x v="219"/>
    <x v="5"/>
    <x v="0"/>
    <x v="386"/>
  </r>
  <r>
    <x v="396"/>
    <x v="170"/>
    <x v="307"/>
    <x v="396"/>
    <x v="380"/>
    <x v="0"/>
    <x v="1"/>
    <x v="0"/>
    <x v="24"/>
    <x v="26"/>
    <x v="11"/>
    <x v="84"/>
    <x v="0"/>
    <x v="220"/>
    <x v="4"/>
    <x v="0"/>
    <x v="387"/>
  </r>
  <r>
    <x v="397"/>
    <x v="344"/>
    <x v="308"/>
    <x v="397"/>
    <x v="381"/>
    <x v="0"/>
    <x v="2"/>
    <x v="1"/>
    <x v="25"/>
    <x v="30"/>
    <x v="9"/>
    <x v="7"/>
    <x v="0"/>
    <x v="49"/>
    <x v="3"/>
    <x v="0"/>
    <x v="388"/>
  </r>
  <r>
    <x v="398"/>
    <x v="345"/>
    <x v="309"/>
    <x v="398"/>
    <x v="382"/>
    <x v="2"/>
    <x v="0"/>
    <x v="2"/>
    <x v="74"/>
    <x v="28"/>
    <x v="6"/>
    <x v="89"/>
    <x v="0"/>
    <x v="204"/>
    <x v="5"/>
    <x v="0"/>
    <x v="389"/>
  </r>
  <r>
    <x v="399"/>
    <x v="346"/>
    <x v="310"/>
    <x v="399"/>
    <x v="383"/>
    <x v="0"/>
    <x v="2"/>
    <x v="2"/>
    <x v="22"/>
    <x v="31"/>
    <x v="57"/>
    <x v="70"/>
    <x v="0"/>
    <x v="96"/>
    <x v="0"/>
    <x v="0"/>
    <x v="390"/>
  </r>
  <r>
    <x v="400"/>
    <x v="347"/>
    <x v="310"/>
    <x v="400"/>
    <x v="384"/>
    <x v="1"/>
    <x v="0"/>
    <x v="2"/>
    <x v="67"/>
    <x v="1"/>
    <x v="56"/>
    <x v="45"/>
    <x v="0"/>
    <x v="60"/>
    <x v="0"/>
    <x v="0"/>
    <x v="391"/>
  </r>
  <r>
    <x v="401"/>
    <x v="348"/>
    <x v="310"/>
    <x v="401"/>
    <x v="385"/>
    <x v="2"/>
    <x v="2"/>
    <x v="0"/>
    <x v="22"/>
    <x v="13"/>
    <x v="12"/>
    <x v="35"/>
    <x v="0"/>
    <x v="221"/>
    <x v="2"/>
    <x v="0"/>
    <x v="1"/>
  </r>
  <r>
    <x v="402"/>
    <x v="349"/>
    <x v="310"/>
    <x v="402"/>
    <x v="386"/>
    <x v="0"/>
    <x v="0"/>
    <x v="2"/>
    <x v="36"/>
    <x v="29"/>
    <x v="30"/>
    <x v="17"/>
    <x v="0"/>
    <x v="34"/>
    <x v="3"/>
    <x v="0"/>
    <x v="392"/>
  </r>
  <r>
    <x v="403"/>
    <x v="350"/>
    <x v="311"/>
    <x v="403"/>
    <x v="387"/>
    <x v="0"/>
    <x v="1"/>
    <x v="0"/>
    <x v="21"/>
    <x v="8"/>
    <x v="1"/>
    <x v="33"/>
    <x v="0"/>
    <x v="222"/>
    <x v="2"/>
    <x v="0"/>
    <x v="393"/>
  </r>
  <r>
    <x v="404"/>
    <x v="351"/>
    <x v="312"/>
    <x v="404"/>
    <x v="388"/>
    <x v="0"/>
    <x v="2"/>
    <x v="1"/>
    <x v="27"/>
    <x v="49"/>
    <x v="12"/>
    <x v="69"/>
    <x v="0"/>
    <x v="39"/>
    <x v="4"/>
    <x v="0"/>
    <x v="394"/>
  </r>
  <r>
    <x v="405"/>
    <x v="155"/>
    <x v="313"/>
    <x v="405"/>
    <x v="389"/>
    <x v="0"/>
    <x v="3"/>
    <x v="2"/>
    <x v="73"/>
    <x v="58"/>
    <x v="30"/>
    <x v="38"/>
    <x v="0"/>
    <x v="61"/>
    <x v="3"/>
    <x v="0"/>
    <x v="395"/>
  </r>
  <r>
    <x v="406"/>
    <x v="352"/>
    <x v="313"/>
    <x v="406"/>
    <x v="390"/>
    <x v="2"/>
    <x v="3"/>
    <x v="0"/>
    <x v="1"/>
    <x v="90"/>
    <x v="52"/>
    <x v="20"/>
    <x v="0"/>
    <x v="223"/>
    <x v="6"/>
    <x v="0"/>
    <x v="396"/>
  </r>
  <r>
    <x v="407"/>
    <x v="353"/>
    <x v="313"/>
    <x v="407"/>
    <x v="391"/>
    <x v="0"/>
    <x v="1"/>
    <x v="2"/>
    <x v="40"/>
    <x v="4"/>
    <x v="9"/>
    <x v="76"/>
    <x v="0"/>
    <x v="215"/>
    <x v="4"/>
    <x v="0"/>
    <x v="397"/>
  </r>
  <r>
    <x v="408"/>
    <x v="354"/>
    <x v="314"/>
    <x v="408"/>
    <x v="392"/>
    <x v="2"/>
    <x v="0"/>
    <x v="2"/>
    <x v="18"/>
    <x v="90"/>
    <x v="64"/>
    <x v="28"/>
    <x v="0"/>
    <x v="44"/>
    <x v="1"/>
    <x v="0"/>
    <x v="398"/>
  </r>
  <r>
    <x v="409"/>
    <x v="355"/>
    <x v="314"/>
    <x v="409"/>
    <x v="393"/>
    <x v="2"/>
    <x v="2"/>
    <x v="0"/>
    <x v="66"/>
    <x v="29"/>
    <x v="50"/>
    <x v="4"/>
    <x v="0"/>
    <x v="58"/>
    <x v="3"/>
    <x v="0"/>
    <x v="399"/>
  </r>
  <r>
    <x v="410"/>
    <x v="356"/>
    <x v="315"/>
    <x v="410"/>
    <x v="394"/>
    <x v="0"/>
    <x v="0"/>
    <x v="1"/>
    <x v="54"/>
    <x v="74"/>
    <x v="2"/>
    <x v="74"/>
    <x v="0"/>
    <x v="64"/>
    <x v="6"/>
    <x v="0"/>
    <x v="400"/>
  </r>
  <r>
    <x v="411"/>
    <x v="218"/>
    <x v="144"/>
    <x v="411"/>
    <x v="395"/>
    <x v="0"/>
    <x v="0"/>
    <x v="2"/>
    <x v="3"/>
    <x v="1"/>
    <x v="15"/>
    <x v="27"/>
    <x v="0"/>
    <x v="100"/>
    <x v="0"/>
    <x v="0"/>
    <x v="401"/>
  </r>
  <r>
    <x v="412"/>
    <x v="292"/>
    <x v="144"/>
    <x v="412"/>
    <x v="396"/>
    <x v="1"/>
    <x v="3"/>
    <x v="2"/>
    <x v="21"/>
    <x v="29"/>
    <x v="10"/>
    <x v="27"/>
    <x v="0"/>
    <x v="172"/>
    <x v="0"/>
    <x v="0"/>
    <x v="402"/>
  </r>
  <r>
    <x v="413"/>
    <x v="92"/>
    <x v="144"/>
    <x v="413"/>
    <x v="397"/>
    <x v="0"/>
    <x v="1"/>
    <x v="2"/>
    <x v="9"/>
    <x v="76"/>
    <x v="93"/>
    <x v="39"/>
    <x v="0"/>
    <x v="33"/>
    <x v="2"/>
    <x v="0"/>
    <x v="403"/>
  </r>
  <r>
    <x v="414"/>
    <x v="357"/>
    <x v="144"/>
    <x v="414"/>
    <x v="398"/>
    <x v="0"/>
    <x v="0"/>
    <x v="2"/>
    <x v="36"/>
    <x v="52"/>
    <x v="70"/>
    <x v="62"/>
    <x v="0"/>
    <x v="41"/>
    <x v="2"/>
    <x v="0"/>
    <x v="404"/>
  </r>
  <r>
    <x v="415"/>
    <x v="358"/>
    <x v="316"/>
    <x v="415"/>
    <x v="399"/>
    <x v="0"/>
    <x v="0"/>
    <x v="1"/>
    <x v="7"/>
    <x v="38"/>
    <x v="7"/>
    <x v="67"/>
    <x v="0"/>
    <x v="41"/>
    <x v="6"/>
    <x v="0"/>
    <x v="405"/>
  </r>
  <r>
    <x v="416"/>
    <x v="359"/>
    <x v="37"/>
    <x v="416"/>
    <x v="400"/>
    <x v="1"/>
    <x v="0"/>
    <x v="2"/>
    <x v="56"/>
    <x v="28"/>
    <x v="61"/>
    <x v="37"/>
    <x v="0"/>
    <x v="137"/>
    <x v="6"/>
    <x v="0"/>
    <x v="406"/>
  </r>
  <r>
    <x v="417"/>
    <x v="360"/>
    <x v="37"/>
    <x v="417"/>
    <x v="401"/>
    <x v="0"/>
    <x v="1"/>
    <x v="0"/>
    <x v="8"/>
    <x v="49"/>
    <x v="34"/>
    <x v="72"/>
    <x v="0"/>
    <x v="87"/>
    <x v="2"/>
    <x v="0"/>
    <x v="407"/>
  </r>
  <r>
    <x v="418"/>
    <x v="361"/>
    <x v="317"/>
    <x v="418"/>
    <x v="402"/>
    <x v="0"/>
    <x v="2"/>
    <x v="0"/>
    <x v="34"/>
    <x v="3"/>
    <x v="54"/>
    <x v="61"/>
    <x v="0"/>
    <x v="83"/>
    <x v="0"/>
    <x v="0"/>
    <x v="408"/>
  </r>
  <r>
    <x v="419"/>
    <x v="362"/>
    <x v="318"/>
    <x v="419"/>
    <x v="403"/>
    <x v="2"/>
    <x v="1"/>
    <x v="0"/>
    <x v="38"/>
    <x v="91"/>
    <x v="9"/>
    <x v="94"/>
    <x v="0"/>
    <x v="103"/>
    <x v="5"/>
    <x v="0"/>
    <x v="409"/>
  </r>
  <r>
    <x v="420"/>
    <x v="363"/>
    <x v="319"/>
    <x v="420"/>
    <x v="404"/>
    <x v="2"/>
    <x v="0"/>
    <x v="2"/>
    <x v="66"/>
    <x v="72"/>
    <x v="12"/>
    <x v="6"/>
    <x v="0"/>
    <x v="50"/>
    <x v="4"/>
    <x v="0"/>
    <x v="410"/>
  </r>
  <r>
    <x v="421"/>
    <x v="364"/>
    <x v="320"/>
    <x v="421"/>
    <x v="405"/>
    <x v="1"/>
    <x v="1"/>
    <x v="2"/>
    <x v="61"/>
    <x v="79"/>
    <x v="68"/>
    <x v="5"/>
    <x v="0"/>
    <x v="25"/>
    <x v="6"/>
    <x v="0"/>
    <x v="411"/>
  </r>
  <r>
    <x v="422"/>
    <x v="365"/>
    <x v="321"/>
    <x v="422"/>
    <x v="406"/>
    <x v="1"/>
    <x v="1"/>
    <x v="0"/>
    <x v="6"/>
    <x v="13"/>
    <x v="68"/>
    <x v="22"/>
    <x v="0"/>
    <x v="140"/>
    <x v="1"/>
    <x v="0"/>
    <x v="412"/>
  </r>
  <r>
    <x v="423"/>
    <x v="366"/>
    <x v="322"/>
    <x v="423"/>
    <x v="407"/>
    <x v="1"/>
    <x v="0"/>
    <x v="2"/>
    <x v="43"/>
    <x v="36"/>
    <x v="65"/>
    <x v="25"/>
    <x v="0"/>
    <x v="208"/>
    <x v="4"/>
    <x v="0"/>
    <x v="413"/>
  </r>
  <r>
    <x v="424"/>
    <x v="367"/>
    <x v="323"/>
    <x v="424"/>
    <x v="408"/>
    <x v="0"/>
    <x v="3"/>
    <x v="0"/>
    <x v="78"/>
    <x v="50"/>
    <x v="45"/>
    <x v="7"/>
    <x v="0"/>
    <x v="224"/>
    <x v="1"/>
    <x v="0"/>
    <x v="1"/>
  </r>
  <r>
    <x v="425"/>
    <x v="368"/>
    <x v="324"/>
    <x v="425"/>
    <x v="409"/>
    <x v="0"/>
    <x v="2"/>
    <x v="2"/>
    <x v="81"/>
    <x v="21"/>
    <x v="86"/>
    <x v="40"/>
    <x v="0"/>
    <x v="225"/>
    <x v="4"/>
    <x v="0"/>
    <x v="414"/>
  </r>
  <r>
    <x v="426"/>
    <x v="369"/>
    <x v="325"/>
    <x v="426"/>
    <x v="410"/>
    <x v="1"/>
    <x v="3"/>
    <x v="2"/>
    <x v="0"/>
    <x v="29"/>
    <x v="34"/>
    <x v="27"/>
    <x v="0"/>
    <x v="65"/>
    <x v="0"/>
    <x v="0"/>
    <x v="415"/>
  </r>
  <r>
    <x v="427"/>
    <x v="370"/>
    <x v="326"/>
    <x v="427"/>
    <x v="411"/>
    <x v="1"/>
    <x v="3"/>
    <x v="2"/>
    <x v="55"/>
    <x v="67"/>
    <x v="55"/>
    <x v="17"/>
    <x v="0"/>
    <x v="101"/>
    <x v="0"/>
    <x v="0"/>
    <x v="416"/>
  </r>
  <r>
    <x v="428"/>
    <x v="371"/>
    <x v="327"/>
    <x v="428"/>
    <x v="412"/>
    <x v="2"/>
    <x v="0"/>
    <x v="0"/>
    <x v="14"/>
    <x v="87"/>
    <x v="93"/>
    <x v="40"/>
    <x v="0"/>
    <x v="1"/>
    <x v="1"/>
    <x v="0"/>
    <x v="417"/>
  </r>
  <r>
    <x v="429"/>
    <x v="372"/>
    <x v="328"/>
    <x v="429"/>
    <x v="413"/>
    <x v="1"/>
    <x v="2"/>
    <x v="2"/>
    <x v="36"/>
    <x v="6"/>
    <x v="6"/>
    <x v="58"/>
    <x v="0"/>
    <x v="226"/>
    <x v="1"/>
    <x v="0"/>
    <x v="418"/>
  </r>
  <r>
    <x v="430"/>
    <x v="373"/>
    <x v="329"/>
    <x v="430"/>
    <x v="414"/>
    <x v="0"/>
    <x v="2"/>
    <x v="2"/>
    <x v="4"/>
    <x v="78"/>
    <x v="28"/>
    <x v="2"/>
    <x v="0"/>
    <x v="107"/>
    <x v="6"/>
    <x v="0"/>
    <x v="419"/>
  </r>
  <r>
    <x v="431"/>
    <x v="174"/>
    <x v="330"/>
    <x v="431"/>
    <x v="415"/>
    <x v="1"/>
    <x v="2"/>
    <x v="1"/>
    <x v="56"/>
    <x v="68"/>
    <x v="57"/>
    <x v="14"/>
    <x v="0"/>
    <x v="3"/>
    <x v="3"/>
    <x v="0"/>
    <x v="420"/>
  </r>
  <r>
    <x v="432"/>
    <x v="374"/>
    <x v="27"/>
    <x v="432"/>
    <x v="416"/>
    <x v="0"/>
    <x v="2"/>
    <x v="2"/>
    <x v="33"/>
    <x v="58"/>
    <x v="49"/>
    <x v="26"/>
    <x v="0"/>
    <x v="69"/>
    <x v="2"/>
    <x v="0"/>
    <x v="421"/>
  </r>
  <r>
    <x v="433"/>
    <x v="375"/>
    <x v="58"/>
    <x v="433"/>
    <x v="234"/>
    <x v="2"/>
    <x v="2"/>
    <x v="1"/>
    <x v="35"/>
    <x v="24"/>
    <x v="15"/>
    <x v="22"/>
    <x v="0"/>
    <x v="217"/>
    <x v="3"/>
    <x v="0"/>
    <x v="422"/>
  </r>
  <r>
    <x v="434"/>
    <x v="376"/>
    <x v="307"/>
    <x v="434"/>
    <x v="417"/>
    <x v="0"/>
    <x v="2"/>
    <x v="1"/>
    <x v="72"/>
    <x v="66"/>
    <x v="24"/>
    <x v="84"/>
    <x v="0"/>
    <x v="40"/>
    <x v="2"/>
    <x v="0"/>
    <x v="423"/>
  </r>
  <r>
    <x v="435"/>
    <x v="377"/>
    <x v="157"/>
    <x v="435"/>
    <x v="185"/>
    <x v="0"/>
    <x v="0"/>
    <x v="1"/>
    <x v="47"/>
    <x v="38"/>
    <x v="73"/>
    <x v="62"/>
    <x v="0"/>
    <x v="33"/>
    <x v="0"/>
    <x v="0"/>
    <x v="424"/>
  </r>
  <r>
    <x v="436"/>
    <x v="378"/>
    <x v="27"/>
    <x v="436"/>
    <x v="335"/>
    <x v="0"/>
    <x v="3"/>
    <x v="2"/>
    <x v="6"/>
    <x v="25"/>
    <x v="44"/>
    <x v="87"/>
    <x v="0"/>
    <x v="227"/>
    <x v="6"/>
    <x v="0"/>
    <x v="425"/>
  </r>
  <r>
    <x v="437"/>
    <x v="379"/>
    <x v="157"/>
    <x v="437"/>
    <x v="418"/>
    <x v="1"/>
    <x v="0"/>
    <x v="1"/>
    <x v="10"/>
    <x v="24"/>
    <x v="50"/>
    <x v="46"/>
    <x v="0"/>
    <x v="228"/>
    <x v="1"/>
    <x v="0"/>
    <x v="426"/>
  </r>
  <r>
    <x v="438"/>
    <x v="116"/>
    <x v="331"/>
    <x v="438"/>
    <x v="419"/>
    <x v="2"/>
    <x v="2"/>
    <x v="1"/>
    <x v="43"/>
    <x v="93"/>
    <x v="33"/>
    <x v="21"/>
    <x v="0"/>
    <x v="94"/>
    <x v="2"/>
    <x v="0"/>
    <x v="427"/>
  </r>
  <r>
    <x v="439"/>
    <x v="380"/>
    <x v="27"/>
    <x v="439"/>
    <x v="420"/>
    <x v="2"/>
    <x v="0"/>
    <x v="0"/>
    <x v="39"/>
    <x v="55"/>
    <x v="69"/>
    <x v="74"/>
    <x v="0"/>
    <x v="87"/>
    <x v="2"/>
    <x v="0"/>
    <x v="428"/>
  </r>
  <r>
    <x v="440"/>
    <x v="381"/>
    <x v="27"/>
    <x v="440"/>
    <x v="420"/>
    <x v="1"/>
    <x v="0"/>
    <x v="2"/>
    <x v="5"/>
    <x v="20"/>
    <x v="26"/>
    <x v="28"/>
    <x v="0"/>
    <x v="137"/>
    <x v="6"/>
    <x v="0"/>
    <x v="429"/>
  </r>
  <r>
    <x v="441"/>
    <x v="382"/>
    <x v="27"/>
    <x v="441"/>
    <x v="421"/>
    <x v="0"/>
    <x v="3"/>
    <x v="2"/>
    <x v="43"/>
    <x v="15"/>
    <x v="81"/>
    <x v="29"/>
    <x v="0"/>
    <x v="229"/>
    <x v="5"/>
    <x v="0"/>
    <x v="1"/>
  </r>
  <r>
    <x v="442"/>
    <x v="383"/>
    <x v="27"/>
    <x v="442"/>
    <x v="422"/>
    <x v="2"/>
    <x v="1"/>
    <x v="1"/>
    <x v="27"/>
    <x v="50"/>
    <x v="1"/>
    <x v="56"/>
    <x v="0"/>
    <x v="46"/>
    <x v="3"/>
    <x v="0"/>
    <x v="430"/>
  </r>
  <r>
    <x v="443"/>
    <x v="206"/>
    <x v="332"/>
    <x v="443"/>
    <x v="423"/>
    <x v="0"/>
    <x v="1"/>
    <x v="1"/>
    <x v="55"/>
    <x v="49"/>
    <x v="54"/>
    <x v="60"/>
    <x v="0"/>
    <x v="101"/>
    <x v="6"/>
    <x v="0"/>
    <x v="431"/>
  </r>
  <r>
    <x v="444"/>
    <x v="384"/>
    <x v="333"/>
    <x v="444"/>
    <x v="424"/>
    <x v="1"/>
    <x v="3"/>
    <x v="1"/>
    <x v="37"/>
    <x v="86"/>
    <x v="40"/>
    <x v="0"/>
    <x v="0"/>
    <x v="20"/>
    <x v="3"/>
    <x v="0"/>
    <x v="432"/>
  </r>
  <r>
    <x v="445"/>
    <x v="385"/>
    <x v="30"/>
    <x v="445"/>
    <x v="425"/>
    <x v="1"/>
    <x v="3"/>
    <x v="2"/>
    <x v="59"/>
    <x v="71"/>
    <x v="45"/>
    <x v="24"/>
    <x v="0"/>
    <x v="143"/>
    <x v="1"/>
    <x v="0"/>
    <x v="433"/>
  </r>
  <r>
    <x v="446"/>
    <x v="386"/>
    <x v="30"/>
    <x v="446"/>
    <x v="426"/>
    <x v="2"/>
    <x v="0"/>
    <x v="0"/>
    <x v="16"/>
    <x v="21"/>
    <x v="78"/>
    <x v="41"/>
    <x v="0"/>
    <x v="230"/>
    <x v="6"/>
    <x v="0"/>
    <x v="434"/>
  </r>
  <r>
    <x v="447"/>
    <x v="387"/>
    <x v="30"/>
    <x v="447"/>
    <x v="427"/>
    <x v="1"/>
    <x v="2"/>
    <x v="0"/>
    <x v="37"/>
    <x v="62"/>
    <x v="92"/>
    <x v="26"/>
    <x v="0"/>
    <x v="196"/>
    <x v="4"/>
    <x v="0"/>
    <x v="1"/>
  </r>
  <r>
    <x v="448"/>
    <x v="388"/>
    <x v="30"/>
    <x v="448"/>
    <x v="428"/>
    <x v="1"/>
    <x v="1"/>
    <x v="2"/>
    <x v="30"/>
    <x v="22"/>
    <x v="44"/>
    <x v="68"/>
    <x v="0"/>
    <x v="211"/>
    <x v="5"/>
    <x v="0"/>
    <x v="435"/>
  </r>
  <r>
    <x v="449"/>
    <x v="389"/>
    <x v="30"/>
    <x v="449"/>
    <x v="428"/>
    <x v="0"/>
    <x v="2"/>
    <x v="0"/>
    <x v="30"/>
    <x v="78"/>
    <x v="5"/>
    <x v="1"/>
    <x v="0"/>
    <x v="102"/>
    <x v="4"/>
    <x v="0"/>
    <x v="436"/>
  </r>
  <r>
    <x v="450"/>
    <x v="390"/>
    <x v="172"/>
    <x v="450"/>
    <x v="429"/>
    <x v="0"/>
    <x v="1"/>
    <x v="0"/>
    <x v="50"/>
    <x v="25"/>
    <x v="84"/>
    <x v="39"/>
    <x v="0"/>
    <x v="57"/>
    <x v="4"/>
    <x v="0"/>
    <x v="437"/>
  </r>
  <r>
    <x v="451"/>
    <x v="391"/>
    <x v="334"/>
    <x v="451"/>
    <x v="430"/>
    <x v="2"/>
    <x v="2"/>
    <x v="1"/>
    <x v="61"/>
    <x v="45"/>
    <x v="40"/>
    <x v="47"/>
    <x v="0"/>
    <x v="231"/>
    <x v="6"/>
    <x v="0"/>
    <x v="438"/>
  </r>
  <r>
    <x v="452"/>
    <x v="392"/>
    <x v="335"/>
    <x v="452"/>
    <x v="431"/>
    <x v="1"/>
    <x v="2"/>
    <x v="2"/>
    <x v="54"/>
    <x v="60"/>
    <x v="39"/>
    <x v="34"/>
    <x v="0"/>
    <x v="189"/>
    <x v="3"/>
    <x v="0"/>
    <x v="439"/>
  </r>
  <r>
    <x v="453"/>
    <x v="214"/>
    <x v="336"/>
    <x v="453"/>
    <x v="432"/>
    <x v="0"/>
    <x v="2"/>
    <x v="2"/>
    <x v="67"/>
    <x v="38"/>
    <x v="64"/>
    <x v="49"/>
    <x v="0"/>
    <x v="232"/>
    <x v="2"/>
    <x v="0"/>
    <x v="440"/>
  </r>
  <r>
    <x v="454"/>
    <x v="131"/>
    <x v="336"/>
    <x v="454"/>
    <x v="433"/>
    <x v="1"/>
    <x v="3"/>
    <x v="2"/>
    <x v="13"/>
    <x v="31"/>
    <x v="70"/>
    <x v="62"/>
    <x v="0"/>
    <x v="64"/>
    <x v="3"/>
    <x v="0"/>
    <x v="441"/>
  </r>
  <r>
    <x v="455"/>
    <x v="393"/>
    <x v="337"/>
    <x v="455"/>
    <x v="434"/>
    <x v="0"/>
    <x v="0"/>
    <x v="2"/>
    <x v="25"/>
    <x v="21"/>
    <x v="26"/>
    <x v="25"/>
    <x v="0"/>
    <x v="125"/>
    <x v="6"/>
    <x v="0"/>
    <x v="442"/>
  </r>
  <r>
    <x v="456"/>
    <x v="394"/>
    <x v="338"/>
    <x v="456"/>
    <x v="435"/>
    <x v="2"/>
    <x v="2"/>
    <x v="2"/>
    <x v="14"/>
    <x v="10"/>
    <x v="7"/>
    <x v="12"/>
    <x v="0"/>
    <x v="233"/>
    <x v="1"/>
    <x v="0"/>
    <x v="443"/>
  </r>
  <r>
    <x v="457"/>
    <x v="395"/>
    <x v="338"/>
    <x v="457"/>
    <x v="435"/>
    <x v="0"/>
    <x v="2"/>
    <x v="2"/>
    <x v="12"/>
    <x v="20"/>
    <x v="27"/>
    <x v="61"/>
    <x v="0"/>
    <x v="29"/>
    <x v="2"/>
    <x v="0"/>
    <x v="444"/>
  </r>
  <r>
    <x v="458"/>
    <x v="396"/>
    <x v="100"/>
    <x v="458"/>
    <x v="436"/>
    <x v="2"/>
    <x v="3"/>
    <x v="2"/>
    <x v="25"/>
    <x v="42"/>
    <x v="51"/>
    <x v="35"/>
    <x v="0"/>
    <x v="15"/>
    <x v="3"/>
    <x v="0"/>
    <x v="445"/>
  </r>
  <r>
    <x v="459"/>
    <x v="208"/>
    <x v="339"/>
    <x v="459"/>
    <x v="437"/>
    <x v="0"/>
    <x v="0"/>
    <x v="1"/>
    <x v="41"/>
    <x v="38"/>
    <x v="59"/>
    <x v="11"/>
    <x v="0"/>
    <x v="119"/>
    <x v="3"/>
    <x v="0"/>
    <x v="446"/>
  </r>
  <r>
    <x v="460"/>
    <x v="397"/>
    <x v="168"/>
    <x v="460"/>
    <x v="438"/>
    <x v="2"/>
    <x v="3"/>
    <x v="1"/>
    <x v="72"/>
    <x v="67"/>
    <x v="30"/>
    <x v="35"/>
    <x v="0"/>
    <x v="7"/>
    <x v="0"/>
    <x v="0"/>
    <x v="447"/>
  </r>
  <r>
    <x v="461"/>
    <x v="398"/>
    <x v="27"/>
    <x v="461"/>
    <x v="439"/>
    <x v="2"/>
    <x v="0"/>
    <x v="1"/>
    <x v="38"/>
    <x v="17"/>
    <x v="66"/>
    <x v="1"/>
    <x v="0"/>
    <x v="191"/>
    <x v="5"/>
    <x v="0"/>
    <x v="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F13" firstHeaderRow="1" firstDataRow="2" firstDataCol="1"/>
  <pivotFields count="17">
    <pivotField compact="0" showAll="0">
      <items count="464">
        <item x="461"/>
        <item x="68"/>
        <item x="253"/>
        <item x="278"/>
        <item x="406"/>
        <item x="324"/>
        <item x="132"/>
        <item x="170"/>
        <item x="340"/>
        <item x="435"/>
        <item x="190"/>
        <item x="397"/>
        <item x="4"/>
        <item x="347"/>
        <item x="374"/>
        <item x="424"/>
        <item x="319"/>
        <item x="439"/>
        <item x="161"/>
        <item x="334"/>
        <item x="33"/>
        <item x="110"/>
        <item x="48"/>
        <item x="85"/>
        <item x="402"/>
        <item x="419"/>
        <item x="392"/>
        <item x="295"/>
        <item x="291"/>
        <item x="117"/>
        <item x="425"/>
        <item x="437"/>
        <item x="423"/>
        <item x="144"/>
        <item x="399"/>
        <item x="198"/>
        <item x="456"/>
        <item x="457"/>
        <item x="351"/>
        <item x="446"/>
        <item x="35"/>
        <item x="21"/>
        <item x="12"/>
        <item x="407"/>
        <item x="222"/>
        <item x="106"/>
        <item x="135"/>
        <item x="140"/>
        <item x="143"/>
        <item x="36"/>
        <item x="344"/>
        <item x="360"/>
        <item x="286"/>
        <item x="452"/>
        <item x="212"/>
        <item x="208"/>
        <item x="321"/>
        <item x="69"/>
        <item x="359"/>
        <item x="445"/>
        <item x="207"/>
        <item x="6"/>
        <item x="365"/>
        <item x="230"/>
        <item x="413"/>
        <item x="45"/>
        <item x="99"/>
        <item x="352"/>
        <item x="448"/>
        <item x="77"/>
        <item x="320"/>
        <item x="123"/>
        <item x="130"/>
        <item x="349"/>
        <item x="203"/>
        <item x="187"/>
        <item x="151"/>
        <item x="2"/>
        <item x="421"/>
        <item x="329"/>
        <item x="71"/>
        <item x="310"/>
        <item x="24"/>
        <item x="131"/>
        <item x="164"/>
        <item x="376"/>
        <item x="218"/>
        <item x="234"/>
        <item x="174"/>
        <item x="80"/>
        <item x="239"/>
        <item x="301"/>
        <item x="18"/>
        <item x="281"/>
        <item x="258"/>
        <item x="440"/>
        <item x="55"/>
        <item x="54"/>
        <item x="380"/>
        <item x="194"/>
        <item x="59"/>
        <item x="60"/>
        <item x="417"/>
        <item x="186"/>
        <item x="119"/>
        <item x="72"/>
        <item x="64"/>
        <item x="251"/>
        <item x="242"/>
        <item x="13"/>
        <item x="226"/>
        <item x="418"/>
        <item x="375"/>
        <item x="262"/>
        <item x="39"/>
        <item x="405"/>
        <item x="202"/>
        <item x="411"/>
        <item x="9"/>
        <item x="366"/>
        <item x="108"/>
        <item x="162"/>
        <item x="61"/>
        <item x="15"/>
        <item x="125"/>
        <item x="285"/>
        <item x="235"/>
        <item x="395"/>
        <item x="66"/>
        <item x="300"/>
        <item x="102"/>
        <item x="20"/>
        <item x="403"/>
        <item x="26"/>
        <item x="42"/>
        <item x="175"/>
        <item x="238"/>
        <item x="415"/>
        <item x="74"/>
        <item x="297"/>
        <item x="81"/>
        <item x="354"/>
        <item x="73"/>
        <item x="261"/>
        <item x="335"/>
        <item x="103"/>
        <item x="450"/>
        <item x="14"/>
        <item x="180"/>
        <item x="30"/>
        <item x="114"/>
        <item x="274"/>
        <item x="387"/>
        <item x="371"/>
        <item x="409"/>
        <item x="427"/>
        <item x="147"/>
        <item x="88"/>
        <item x="209"/>
        <item x="219"/>
        <item x="325"/>
        <item x="221"/>
        <item x="7"/>
        <item x="271"/>
        <item x="52"/>
        <item x="84"/>
        <item x="210"/>
        <item x="276"/>
        <item x="27"/>
        <item x="404"/>
        <item x="97"/>
        <item x="288"/>
        <item x="428"/>
        <item x="444"/>
        <item x="350"/>
        <item x="341"/>
        <item x="312"/>
        <item x="348"/>
        <item x="32"/>
        <item x="105"/>
        <item x="224"/>
        <item x="377"/>
        <item x="279"/>
        <item x="358"/>
        <item x="63"/>
        <item x="100"/>
        <item x="79"/>
        <item x="355"/>
        <item x="393"/>
        <item x="87"/>
        <item x="146"/>
        <item x="443"/>
        <item x="172"/>
        <item x="150"/>
        <item x="78"/>
        <item x="248"/>
        <item x="1"/>
        <item x="17"/>
        <item x="92"/>
        <item x="217"/>
        <item x="298"/>
        <item x="331"/>
        <item x="228"/>
        <item x="25"/>
        <item x="356"/>
        <item x="249"/>
        <item x="398"/>
        <item x="211"/>
        <item x="438"/>
        <item x="357"/>
        <item x="256"/>
        <item x="10"/>
        <item x="328"/>
        <item x="153"/>
        <item x="107"/>
        <item x="3"/>
        <item x="16"/>
        <item x="58"/>
        <item x="337"/>
        <item x="382"/>
        <item x="133"/>
        <item x="453"/>
        <item x="245"/>
        <item x="247"/>
        <item x="229"/>
        <item x="112"/>
        <item x="364"/>
        <item x="216"/>
        <item x="237"/>
        <item x="289"/>
        <item x="19"/>
        <item x="426"/>
        <item x="129"/>
        <item x="362"/>
        <item x="8"/>
        <item x="47"/>
        <item x="370"/>
        <item x="267"/>
        <item x="273"/>
        <item x="5"/>
        <item x="308"/>
        <item x="339"/>
        <item x="361"/>
        <item x="173"/>
        <item x="159"/>
        <item x="160"/>
        <item x="120"/>
        <item x="451"/>
        <item x="31"/>
        <item x="272"/>
        <item x="284"/>
        <item x="115"/>
        <item x="137"/>
        <item x="40"/>
        <item x="166"/>
        <item x="183"/>
        <item x="22"/>
        <item x="240"/>
        <item x="38"/>
        <item x="165"/>
        <item x="336"/>
        <item x="307"/>
        <item x="139"/>
        <item x="223"/>
        <item x="254"/>
        <item x="252"/>
        <item x="342"/>
        <item x="168"/>
        <item x="268"/>
        <item x="177"/>
        <item x="154"/>
        <item x="434"/>
        <item x="214"/>
        <item x="260"/>
        <item x="363"/>
        <item x="292"/>
        <item x="290"/>
        <item x="378"/>
        <item x="93"/>
        <item x="389"/>
        <item x="86"/>
        <item x="287"/>
        <item x="149"/>
        <item x="311"/>
        <item x="127"/>
        <item x="314"/>
        <item x="244"/>
        <item x="236"/>
        <item x="181"/>
        <item x="98"/>
        <item x="41"/>
        <item x="179"/>
        <item x="373"/>
        <item x="322"/>
        <item x="90"/>
        <item x="121"/>
        <item x="391"/>
        <item x="455"/>
        <item x="422"/>
        <item x="269"/>
        <item x="23"/>
        <item x="167"/>
        <item x="303"/>
        <item x="368"/>
        <item x="431"/>
        <item x="233"/>
        <item x="353"/>
        <item x="94"/>
        <item x="44"/>
        <item x="204"/>
        <item x="95"/>
        <item x="369"/>
        <item x="101"/>
        <item x="176"/>
        <item x="283"/>
        <item x="225"/>
        <item x="29"/>
        <item x="280"/>
        <item x="345"/>
        <item x="317"/>
        <item x="275"/>
        <item x="227"/>
        <item x="28"/>
        <item x="400"/>
        <item x="316"/>
        <item x="257"/>
        <item x="343"/>
        <item x="184"/>
        <item x="270"/>
        <item x="182"/>
        <item x="122"/>
        <item x="326"/>
        <item x="313"/>
        <item x="332"/>
        <item x="189"/>
        <item x="259"/>
        <item x="246"/>
        <item x="34"/>
        <item x="155"/>
        <item x="263"/>
        <item x="381"/>
        <item x="157"/>
        <item x="201"/>
        <item x="199"/>
        <item x="420"/>
        <item x="379"/>
        <item x="171"/>
        <item x="416"/>
        <item x="429"/>
        <item x="430"/>
        <item x="158"/>
        <item x="205"/>
        <item x="299"/>
        <item x="433"/>
        <item x="449"/>
        <item x="241"/>
        <item x="410"/>
        <item x="309"/>
        <item x="401"/>
        <item x="441"/>
        <item x="414"/>
        <item x="384"/>
        <item x="385"/>
        <item x="412"/>
        <item x="206"/>
        <item x="83"/>
        <item x="169"/>
        <item x="70"/>
        <item x="304"/>
        <item x="394"/>
        <item x="104"/>
        <item x="75"/>
        <item x="50"/>
        <item x="128"/>
        <item x="191"/>
        <item x="76"/>
        <item x="62"/>
        <item x="255"/>
        <item x="460"/>
        <item x="323"/>
        <item x="306"/>
        <item x="46"/>
        <item x="231"/>
        <item x="56"/>
        <item x="197"/>
        <item x="200"/>
        <item x="265"/>
        <item x="82"/>
        <item x="243"/>
        <item x="266"/>
        <item x="118"/>
        <item x="436"/>
        <item x="458"/>
        <item x="53"/>
        <item x="185"/>
        <item x="192"/>
        <item x="193"/>
        <item x="296"/>
        <item x="134"/>
        <item x="49"/>
        <item x="305"/>
        <item x="250"/>
        <item x="318"/>
        <item x="459"/>
        <item x="65"/>
        <item x="277"/>
        <item x="333"/>
        <item x="195"/>
        <item x="188"/>
        <item x="91"/>
        <item x="294"/>
        <item x="111"/>
        <item x="152"/>
        <item x="0"/>
        <item x="116"/>
        <item x="302"/>
        <item x="447"/>
        <item x="315"/>
        <item x="96"/>
        <item x="37"/>
        <item x="264"/>
        <item x="142"/>
        <item x="57"/>
        <item x="148"/>
        <item x="163"/>
        <item x="396"/>
        <item x="232"/>
        <item x="43"/>
        <item x="372"/>
        <item x="178"/>
        <item x="109"/>
        <item x="346"/>
        <item x="138"/>
        <item x="213"/>
        <item x="215"/>
        <item x="67"/>
        <item x="367"/>
        <item x="51"/>
        <item x="282"/>
        <item x="390"/>
        <item x="89"/>
        <item x="454"/>
        <item x="124"/>
        <item x="126"/>
        <item x="408"/>
        <item x="442"/>
        <item x="136"/>
        <item x="293"/>
        <item x="145"/>
        <item x="388"/>
        <item x="196"/>
        <item x="220"/>
        <item x="156"/>
        <item x="383"/>
        <item x="141"/>
        <item x="330"/>
        <item x="386"/>
        <item x="327"/>
        <item x="113"/>
        <item x="11"/>
        <item x="338"/>
        <item x="432"/>
        <item x="46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9">
        <item x="0"/>
        <item x="3"/>
        <item x="2"/>
        <item x="1"/>
        <item x="6"/>
        <item x="4"/>
        <item x="5"/>
        <item x="7"/>
        <item t="default"/>
      </items>
    </pivotField>
    <pivotField compact="0" showAll="0"/>
    <pivotField compact="0"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17:E112" firstHeaderRow="1" firstDataRow="2" firstDataCol="1" rowPageCount="1" colPageCount="1"/>
  <pivotFields count="17">
    <pivotField axis="axisRow" compact="0" showAll="0">
      <items count="463">
        <item x="461"/>
        <item x="68"/>
        <item x="253"/>
        <item x="278"/>
        <item x="406"/>
        <item x="324"/>
        <item x="132"/>
        <item x="170"/>
        <item x="340"/>
        <item x="435"/>
        <item x="190"/>
        <item x="397"/>
        <item x="4"/>
        <item x="347"/>
        <item x="374"/>
        <item x="424"/>
        <item x="319"/>
        <item x="439"/>
        <item x="161"/>
        <item x="334"/>
        <item x="33"/>
        <item x="110"/>
        <item x="48"/>
        <item x="85"/>
        <item x="402"/>
        <item x="419"/>
        <item x="392"/>
        <item x="295"/>
        <item x="291"/>
        <item x="117"/>
        <item x="425"/>
        <item x="437"/>
        <item x="423"/>
        <item x="144"/>
        <item x="399"/>
        <item x="198"/>
        <item x="456"/>
        <item x="457"/>
        <item x="351"/>
        <item x="446"/>
        <item x="35"/>
        <item x="21"/>
        <item x="12"/>
        <item x="407"/>
        <item x="222"/>
        <item x="106"/>
        <item x="135"/>
        <item x="140"/>
        <item x="143"/>
        <item x="36"/>
        <item x="344"/>
        <item x="360"/>
        <item x="286"/>
        <item x="452"/>
        <item x="212"/>
        <item x="208"/>
        <item x="321"/>
        <item x="69"/>
        <item x="359"/>
        <item x="445"/>
        <item x="207"/>
        <item x="6"/>
        <item x="365"/>
        <item x="230"/>
        <item x="413"/>
        <item x="45"/>
        <item x="99"/>
        <item x="352"/>
        <item x="448"/>
        <item x="77"/>
        <item x="320"/>
        <item x="123"/>
        <item x="130"/>
        <item x="349"/>
        <item x="203"/>
        <item x="187"/>
        <item x="151"/>
        <item x="2"/>
        <item x="421"/>
        <item x="329"/>
        <item x="71"/>
        <item x="310"/>
        <item x="24"/>
        <item x="131"/>
        <item x="164"/>
        <item x="376"/>
        <item x="218"/>
        <item x="234"/>
        <item x="174"/>
        <item x="80"/>
        <item x="239"/>
        <item x="301"/>
        <item x="18"/>
        <item x="281"/>
        <item x="258"/>
        <item x="440"/>
        <item x="55"/>
        <item x="54"/>
        <item x="380"/>
        <item x="194"/>
        <item x="59"/>
        <item x="60"/>
        <item x="417"/>
        <item x="186"/>
        <item x="119"/>
        <item x="72"/>
        <item x="64"/>
        <item x="251"/>
        <item x="242"/>
        <item x="13"/>
        <item x="226"/>
        <item x="418"/>
        <item x="375"/>
        <item x="262"/>
        <item x="39"/>
        <item x="405"/>
        <item x="202"/>
        <item x="411"/>
        <item x="9"/>
        <item x="366"/>
        <item x="108"/>
        <item x="162"/>
        <item x="61"/>
        <item x="15"/>
        <item x="125"/>
        <item x="285"/>
        <item x="235"/>
        <item x="395"/>
        <item x="66"/>
        <item x="300"/>
        <item x="102"/>
        <item x="20"/>
        <item x="403"/>
        <item x="26"/>
        <item x="42"/>
        <item x="175"/>
        <item x="238"/>
        <item x="415"/>
        <item x="74"/>
        <item x="297"/>
        <item x="81"/>
        <item x="354"/>
        <item x="73"/>
        <item x="261"/>
        <item x="335"/>
        <item x="103"/>
        <item x="450"/>
        <item x="14"/>
        <item x="180"/>
        <item x="30"/>
        <item x="114"/>
        <item x="274"/>
        <item x="387"/>
        <item x="371"/>
        <item x="409"/>
        <item x="427"/>
        <item x="147"/>
        <item x="88"/>
        <item x="209"/>
        <item x="219"/>
        <item x="325"/>
        <item x="221"/>
        <item x="7"/>
        <item x="271"/>
        <item x="52"/>
        <item x="84"/>
        <item x="210"/>
        <item x="276"/>
        <item x="27"/>
        <item x="404"/>
        <item x="97"/>
        <item x="288"/>
        <item x="428"/>
        <item x="444"/>
        <item x="350"/>
        <item x="341"/>
        <item x="312"/>
        <item x="348"/>
        <item x="32"/>
        <item x="105"/>
        <item x="224"/>
        <item x="377"/>
        <item x="279"/>
        <item x="358"/>
        <item x="63"/>
        <item x="100"/>
        <item x="79"/>
        <item x="355"/>
        <item x="393"/>
        <item x="87"/>
        <item x="146"/>
        <item x="443"/>
        <item x="172"/>
        <item x="150"/>
        <item x="78"/>
        <item x="248"/>
        <item x="1"/>
        <item x="17"/>
        <item x="92"/>
        <item x="217"/>
        <item x="298"/>
        <item x="331"/>
        <item x="228"/>
        <item x="25"/>
        <item x="356"/>
        <item x="249"/>
        <item x="398"/>
        <item x="211"/>
        <item x="438"/>
        <item x="357"/>
        <item x="256"/>
        <item x="10"/>
        <item x="328"/>
        <item x="153"/>
        <item x="107"/>
        <item x="3"/>
        <item x="16"/>
        <item x="58"/>
        <item x="337"/>
        <item x="382"/>
        <item x="133"/>
        <item x="453"/>
        <item x="245"/>
        <item x="247"/>
        <item x="229"/>
        <item x="112"/>
        <item x="364"/>
        <item x="216"/>
        <item x="237"/>
        <item x="289"/>
        <item x="19"/>
        <item x="426"/>
        <item x="129"/>
        <item x="362"/>
        <item x="8"/>
        <item x="47"/>
        <item x="370"/>
        <item x="267"/>
        <item x="273"/>
        <item x="5"/>
        <item x="308"/>
        <item x="339"/>
        <item x="361"/>
        <item x="173"/>
        <item x="159"/>
        <item x="160"/>
        <item x="120"/>
        <item x="451"/>
        <item x="31"/>
        <item x="272"/>
        <item x="284"/>
        <item x="115"/>
        <item x="137"/>
        <item x="40"/>
        <item x="166"/>
        <item x="183"/>
        <item x="22"/>
        <item x="240"/>
        <item x="38"/>
        <item x="165"/>
        <item x="336"/>
        <item x="307"/>
        <item x="139"/>
        <item x="223"/>
        <item x="254"/>
        <item x="252"/>
        <item x="342"/>
        <item x="168"/>
        <item x="268"/>
        <item x="177"/>
        <item x="154"/>
        <item x="434"/>
        <item x="214"/>
        <item x="260"/>
        <item x="363"/>
        <item x="292"/>
        <item x="290"/>
        <item x="378"/>
        <item x="93"/>
        <item x="389"/>
        <item x="86"/>
        <item x="287"/>
        <item x="149"/>
        <item x="311"/>
        <item x="127"/>
        <item x="314"/>
        <item x="244"/>
        <item x="236"/>
        <item x="181"/>
        <item x="98"/>
        <item x="41"/>
        <item x="179"/>
        <item x="373"/>
        <item x="322"/>
        <item x="90"/>
        <item x="121"/>
        <item x="391"/>
        <item x="455"/>
        <item x="422"/>
        <item x="269"/>
        <item x="23"/>
        <item x="167"/>
        <item x="303"/>
        <item x="368"/>
        <item x="431"/>
        <item x="233"/>
        <item x="353"/>
        <item x="94"/>
        <item x="44"/>
        <item x="204"/>
        <item x="95"/>
        <item x="369"/>
        <item x="101"/>
        <item x="176"/>
        <item x="283"/>
        <item x="225"/>
        <item x="29"/>
        <item x="280"/>
        <item x="345"/>
        <item x="317"/>
        <item x="275"/>
        <item x="227"/>
        <item x="28"/>
        <item x="400"/>
        <item x="316"/>
        <item x="257"/>
        <item x="343"/>
        <item x="184"/>
        <item x="270"/>
        <item x="182"/>
        <item x="122"/>
        <item x="326"/>
        <item x="313"/>
        <item x="332"/>
        <item x="189"/>
        <item x="259"/>
        <item x="246"/>
        <item x="34"/>
        <item x="155"/>
        <item x="263"/>
        <item x="381"/>
        <item x="157"/>
        <item x="201"/>
        <item x="199"/>
        <item x="420"/>
        <item x="379"/>
        <item x="171"/>
        <item x="416"/>
        <item x="429"/>
        <item x="430"/>
        <item x="158"/>
        <item x="205"/>
        <item x="299"/>
        <item x="433"/>
        <item x="449"/>
        <item x="241"/>
        <item x="410"/>
        <item x="309"/>
        <item x="401"/>
        <item x="441"/>
        <item x="414"/>
        <item x="384"/>
        <item x="385"/>
        <item x="412"/>
        <item x="206"/>
        <item x="83"/>
        <item x="169"/>
        <item x="70"/>
        <item x="304"/>
        <item x="394"/>
        <item x="104"/>
        <item x="75"/>
        <item x="50"/>
        <item x="128"/>
        <item x="191"/>
        <item x="76"/>
        <item x="62"/>
        <item x="255"/>
        <item x="460"/>
        <item x="323"/>
        <item x="306"/>
        <item x="46"/>
        <item x="231"/>
        <item x="56"/>
        <item x="197"/>
        <item x="200"/>
        <item x="265"/>
        <item x="82"/>
        <item x="243"/>
        <item x="266"/>
        <item x="118"/>
        <item x="436"/>
        <item x="458"/>
        <item x="53"/>
        <item x="185"/>
        <item x="192"/>
        <item x="193"/>
        <item x="296"/>
        <item x="134"/>
        <item x="49"/>
        <item x="305"/>
        <item x="250"/>
        <item x="318"/>
        <item x="459"/>
        <item x="65"/>
        <item x="277"/>
        <item x="333"/>
        <item x="195"/>
        <item x="188"/>
        <item x="91"/>
        <item x="294"/>
        <item x="111"/>
        <item x="152"/>
        <item x="0"/>
        <item x="116"/>
        <item x="302"/>
        <item x="447"/>
        <item x="315"/>
        <item x="96"/>
        <item x="37"/>
        <item x="264"/>
        <item x="142"/>
        <item x="57"/>
        <item x="148"/>
        <item x="163"/>
        <item x="396"/>
        <item x="232"/>
        <item x="43"/>
        <item x="372"/>
        <item x="178"/>
        <item x="109"/>
        <item x="346"/>
        <item x="138"/>
        <item x="213"/>
        <item x="215"/>
        <item x="67"/>
        <item x="367"/>
        <item x="51"/>
        <item x="282"/>
        <item x="390"/>
        <item x="89"/>
        <item x="454"/>
        <item x="124"/>
        <item x="126"/>
        <item x="408"/>
        <item x="442"/>
        <item x="136"/>
        <item x="293"/>
        <item x="145"/>
        <item x="388"/>
        <item x="196"/>
        <item x="220"/>
        <item x="156"/>
        <item x="383"/>
        <item x="141"/>
        <item x="330"/>
        <item x="386"/>
        <item x="327"/>
        <item x="113"/>
        <item x="11"/>
        <item x="338"/>
        <item x="432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4">
        <item x="0"/>
        <item x="1"/>
        <item x="2"/>
        <item t="default"/>
      </items>
    </pivotField>
    <pivotField axis="axisPage" compact="0" showAll="0">
      <items count="5">
        <item x="0"/>
        <item x="3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79" showAll="0">
      <items count="235">
        <item x="182"/>
        <item x="212"/>
        <item x="160"/>
        <item x="201"/>
        <item x="82"/>
        <item x="136"/>
        <item x="124"/>
        <item x="98"/>
        <item x="169"/>
        <item x="62"/>
        <item x="152"/>
        <item x="205"/>
        <item x="110"/>
        <item x="138"/>
        <item x="8"/>
        <item x="90"/>
        <item x="31"/>
        <item x="181"/>
        <item x="204"/>
        <item x="132"/>
        <item x="219"/>
        <item x="145"/>
        <item x="177"/>
        <item x="91"/>
        <item x="153"/>
        <item x="94"/>
        <item x="229"/>
        <item x="175"/>
        <item x="32"/>
        <item x="206"/>
        <item x="170"/>
        <item x="133"/>
        <item x="40"/>
        <item x="55"/>
        <item x="11"/>
        <item x="26"/>
        <item x="24"/>
        <item x="211"/>
        <item x="155"/>
        <item x="103"/>
        <item x="196"/>
        <item x="48"/>
        <item x="53"/>
        <item x="213"/>
        <item x="129"/>
        <item x="192"/>
        <item x="214"/>
        <item x="220"/>
        <item x="73"/>
        <item x="215"/>
        <item x="231"/>
        <item x="118"/>
        <item x="135"/>
        <item x="5"/>
        <item x="197"/>
        <item x="43"/>
        <item x="85"/>
        <item x="164"/>
        <item x="225"/>
        <item x="122"/>
        <item x="52"/>
        <item x="97"/>
        <item x="117"/>
        <item x="208"/>
        <item x="57"/>
        <item x="95"/>
        <item x="50"/>
        <item x="102"/>
        <item x="147"/>
        <item x="92"/>
        <item x="159"/>
        <item x="193"/>
        <item x="114"/>
        <item x="230"/>
        <item x="190"/>
        <item x="30"/>
        <item x="22"/>
        <item x="202"/>
        <item x="137"/>
        <item x="223"/>
        <item x="183"/>
        <item x="66"/>
        <item x="227"/>
        <item x="194"/>
        <item x="127"/>
        <item x="171"/>
        <item x="79"/>
        <item x="18"/>
        <item x="47"/>
        <item x="185"/>
        <item x="56"/>
        <item x="12"/>
        <item x="111"/>
        <item x="107"/>
        <item x="120"/>
        <item x="207"/>
        <item x="156"/>
        <item x="154"/>
        <item x="25"/>
        <item x="116"/>
        <item x="72"/>
        <item x="161"/>
        <item x="51"/>
        <item x="93"/>
        <item x="125"/>
        <item x="199"/>
        <item x="226"/>
        <item x="134"/>
        <item x="16"/>
        <item x="200"/>
        <item x="46"/>
        <item x="44"/>
        <item x="143"/>
        <item x="191"/>
        <item x="6"/>
        <item x="20"/>
        <item x="35"/>
        <item x="89"/>
        <item x="141"/>
        <item x="59"/>
        <item x="9"/>
        <item x="71"/>
        <item x="187"/>
        <item x="105"/>
        <item x="184"/>
        <item x="224"/>
        <item x="13"/>
        <item x="45"/>
        <item x="140"/>
        <item x="1"/>
        <item x="233"/>
        <item x="42"/>
        <item x="113"/>
        <item x="163"/>
        <item x="49"/>
        <item x="142"/>
        <item x="76"/>
        <item x="166"/>
        <item x="173"/>
        <item x="168"/>
        <item x="10"/>
        <item x="222"/>
        <item x="19"/>
        <item x="174"/>
        <item x="33"/>
        <item x="80"/>
        <item x="7"/>
        <item x="29"/>
        <item x="148"/>
        <item x="67"/>
        <item x="2"/>
        <item x="115"/>
        <item x="216"/>
        <item x="41"/>
        <item x="86"/>
        <item x="119"/>
        <item x="104"/>
        <item x="162"/>
        <item x="54"/>
        <item x="221"/>
        <item x="158"/>
        <item x="186"/>
        <item x="139"/>
        <item x="151"/>
        <item x="87"/>
        <item x="21"/>
        <item x="69"/>
        <item x="232"/>
        <item x="130"/>
        <item x="63"/>
        <item x="15"/>
        <item x="70"/>
        <item x="4"/>
        <item x="39"/>
        <item x="150"/>
        <item x="146"/>
        <item x="61"/>
        <item x="14"/>
        <item x="179"/>
        <item x="210"/>
        <item x="144"/>
        <item x="23"/>
        <item x="109"/>
        <item x="99"/>
        <item x="176"/>
        <item x="38"/>
        <item x="78"/>
        <item x="27"/>
        <item x="128"/>
        <item x="126"/>
        <item x="217"/>
        <item x="189"/>
        <item x="203"/>
        <item x="58"/>
        <item x="64"/>
        <item x="34"/>
        <item x="108"/>
        <item x="121"/>
        <item x="195"/>
        <item x="36"/>
        <item x="83"/>
        <item x="0"/>
        <item x="3"/>
        <item x="68"/>
        <item x="157"/>
        <item x="123"/>
        <item x="172"/>
        <item x="180"/>
        <item x="149"/>
        <item x="101"/>
        <item x="106"/>
        <item x="74"/>
        <item x="77"/>
        <item x="228"/>
        <item x="75"/>
        <item x="165"/>
        <item x="100"/>
        <item x="88"/>
        <item x="112"/>
        <item x="65"/>
        <item x="28"/>
        <item x="17"/>
        <item x="81"/>
        <item x="198"/>
        <item x="131"/>
        <item x="209"/>
        <item x="37"/>
        <item x="96"/>
        <item x="167"/>
        <item x="60"/>
        <item x="84"/>
        <item x="188"/>
        <item x="178"/>
        <item x="218"/>
        <item t="default"/>
      </items>
    </pivotField>
    <pivotField compact="0" showAll="0"/>
    <pivotField compact="0" showAll="0"/>
    <pivotField compact="0" numFmtId="176" showAll="0"/>
  </pivotFields>
  <rowFields count="1">
    <field x="0"/>
  </rowFields>
  <rowItems count="94">
    <i>
      <x v="3"/>
    </i>
    <i>
      <x v="4"/>
    </i>
    <i>
      <x v="8"/>
    </i>
    <i>
      <x v="15"/>
    </i>
    <i>
      <x v="26"/>
    </i>
    <i>
      <x v="28"/>
    </i>
    <i>
      <x v="35"/>
    </i>
    <i>
      <x v="40"/>
    </i>
    <i>
      <x v="41"/>
    </i>
    <i>
      <x v="55"/>
    </i>
    <i>
      <x v="59"/>
    </i>
    <i>
      <x v="76"/>
    </i>
    <i>
      <x v="80"/>
    </i>
    <i>
      <x v="82"/>
    </i>
    <i>
      <x v="84"/>
    </i>
    <i>
      <x v="85"/>
    </i>
    <i>
      <x v="92"/>
    </i>
    <i>
      <x v="93"/>
    </i>
    <i>
      <x v="96"/>
    </i>
    <i>
      <x v="99"/>
    </i>
    <i>
      <x v="107"/>
    </i>
    <i>
      <x v="110"/>
    </i>
    <i>
      <x v="112"/>
    </i>
    <i>
      <x v="115"/>
    </i>
    <i>
      <x v="118"/>
    </i>
    <i>
      <x v="123"/>
    </i>
    <i>
      <x v="135"/>
    </i>
    <i>
      <x v="142"/>
    </i>
    <i>
      <x v="147"/>
    </i>
    <i>
      <x v="153"/>
    </i>
    <i>
      <x v="155"/>
    </i>
    <i>
      <x v="158"/>
    </i>
    <i>
      <x v="162"/>
    </i>
    <i>
      <x v="173"/>
    </i>
    <i>
      <x v="177"/>
    </i>
    <i>
      <x v="195"/>
    </i>
    <i>
      <x v="202"/>
    </i>
    <i>
      <x v="210"/>
    </i>
    <i>
      <x v="211"/>
    </i>
    <i>
      <x v="215"/>
    </i>
    <i>
      <x v="222"/>
    </i>
    <i>
      <x v="225"/>
    </i>
    <i>
      <x v="226"/>
    </i>
    <i>
      <x v="231"/>
    </i>
    <i>
      <x v="232"/>
    </i>
    <i>
      <x v="239"/>
    </i>
    <i>
      <x v="245"/>
    </i>
    <i>
      <x v="251"/>
    </i>
    <i>
      <x v="252"/>
    </i>
    <i>
      <x v="254"/>
    </i>
    <i>
      <x v="257"/>
    </i>
    <i>
      <x v="281"/>
    </i>
    <i>
      <x v="283"/>
    </i>
    <i>
      <x v="287"/>
    </i>
    <i>
      <x v="290"/>
    </i>
    <i>
      <x v="296"/>
    </i>
    <i>
      <x v="300"/>
    </i>
    <i>
      <x v="302"/>
    </i>
    <i>
      <x v="310"/>
    </i>
    <i>
      <x v="312"/>
    </i>
    <i>
      <x v="313"/>
    </i>
    <i>
      <x v="320"/>
    </i>
    <i>
      <x v="335"/>
    </i>
    <i>
      <x v="340"/>
    </i>
    <i>
      <x v="341"/>
    </i>
    <i>
      <x v="346"/>
    </i>
    <i>
      <x v="351"/>
    </i>
    <i>
      <x v="359"/>
    </i>
    <i>
      <x v="363"/>
    </i>
    <i>
      <x v="372"/>
    </i>
    <i>
      <x v="374"/>
    </i>
    <i>
      <x v="378"/>
    </i>
    <i>
      <x v="383"/>
    </i>
    <i>
      <x v="390"/>
    </i>
    <i>
      <x v="391"/>
    </i>
    <i>
      <x v="392"/>
    </i>
    <i>
      <x v="398"/>
    </i>
    <i>
      <x v="399"/>
    </i>
    <i>
      <x v="412"/>
    </i>
    <i>
      <x v="420"/>
    </i>
    <i>
      <x v="424"/>
    </i>
    <i>
      <x v="426"/>
    </i>
    <i>
      <x v="429"/>
    </i>
    <i>
      <x v="430"/>
    </i>
    <i>
      <x v="437"/>
    </i>
    <i>
      <x v="439"/>
    </i>
    <i>
      <x v="441"/>
    </i>
    <i>
      <x v="447"/>
    </i>
    <i>
      <x v="449"/>
    </i>
    <i>
      <x v="450"/>
    </i>
    <i>
      <x v="451"/>
    </i>
    <i>
      <x v="455"/>
    </i>
    <i>
      <x v="45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item="1"/>
  </pageFields>
  <dataFields count="1">
    <dataField name="Average of Final Mark" fld="1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Q466" totalsRowCount="1">
  <sortState ref="A4:Q465">
    <sortCondition ref="Q3"/>
  </sortState>
  <tableColumns count="17">
    <tableColumn id="1" name="Student ID" totalsRowLabel="Total"/>
    <tableColumn id="2" name="First Name"/>
    <tableColumn id="3" name="Surname"/>
    <tableColumn id="4" name="Full Name"/>
    <tableColumn id="5" name="Email Address"/>
    <tableColumn id="6" name="Year Enrolled" totalsRowFunction="count"/>
    <tableColumn id="7" name="Teacher"/>
    <tableColumn id="8" name="Student Type"/>
    <tableColumn id="9" name="Term 1 Mark"/>
    <tableColumn id="10" name="Term 2 Mark"/>
    <tableColumn id="11" name="Term 3 Mark"/>
    <tableColumn id="12" name="Term 4 Mark"/>
    <tableColumn id="13" name="Trend"/>
    <tableColumn id="14" name="Final Mark"/>
    <tableColumn id="15" name="Grade"/>
    <tableColumn id="16" name="Days Absent"/>
    <tableColumn id="17" name="Fees Owing" totalsRowFunction="sum"/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5"/>
  <sheetViews>
    <sheetView workbookViewId="0">
      <selection activeCell="E25" sqref="E25"/>
    </sheetView>
  </sheetViews>
  <sheetFormatPr defaultColWidth="9" defaultRowHeight="14"/>
  <cols>
    <col min="1" max="1" width="12.21875" style="3" customWidth="1"/>
    <col min="2" max="2" width="12.78125" customWidth="1"/>
    <col min="3" max="4" width="14.890625" customWidth="1"/>
    <col min="5" max="9" width="10.5546875" customWidth="1"/>
  </cols>
  <sheetData>
    <row r="1" ht="30" customHeight="1" spans="1:1">
      <c r="A1" s="6" t="s">
        <v>0</v>
      </c>
    </row>
    <row r="3" ht="14.75" spans="1:9">
      <c r="A3" s="7" t="s">
        <v>1</v>
      </c>
      <c r="B3" s="1" t="s">
        <v>2</v>
      </c>
      <c r="C3" s="1" t="s">
        <v>3</v>
      </c>
      <c r="D3" s="1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spans="1:9">
      <c r="A4" s="3" t="s">
        <v>10</v>
      </c>
      <c r="B4" t="s">
        <v>11</v>
      </c>
      <c r="C4" t="s">
        <v>12</v>
      </c>
      <c r="D4" t="s">
        <v>13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>
      <c r="A5" s="3" t="s">
        <v>14</v>
      </c>
      <c r="B5" t="s">
        <v>15</v>
      </c>
      <c r="C5" t="s">
        <v>16</v>
      </c>
      <c r="D5" t="s">
        <v>13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>
      <c r="A6" s="3" t="s">
        <v>17</v>
      </c>
      <c r="B6" t="s">
        <v>18</v>
      </c>
      <c r="C6" t="s">
        <v>19</v>
      </c>
      <c r="D6" t="s">
        <v>20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>
      <c r="A7" s="3" t="s">
        <v>21</v>
      </c>
      <c r="B7" t="s">
        <v>22</v>
      </c>
      <c r="C7" t="s">
        <v>23</v>
      </c>
      <c r="D7" t="s">
        <v>24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>
      <c r="A8" s="3" t="s">
        <v>25</v>
      </c>
      <c r="B8" t="s">
        <v>26</v>
      </c>
      <c r="C8" t="s">
        <v>27</v>
      </c>
      <c r="D8" t="s">
        <v>28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>
      <c r="A9" s="3" t="s">
        <v>29</v>
      </c>
      <c r="B9" t="s">
        <v>30</v>
      </c>
      <c r="C9" t="s">
        <v>31</v>
      </c>
      <c r="D9" t="s">
        <v>24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>
      <c r="A10" s="3" t="s">
        <v>32</v>
      </c>
      <c r="B10" t="s">
        <v>33</v>
      </c>
      <c r="C10" t="s">
        <v>34</v>
      </c>
      <c r="D10" t="s">
        <v>13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>
      <c r="A11" s="3" t="s">
        <v>35</v>
      </c>
      <c r="B11" t="s">
        <v>36</v>
      </c>
      <c r="C11" t="s">
        <v>37</v>
      </c>
      <c r="D11" t="s">
        <v>13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>
      <c r="A12" s="3" t="s">
        <v>38</v>
      </c>
      <c r="B12" t="s">
        <v>39</v>
      </c>
      <c r="C12" t="s">
        <v>40</v>
      </c>
      <c r="D12" t="s">
        <v>20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>
      <c r="A13" s="3" t="s">
        <v>41</v>
      </c>
      <c r="B13" t="s">
        <v>42</v>
      </c>
      <c r="C13" t="s">
        <v>43</v>
      </c>
      <c r="D13" t="s">
        <v>24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>
      <c r="A14" s="3" t="s">
        <v>44</v>
      </c>
      <c r="B14" t="s">
        <v>45</v>
      </c>
      <c r="C14" t="s">
        <v>46</v>
      </c>
      <c r="D14" t="s">
        <v>24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>
      <c r="A15" s="3" t="s">
        <v>47</v>
      </c>
      <c r="B15" t="s">
        <v>48</v>
      </c>
      <c r="C15" t="s">
        <v>49</v>
      </c>
      <c r="D15" t="s">
        <v>24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>
      <c r="A16" s="3" t="s">
        <v>50</v>
      </c>
      <c r="B16" t="s">
        <v>51</v>
      </c>
      <c r="C16" t="s">
        <v>52</v>
      </c>
      <c r="D16" t="s">
        <v>28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>
      <c r="A17" s="3" t="s">
        <v>53</v>
      </c>
      <c r="B17" t="s">
        <v>54</v>
      </c>
      <c r="C17" t="s">
        <v>55</v>
      </c>
      <c r="D17" t="s">
        <v>13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>
      <c r="A18" s="3" t="s">
        <v>56</v>
      </c>
      <c r="B18" t="s">
        <v>57</v>
      </c>
      <c r="C18" t="s">
        <v>58</v>
      </c>
      <c r="D18" t="s">
        <v>24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>
      <c r="A19" s="3" t="s">
        <v>59</v>
      </c>
      <c r="B19" t="s">
        <v>60</v>
      </c>
      <c r="C19" t="s">
        <v>61</v>
      </c>
      <c r="D19" t="s">
        <v>24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>
      <c r="A20" s="3" t="s">
        <v>62</v>
      </c>
      <c r="B20" t="s">
        <v>63</v>
      </c>
      <c r="C20" t="s">
        <v>64</v>
      </c>
      <c r="D20" t="s">
        <v>28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>
      <c r="A21" s="3" t="s">
        <v>65</v>
      </c>
      <c r="B21" t="s">
        <v>66</v>
      </c>
      <c r="C21" t="s">
        <v>67</v>
      </c>
      <c r="D21" t="s">
        <v>20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>
      <c r="A22" s="3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>
      <c r="A23" s="3" t="s">
        <v>71</v>
      </c>
      <c r="B23" t="s">
        <v>54</v>
      </c>
      <c r="C23" t="s">
        <v>72</v>
      </c>
      <c r="D23" t="s">
        <v>20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>
      <c r="A24" s="3" t="s">
        <v>73</v>
      </c>
      <c r="B24" t="s">
        <v>74</v>
      </c>
      <c r="C24" t="s">
        <v>75</v>
      </c>
      <c r="D24" t="s">
        <v>28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>
      <c r="A25" s="3" t="s">
        <v>76</v>
      </c>
      <c r="B25" t="s">
        <v>77</v>
      </c>
      <c r="C25" t="s">
        <v>78</v>
      </c>
      <c r="D25" t="s">
        <v>24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>
      <c r="A26" s="3" t="s">
        <v>79</v>
      </c>
      <c r="B26" t="s">
        <v>80</v>
      </c>
      <c r="C26" t="s">
        <v>81</v>
      </c>
      <c r="D26" t="s">
        <v>28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>
      <c r="A27" s="3" t="s">
        <v>82</v>
      </c>
      <c r="B27" t="s">
        <v>54</v>
      </c>
      <c r="C27" t="s">
        <v>83</v>
      </c>
      <c r="D27" t="s">
        <v>24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>
      <c r="A28" s="3" t="s">
        <v>84</v>
      </c>
      <c r="B28" t="s">
        <v>85</v>
      </c>
      <c r="C28" t="s">
        <v>86</v>
      </c>
      <c r="D28" t="s">
        <v>24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>
      <c r="A29" s="3" t="s">
        <v>87</v>
      </c>
      <c r="B29" t="s">
        <v>88</v>
      </c>
      <c r="C29" t="s">
        <v>89</v>
      </c>
      <c r="D29" t="s">
        <v>20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>
      <c r="A30" s="3" t="s">
        <v>90</v>
      </c>
      <c r="B30" t="s">
        <v>91</v>
      </c>
      <c r="C30" t="s">
        <v>92</v>
      </c>
      <c r="D30" t="s">
        <v>13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>
      <c r="A31" s="3" t="s">
        <v>93</v>
      </c>
      <c r="B31" t="s">
        <v>94</v>
      </c>
      <c r="C31" t="s">
        <v>95</v>
      </c>
      <c r="D31" t="s">
        <v>20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>
      <c r="A32" s="3" t="s">
        <v>96</v>
      </c>
      <c r="B32" t="s">
        <v>97</v>
      </c>
      <c r="C32" t="s">
        <v>98</v>
      </c>
      <c r="D32" t="s">
        <v>13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>
      <c r="A33" s="3" t="s">
        <v>99</v>
      </c>
      <c r="B33" t="s">
        <v>100</v>
      </c>
      <c r="C33" t="s">
        <v>101</v>
      </c>
      <c r="D33" t="s">
        <v>13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>
      <c r="A34" s="3" t="s">
        <v>102</v>
      </c>
      <c r="B34" t="s">
        <v>103</v>
      </c>
      <c r="C34" t="s">
        <v>104</v>
      </c>
      <c r="D34" t="s">
        <v>28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>
      <c r="A35" s="3" t="s">
        <v>105</v>
      </c>
      <c r="B35" t="s">
        <v>106</v>
      </c>
      <c r="C35" t="s">
        <v>107</v>
      </c>
      <c r="D35" t="s">
        <v>28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>
      <c r="A36" s="3" t="s">
        <v>108</v>
      </c>
      <c r="B36" t="s">
        <v>109</v>
      </c>
      <c r="C36" t="s">
        <v>110</v>
      </c>
      <c r="D36" t="s">
        <v>28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>
      <c r="A37" s="3" t="s">
        <v>111</v>
      </c>
      <c r="B37" t="s">
        <v>112</v>
      </c>
      <c r="C37" t="s">
        <v>113</v>
      </c>
      <c r="D37" t="s">
        <v>13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>
      <c r="A38" s="3" t="s">
        <v>114</v>
      </c>
      <c r="B38" t="s">
        <v>115</v>
      </c>
      <c r="C38" t="s">
        <v>116</v>
      </c>
      <c r="D38" t="s">
        <v>13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>
      <c r="A39" s="3" t="s">
        <v>117</v>
      </c>
      <c r="B39" t="s">
        <v>118</v>
      </c>
      <c r="C39" t="s">
        <v>119</v>
      </c>
      <c r="D39" t="s">
        <v>20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>
      <c r="A40" s="3" t="s">
        <v>120</v>
      </c>
      <c r="B40" t="s">
        <v>121</v>
      </c>
      <c r="C40" t="s">
        <v>122</v>
      </c>
      <c r="D40" t="s">
        <v>24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>
      <c r="A41" s="3" t="s">
        <v>123</v>
      </c>
      <c r="B41" t="s">
        <v>124</v>
      </c>
      <c r="C41" t="s">
        <v>125</v>
      </c>
      <c r="D41" t="s">
        <v>20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>
      <c r="A42" s="3" t="s">
        <v>126</v>
      </c>
      <c r="B42" t="s">
        <v>127</v>
      </c>
      <c r="C42" t="s">
        <v>128</v>
      </c>
      <c r="D42" t="s">
        <v>28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>
      <c r="A43" s="3" t="s">
        <v>129</v>
      </c>
      <c r="B43" t="s">
        <v>130</v>
      </c>
      <c r="C43" t="s">
        <v>131</v>
      </c>
      <c r="D43" t="s">
        <v>28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>
      <c r="A44" s="3" t="s">
        <v>132</v>
      </c>
      <c r="B44" t="s">
        <v>133</v>
      </c>
      <c r="C44" t="s">
        <v>134</v>
      </c>
      <c r="D44" t="s">
        <v>28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>
      <c r="A45" s="3" t="s">
        <v>135</v>
      </c>
      <c r="B45" t="s">
        <v>136</v>
      </c>
      <c r="C45" t="s">
        <v>137</v>
      </c>
      <c r="D45" t="s">
        <v>24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>
      <c r="A46" s="3" t="s">
        <v>138</v>
      </c>
      <c r="B46" t="s">
        <v>139</v>
      </c>
      <c r="C46" t="s">
        <v>140</v>
      </c>
      <c r="D46" t="s">
        <v>20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>
      <c r="A47" s="3" t="s">
        <v>141</v>
      </c>
      <c r="B47" t="s">
        <v>142</v>
      </c>
      <c r="C47" t="s">
        <v>143</v>
      </c>
      <c r="D47" t="s">
        <v>20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>
      <c r="A48" s="3" t="s">
        <v>144</v>
      </c>
      <c r="B48" t="s">
        <v>145</v>
      </c>
      <c r="C48" t="s">
        <v>146</v>
      </c>
      <c r="D48" t="s">
        <v>28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>
      <c r="A49" s="3" t="s">
        <v>147</v>
      </c>
      <c r="B49" t="s">
        <v>148</v>
      </c>
      <c r="C49" t="s">
        <v>88</v>
      </c>
      <c r="D49" t="s">
        <v>24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>
      <c r="A50" s="3" t="s">
        <v>149</v>
      </c>
      <c r="B50" t="s">
        <v>150</v>
      </c>
      <c r="C50" t="s">
        <v>151</v>
      </c>
      <c r="D50" t="s">
        <v>13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>
      <c r="A51" s="3" t="s">
        <v>152</v>
      </c>
      <c r="B51" t="s">
        <v>153</v>
      </c>
      <c r="C51" t="s">
        <v>151</v>
      </c>
      <c r="D51" t="s">
        <v>13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>
      <c r="A52" s="3" t="s">
        <v>154</v>
      </c>
      <c r="B52" t="s">
        <v>155</v>
      </c>
      <c r="C52" t="s">
        <v>151</v>
      </c>
      <c r="D52" t="s">
        <v>13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>
      <c r="A53" s="3" t="s">
        <v>156</v>
      </c>
      <c r="B53" t="s">
        <v>157</v>
      </c>
      <c r="C53" t="s">
        <v>151</v>
      </c>
      <c r="D53" t="s">
        <v>24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>
      <c r="A54" s="3" t="s">
        <v>158</v>
      </c>
      <c r="B54" t="s">
        <v>159</v>
      </c>
      <c r="C54" t="s">
        <v>88</v>
      </c>
      <c r="D54" t="s">
        <v>28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>
      <c r="A55" s="3" t="s">
        <v>160</v>
      </c>
      <c r="B55" t="s">
        <v>161</v>
      </c>
      <c r="C55" t="s">
        <v>88</v>
      </c>
      <c r="D55" t="s">
        <v>20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>
      <c r="A56" s="3" t="s">
        <v>162</v>
      </c>
      <c r="B56" t="s">
        <v>163</v>
      </c>
      <c r="C56" t="s">
        <v>88</v>
      </c>
      <c r="D56" t="s">
        <v>20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>
      <c r="A57" s="3" t="s">
        <v>164</v>
      </c>
      <c r="B57" t="s">
        <v>165</v>
      </c>
      <c r="C57" t="s">
        <v>88</v>
      </c>
      <c r="D57" t="s">
        <v>24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>
      <c r="A58" s="3" t="s">
        <v>166</v>
      </c>
      <c r="B58" t="s">
        <v>167</v>
      </c>
      <c r="C58" t="s">
        <v>168</v>
      </c>
      <c r="D58" t="s">
        <v>24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>
      <c r="A59" s="3" t="s">
        <v>169</v>
      </c>
      <c r="B59" t="s">
        <v>170</v>
      </c>
      <c r="C59" t="s">
        <v>171</v>
      </c>
      <c r="D59" t="s">
        <v>13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>
      <c r="A60" s="3" t="s">
        <v>172</v>
      </c>
      <c r="B60" t="s">
        <v>173</v>
      </c>
      <c r="C60" t="s">
        <v>174</v>
      </c>
      <c r="D60" t="s">
        <v>24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>
      <c r="A61" s="3" t="s">
        <v>175</v>
      </c>
      <c r="B61" t="s">
        <v>176</v>
      </c>
      <c r="C61" t="s">
        <v>177</v>
      </c>
      <c r="D61" t="s">
        <v>20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>
      <c r="A62" s="3" t="s">
        <v>178</v>
      </c>
      <c r="B62" t="s">
        <v>54</v>
      </c>
      <c r="C62" t="s">
        <v>179</v>
      </c>
      <c r="D62" t="s">
        <v>28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>
      <c r="A63" s="3" t="s">
        <v>180</v>
      </c>
      <c r="B63" t="s">
        <v>181</v>
      </c>
      <c r="C63" t="s">
        <v>182</v>
      </c>
      <c r="D63" t="s">
        <v>20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>
      <c r="A64" s="3" t="s">
        <v>183</v>
      </c>
      <c r="B64" t="s">
        <v>184</v>
      </c>
      <c r="C64" t="s">
        <v>182</v>
      </c>
      <c r="D64" t="s">
        <v>13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>
      <c r="A65" s="3" t="s">
        <v>185</v>
      </c>
      <c r="B65" t="s">
        <v>186</v>
      </c>
      <c r="C65" t="s">
        <v>187</v>
      </c>
      <c r="D65" t="s">
        <v>13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>
      <c r="A66" s="3" t="s">
        <v>188</v>
      </c>
      <c r="B66" t="s">
        <v>189</v>
      </c>
      <c r="C66" t="s">
        <v>187</v>
      </c>
      <c r="D66" t="s">
        <v>20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>
      <c r="A67" s="3" t="s">
        <v>190</v>
      </c>
      <c r="B67" t="s">
        <v>191</v>
      </c>
      <c r="C67" t="s">
        <v>192</v>
      </c>
      <c r="D67" t="s">
        <v>13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>
      <c r="A68" s="3" t="s">
        <v>193</v>
      </c>
      <c r="B68" t="s">
        <v>194</v>
      </c>
      <c r="C68" t="s">
        <v>195</v>
      </c>
      <c r="D68" t="s">
        <v>20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>
      <c r="A69" s="3" t="s">
        <v>196</v>
      </c>
      <c r="B69" t="s">
        <v>197</v>
      </c>
      <c r="C69" t="s">
        <v>198</v>
      </c>
      <c r="D69" t="s">
        <v>28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>
      <c r="A70" s="3" t="s">
        <v>199</v>
      </c>
      <c r="B70" t="s">
        <v>60</v>
      </c>
      <c r="C70" t="s">
        <v>200</v>
      </c>
      <c r="D70" t="s">
        <v>13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>
      <c r="A71" s="3" t="s">
        <v>201</v>
      </c>
      <c r="B71" t="s">
        <v>202</v>
      </c>
      <c r="C71" t="s">
        <v>203</v>
      </c>
      <c r="D71" t="s">
        <v>28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>
      <c r="A72" s="3" t="s">
        <v>204</v>
      </c>
      <c r="B72" t="s">
        <v>205</v>
      </c>
      <c r="C72" t="s">
        <v>206</v>
      </c>
      <c r="D72" t="s">
        <v>13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>
      <c r="A73" s="3" t="s">
        <v>207</v>
      </c>
      <c r="B73" t="s">
        <v>208</v>
      </c>
      <c r="C73" t="s">
        <v>209</v>
      </c>
      <c r="D73" t="s">
        <v>13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>
      <c r="A74" s="3" t="s">
        <v>210</v>
      </c>
      <c r="B74" t="s">
        <v>211</v>
      </c>
      <c r="C74" t="s">
        <v>212</v>
      </c>
      <c r="D74" t="s">
        <v>20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>
      <c r="A75" s="3" t="s">
        <v>213</v>
      </c>
      <c r="B75" t="s">
        <v>214</v>
      </c>
      <c r="C75" t="s">
        <v>215</v>
      </c>
      <c r="D75" t="s">
        <v>24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>
      <c r="A76" s="3" t="s">
        <v>216</v>
      </c>
      <c r="B76" t="s">
        <v>217</v>
      </c>
      <c r="C76" t="s">
        <v>218</v>
      </c>
      <c r="D76" t="s">
        <v>13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>
      <c r="A77" s="3" t="s">
        <v>219</v>
      </c>
      <c r="B77" t="s">
        <v>37</v>
      </c>
      <c r="C77" t="s">
        <v>220</v>
      </c>
      <c r="D77" t="s">
        <v>24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>
      <c r="A78" s="3" t="s">
        <v>221</v>
      </c>
      <c r="B78" t="s">
        <v>222</v>
      </c>
      <c r="C78" t="s">
        <v>223</v>
      </c>
      <c r="D78" t="s">
        <v>13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>
      <c r="A79" s="3" t="s">
        <v>224</v>
      </c>
      <c r="B79" t="s">
        <v>225</v>
      </c>
      <c r="C79" t="s">
        <v>226</v>
      </c>
      <c r="D79" t="s">
        <v>20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>
      <c r="A80" s="3" t="s">
        <v>227</v>
      </c>
      <c r="B80" t="s">
        <v>228</v>
      </c>
      <c r="C80" t="s">
        <v>229</v>
      </c>
      <c r="D80" t="s">
        <v>28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>
      <c r="A81" s="3" t="s">
        <v>230</v>
      </c>
      <c r="B81" t="s">
        <v>231</v>
      </c>
      <c r="C81" t="s">
        <v>232</v>
      </c>
      <c r="D81" t="s">
        <v>13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>
      <c r="A82" s="3" t="s">
        <v>233</v>
      </c>
      <c r="B82" t="s">
        <v>234</v>
      </c>
      <c r="C82" t="s">
        <v>235</v>
      </c>
      <c r="D82" t="s">
        <v>20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>
      <c r="A83" s="3" t="s">
        <v>236</v>
      </c>
      <c r="B83" t="s">
        <v>237</v>
      </c>
      <c r="C83" t="s">
        <v>238</v>
      </c>
      <c r="D83" t="s">
        <v>13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>
      <c r="A84" s="3" t="s">
        <v>239</v>
      </c>
      <c r="B84" t="s">
        <v>240</v>
      </c>
      <c r="C84" t="s">
        <v>241</v>
      </c>
      <c r="D84" t="s">
        <v>20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>
      <c r="A85" s="3" t="s">
        <v>242</v>
      </c>
      <c r="B85" t="s">
        <v>243</v>
      </c>
      <c r="C85" t="s">
        <v>244</v>
      </c>
      <c r="D85" t="s">
        <v>13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>
      <c r="A86" s="3" t="s">
        <v>245</v>
      </c>
      <c r="B86" t="s">
        <v>246</v>
      </c>
      <c r="C86" t="s">
        <v>247</v>
      </c>
      <c r="D86" t="s">
        <v>13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>
      <c r="A87" s="3" t="s">
        <v>248</v>
      </c>
      <c r="B87" t="s">
        <v>246</v>
      </c>
      <c r="C87" t="s">
        <v>249</v>
      </c>
      <c r="D87" t="s">
        <v>20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>
      <c r="A88" s="3" t="s">
        <v>250</v>
      </c>
      <c r="B88" t="s">
        <v>251</v>
      </c>
      <c r="C88" t="s">
        <v>252</v>
      </c>
      <c r="D88" t="s">
        <v>28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>
      <c r="A89" s="3" t="s">
        <v>253</v>
      </c>
      <c r="B89" t="s">
        <v>254</v>
      </c>
      <c r="C89" t="s">
        <v>255</v>
      </c>
      <c r="D89" t="s">
        <v>13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>
      <c r="A90" s="3" t="s">
        <v>256</v>
      </c>
      <c r="B90" t="s">
        <v>257</v>
      </c>
      <c r="C90" t="s">
        <v>258</v>
      </c>
      <c r="D90" t="s">
        <v>20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>
      <c r="A91" s="3" t="s">
        <v>259</v>
      </c>
      <c r="B91" t="s">
        <v>260</v>
      </c>
      <c r="C91" t="s">
        <v>261</v>
      </c>
      <c r="D91" t="s">
        <v>20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>
      <c r="A92" s="3" t="s">
        <v>262</v>
      </c>
      <c r="B92" t="s">
        <v>263</v>
      </c>
      <c r="C92" t="s">
        <v>264</v>
      </c>
      <c r="D92" t="s">
        <v>20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>
      <c r="A93" s="3" t="s">
        <v>265</v>
      </c>
      <c r="B93" t="s">
        <v>266</v>
      </c>
      <c r="C93" t="s">
        <v>267</v>
      </c>
      <c r="D93" t="s">
        <v>13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>
      <c r="A94" s="3" t="s">
        <v>268</v>
      </c>
      <c r="B94" t="s">
        <v>269</v>
      </c>
      <c r="C94" t="s">
        <v>270</v>
      </c>
      <c r="D94" t="s">
        <v>20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>
      <c r="A95" s="3" t="s">
        <v>271</v>
      </c>
      <c r="B95" t="s">
        <v>272</v>
      </c>
      <c r="C95" t="s">
        <v>273</v>
      </c>
      <c r="D95" t="s">
        <v>24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>
      <c r="A96" s="3" t="s">
        <v>274</v>
      </c>
      <c r="B96" t="s">
        <v>275</v>
      </c>
      <c r="C96" t="s">
        <v>276</v>
      </c>
      <c r="D96" t="s">
        <v>13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>
      <c r="A97" s="3" t="s">
        <v>277</v>
      </c>
      <c r="B97" t="s">
        <v>278</v>
      </c>
      <c r="C97" t="s">
        <v>279</v>
      </c>
      <c r="D97" t="s">
        <v>13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>
      <c r="A98" s="3" t="s">
        <v>280</v>
      </c>
      <c r="B98" t="s">
        <v>118</v>
      </c>
      <c r="C98" t="s">
        <v>281</v>
      </c>
      <c r="D98" t="s">
        <v>20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>
      <c r="A99" s="3" t="s">
        <v>282</v>
      </c>
      <c r="B99" t="s">
        <v>283</v>
      </c>
      <c r="C99" t="s">
        <v>284</v>
      </c>
      <c r="D99" t="s">
        <v>28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>
      <c r="A100" s="3" t="s">
        <v>285</v>
      </c>
      <c r="B100" t="s">
        <v>286</v>
      </c>
      <c r="C100" t="s">
        <v>287</v>
      </c>
      <c r="D100" t="s">
        <v>13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>
      <c r="A101" s="3" t="s">
        <v>288</v>
      </c>
      <c r="B101" t="s">
        <v>289</v>
      </c>
      <c r="C101" t="s">
        <v>290</v>
      </c>
      <c r="D101" t="s">
        <v>20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>
      <c r="A102" s="3" t="s">
        <v>291</v>
      </c>
      <c r="B102" t="s">
        <v>292</v>
      </c>
      <c r="C102" t="s">
        <v>293</v>
      </c>
      <c r="D102" t="s">
        <v>24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>
      <c r="A103" s="3" t="s">
        <v>294</v>
      </c>
      <c r="B103" t="s">
        <v>295</v>
      </c>
      <c r="C103" t="s">
        <v>296</v>
      </c>
      <c r="D103" t="s">
        <v>20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>
      <c r="A104" s="3" t="s">
        <v>297</v>
      </c>
      <c r="B104" t="s">
        <v>298</v>
      </c>
      <c r="C104" t="s">
        <v>299</v>
      </c>
      <c r="D104" t="s">
        <v>13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>
      <c r="A105" s="3" t="s">
        <v>300</v>
      </c>
      <c r="B105" t="s">
        <v>301</v>
      </c>
      <c r="C105" t="s">
        <v>302</v>
      </c>
      <c r="D105" t="s">
        <v>24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>
      <c r="A106" s="3" t="s">
        <v>303</v>
      </c>
      <c r="B106" t="s">
        <v>304</v>
      </c>
      <c r="C106" t="s">
        <v>305</v>
      </c>
      <c r="D106" t="s">
        <v>24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>
      <c r="A107" s="3" t="s">
        <v>306</v>
      </c>
      <c r="B107" t="s">
        <v>307</v>
      </c>
      <c r="C107" t="s">
        <v>308</v>
      </c>
      <c r="D107" t="s">
        <v>13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>
      <c r="A108" s="3" t="s">
        <v>309</v>
      </c>
      <c r="B108" t="s">
        <v>310</v>
      </c>
      <c r="C108" t="s">
        <v>311</v>
      </c>
      <c r="D108" t="s">
        <v>20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>
      <c r="A109" s="3" t="s">
        <v>312</v>
      </c>
      <c r="B109" t="s">
        <v>313</v>
      </c>
      <c r="C109" t="s">
        <v>314</v>
      </c>
      <c r="D109" t="s">
        <v>28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>
      <c r="A110" s="3" t="s">
        <v>315</v>
      </c>
      <c r="B110" t="s">
        <v>316</v>
      </c>
      <c r="C110" t="s">
        <v>317</v>
      </c>
      <c r="D110" t="s">
        <v>28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>
      <c r="A111" s="3" t="s">
        <v>318</v>
      </c>
      <c r="B111" t="s">
        <v>319</v>
      </c>
      <c r="C111" t="s">
        <v>320</v>
      </c>
      <c r="D111" t="s">
        <v>20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>
      <c r="A112" s="3" t="s">
        <v>321</v>
      </c>
      <c r="B112" t="s">
        <v>322</v>
      </c>
      <c r="C112" t="s">
        <v>323</v>
      </c>
      <c r="D112" t="s">
        <v>24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>
      <c r="A113" s="3" t="s">
        <v>324</v>
      </c>
      <c r="B113" t="s">
        <v>55</v>
      </c>
      <c r="C113" t="s">
        <v>323</v>
      </c>
      <c r="D113" t="s">
        <v>20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>
      <c r="A114" s="3" t="s">
        <v>325</v>
      </c>
      <c r="B114" t="s">
        <v>326</v>
      </c>
      <c r="C114" t="s">
        <v>327</v>
      </c>
      <c r="D114" t="s">
        <v>28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>
      <c r="A115" s="3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>
      <c r="A116" s="3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>
      <c r="A117" s="3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>
      <c r="A118" s="3" t="s">
        <v>337</v>
      </c>
      <c r="B118" t="s">
        <v>338</v>
      </c>
      <c r="C118" t="s">
        <v>333</v>
      </c>
      <c r="D118" t="s">
        <v>13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>
      <c r="A119" s="3" t="s">
        <v>339</v>
      </c>
      <c r="B119" t="s">
        <v>340</v>
      </c>
      <c r="C119" t="s">
        <v>333</v>
      </c>
      <c r="D119" t="s">
        <v>20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>
      <c r="A120" s="3" t="s">
        <v>341</v>
      </c>
      <c r="B120" t="s">
        <v>342</v>
      </c>
      <c r="C120" t="s">
        <v>343</v>
      </c>
      <c r="D120" t="s">
        <v>28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>
      <c r="A121" s="3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>
      <c r="A122" s="3" t="s">
        <v>347</v>
      </c>
      <c r="B122" t="s">
        <v>348</v>
      </c>
      <c r="C122" t="s">
        <v>349</v>
      </c>
      <c r="D122" t="s">
        <v>24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>
      <c r="A123" s="3" t="s">
        <v>350</v>
      </c>
      <c r="B123" t="s">
        <v>351</v>
      </c>
      <c r="C123" t="s">
        <v>352</v>
      </c>
      <c r="D123" t="s">
        <v>28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>
      <c r="A124" s="3" t="s">
        <v>353</v>
      </c>
      <c r="B124" t="s">
        <v>354</v>
      </c>
      <c r="C124" t="s">
        <v>355</v>
      </c>
      <c r="D124" t="s">
        <v>13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>
      <c r="A125" s="3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>
      <c r="A126" s="3" t="s">
        <v>359</v>
      </c>
      <c r="B126" t="s">
        <v>360</v>
      </c>
      <c r="C126" t="s">
        <v>361</v>
      </c>
      <c r="D126" t="s">
        <v>20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>
      <c r="A127" s="3" t="s">
        <v>362</v>
      </c>
      <c r="B127" t="s">
        <v>363</v>
      </c>
      <c r="C127" t="s">
        <v>364</v>
      </c>
      <c r="D127" t="s">
        <v>28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>
      <c r="A128" s="3" t="s">
        <v>365</v>
      </c>
      <c r="B128" t="s">
        <v>366</v>
      </c>
      <c r="C128" t="s">
        <v>367</v>
      </c>
      <c r="D128" t="s">
        <v>20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>
      <c r="A129" s="3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>
      <c r="A130" s="3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>
      <c r="A131" s="3" t="s">
        <v>373</v>
      </c>
      <c r="B131" t="s">
        <v>374</v>
      </c>
      <c r="C131" t="s">
        <v>375</v>
      </c>
      <c r="D131" t="s">
        <v>24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>
      <c r="A132" s="3" t="s">
        <v>376</v>
      </c>
      <c r="B132" t="s">
        <v>377</v>
      </c>
      <c r="C132" t="s">
        <v>378</v>
      </c>
      <c r="D132" t="s">
        <v>13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>
      <c r="A133" s="3" t="s">
        <v>379</v>
      </c>
      <c r="B133" t="s">
        <v>380</v>
      </c>
      <c r="C133" t="s">
        <v>381</v>
      </c>
      <c r="D133" t="s">
        <v>24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>
      <c r="A134" s="3" t="s">
        <v>382</v>
      </c>
      <c r="B134" t="s">
        <v>383</v>
      </c>
      <c r="C134" t="s">
        <v>384</v>
      </c>
      <c r="D134" t="s">
        <v>13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>
      <c r="A135" s="3" t="s">
        <v>385</v>
      </c>
      <c r="B135" t="s">
        <v>386</v>
      </c>
      <c r="C135" t="s">
        <v>387</v>
      </c>
      <c r="D135" t="s">
        <v>13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>
      <c r="A136" s="3" t="s">
        <v>388</v>
      </c>
      <c r="B136" t="s">
        <v>389</v>
      </c>
      <c r="C136" t="s">
        <v>390</v>
      </c>
      <c r="D136" t="s">
        <v>13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>
      <c r="A137" s="3" t="s">
        <v>391</v>
      </c>
      <c r="B137" t="s">
        <v>54</v>
      </c>
      <c r="C137" t="s">
        <v>392</v>
      </c>
      <c r="D137" t="s">
        <v>20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>
      <c r="A138" s="3" t="s">
        <v>393</v>
      </c>
      <c r="B138" t="s">
        <v>386</v>
      </c>
      <c r="C138" t="s">
        <v>394</v>
      </c>
      <c r="D138" t="s">
        <v>24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>
      <c r="A139" s="3" t="s">
        <v>395</v>
      </c>
      <c r="B139" t="s">
        <v>396</v>
      </c>
      <c r="C139" t="s">
        <v>397</v>
      </c>
      <c r="D139" t="s">
        <v>13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>
      <c r="A140" s="3" t="s">
        <v>398</v>
      </c>
      <c r="B140" t="s">
        <v>399</v>
      </c>
      <c r="C140" t="s">
        <v>400</v>
      </c>
      <c r="D140" t="s">
        <v>24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>
      <c r="A141" s="3" t="s">
        <v>401</v>
      </c>
      <c r="B141" t="s">
        <v>402</v>
      </c>
      <c r="C141" t="s">
        <v>400</v>
      </c>
      <c r="D141" t="s">
        <v>20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>
      <c r="A142" s="3" t="s">
        <v>403</v>
      </c>
      <c r="B142" t="s">
        <v>404</v>
      </c>
      <c r="C142" t="s">
        <v>405</v>
      </c>
      <c r="D142" t="s">
        <v>13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>
      <c r="A143" s="3" t="s">
        <v>406</v>
      </c>
      <c r="B143" t="s">
        <v>407</v>
      </c>
      <c r="C143" t="s">
        <v>408</v>
      </c>
      <c r="D143" t="s">
        <v>20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>
      <c r="A144" s="3" t="s">
        <v>409</v>
      </c>
      <c r="B144" t="s">
        <v>60</v>
      </c>
      <c r="C144" t="s">
        <v>408</v>
      </c>
      <c r="D144" t="s">
        <v>20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>
      <c r="A145" s="3" t="s">
        <v>410</v>
      </c>
      <c r="B145" t="s">
        <v>411</v>
      </c>
      <c r="C145" t="s">
        <v>408</v>
      </c>
      <c r="D145" t="s">
        <v>13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>
      <c r="A146" s="3" t="s">
        <v>412</v>
      </c>
      <c r="B146" t="s">
        <v>413</v>
      </c>
      <c r="C146" t="s">
        <v>414</v>
      </c>
      <c r="D146" t="s">
        <v>28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>
      <c r="A147" s="3" t="s">
        <v>415</v>
      </c>
      <c r="B147" t="s">
        <v>416</v>
      </c>
      <c r="C147" t="s">
        <v>408</v>
      </c>
      <c r="D147" t="s">
        <v>20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>
      <c r="A148" s="3" t="s">
        <v>417</v>
      </c>
      <c r="B148" t="s">
        <v>418</v>
      </c>
      <c r="C148" t="s">
        <v>408</v>
      </c>
      <c r="D148" t="s">
        <v>28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>
      <c r="A149" s="3" t="s">
        <v>419</v>
      </c>
      <c r="B149" t="s">
        <v>420</v>
      </c>
      <c r="C149" t="s">
        <v>421</v>
      </c>
      <c r="D149" t="s">
        <v>28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>
      <c r="A150" s="3" t="s">
        <v>422</v>
      </c>
      <c r="B150" t="s">
        <v>423</v>
      </c>
      <c r="C150" t="s">
        <v>424</v>
      </c>
      <c r="D150" t="s">
        <v>13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>
      <c r="A151" s="3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>
      <c r="A152" s="3" t="s">
        <v>428</v>
      </c>
      <c r="B152" t="s">
        <v>429</v>
      </c>
      <c r="C152" t="s">
        <v>430</v>
      </c>
      <c r="D152" t="s">
        <v>20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>
      <c r="A153" s="3" t="s">
        <v>431</v>
      </c>
      <c r="B153" t="s">
        <v>432</v>
      </c>
      <c r="C153" t="s">
        <v>433</v>
      </c>
      <c r="D153" t="s">
        <v>13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>
      <c r="A154" s="3" t="s">
        <v>434</v>
      </c>
      <c r="B154" t="s">
        <v>435</v>
      </c>
      <c r="C154" t="s">
        <v>433</v>
      </c>
      <c r="D154" t="s">
        <v>28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>
      <c r="A155" s="3" t="s">
        <v>436</v>
      </c>
      <c r="B155" t="s">
        <v>437</v>
      </c>
      <c r="C155" t="s">
        <v>438</v>
      </c>
      <c r="D155" t="s">
        <v>24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>
      <c r="A156" s="3" t="s">
        <v>439</v>
      </c>
      <c r="B156" t="s">
        <v>440</v>
      </c>
      <c r="C156" t="s">
        <v>441</v>
      </c>
      <c r="D156" t="s">
        <v>24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>
      <c r="A157" s="3" t="s">
        <v>442</v>
      </c>
      <c r="B157" t="s">
        <v>443</v>
      </c>
      <c r="C157" t="s">
        <v>444</v>
      </c>
      <c r="D157" t="s">
        <v>13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>
      <c r="A158" s="3" t="s">
        <v>445</v>
      </c>
      <c r="B158" t="s">
        <v>446</v>
      </c>
      <c r="C158" t="s">
        <v>447</v>
      </c>
      <c r="D158" t="s">
        <v>20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>
      <c r="A159" s="3" t="s">
        <v>448</v>
      </c>
      <c r="B159" t="s">
        <v>449</v>
      </c>
      <c r="C159" t="s">
        <v>450</v>
      </c>
      <c r="D159" t="s">
        <v>24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>
      <c r="A160" s="3" t="s">
        <v>451</v>
      </c>
      <c r="B160" t="s">
        <v>452</v>
      </c>
      <c r="C160" t="s">
        <v>450</v>
      </c>
      <c r="D160" t="s">
        <v>28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>
      <c r="A161" s="3" t="s">
        <v>453</v>
      </c>
      <c r="B161" t="s">
        <v>454</v>
      </c>
      <c r="C161" t="s">
        <v>455</v>
      </c>
      <c r="D161" t="s">
        <v>13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>
      <c r="A162" s="3" t="s">
        <v>456</v>
      </c>
      <c r="B162" t="s">
        <v>457</v>
      </c>
      <c r="C162" t="s">
        <v>458</v>
      </c>
      <c r="D162" t="s">
        <v>28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>
      <c r="A163" s="3" t="s">
        <v>459</v>
      </c>
      <c r="B163" t="s">
        <v>460</v>
      </c>
      <c r="C163" t="s">
        <v>461</v>
      </c>
      <c r="D163" t="s">
        <v>20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>
      <c r="A164" s="3" t="s">
        <v>462</v>
      </c>
      <c r="B164" t="s">
        <v>463</v>
      </c>
      <c r="C164" t="s">
        <v>37</v>
      </c>
      <c r="D164" t="s">
        <v>24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>
      <c r="A165" s="3" t="s">
        <v>464</v>
      </c>
      <c r="B165" t="s">
        <v>465</v>
      </c>
      <c r="C165" t="s">
        <v>466</v>
      </c>
      <c r="D165" t="s">
        <v>28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>
      <c r="A166" s="3" t="s">
        <v>467</v>
      </c>
      <c r="B166" t="s">
        <v>468</v>
      </c>
      <c r="C166" t="s">
        <v>469</v>
      </c>
      <c r="D166" t="s">
        <v>13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>
      <c r="A167" s="3" t="s">
        <v>470</v>
      </c>
      <c r="B167" t="s">
        <v>471</v>
      </c>
      <c r="C167" t="s">
        <v>472</v>
      </c>
      <c r="D167" t="s">
        <v>24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>
      <c r="A168" s="3" t="s">
        <v>473</v>
      </c>
      <c r="B168" t="s">
        <v>474</v>
      </c>
      <c r="C168" t="s">
        <v>475</v>
      </c>
      <c r="D168" t="s">
        <v>24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>
      <c r="A169" s="3" t="s">
        <v>476</v>
      </c>
      <c r="B169" t="s">
        <v>477</v>
      </c>
      <c r="C169" t="s">
        <v>478</v>
      </c>
      <c r="D169" t="s">
        <v>13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>
      <c r="A170" s="3" t="s">
        <v>479</v>
      </c>
      <c r="B170" t="s">
        <v>480</v>
      </c>
      <c r="C170" t="s">
        <v>481</v>
      </c>
      <c r="D170" t="s">
        <v>28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>
      <c r="A171" s="3" t="s">
        <v>482</v>
      </c>
      <c r="B171" t="s">
        <v>483</v>
      </c>
      <c r="C171" t="s">
        <v>484</v>
      </c>
      <c r="D171" t="s">
        <v>20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>
      <c r="A172" s="3" t="s">
        <v>485</v>
      </c>
      <c r="B172" t="s">
        <v>486</v>
      </c>
      <c r="C172" t="s">
        <v>484</v>
      </c>
      <c r="D172" t="s">
        <v>20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>
      <c r="A173" s="3" t="s">
        <v>487</v>
      </c>
      <c r="B173" t="s">
        <v>488</v>
      </c>
      <c r="C173" t="s">
        <v>484</v>
      </c>
      <c r="D173" t="s">
        <v>13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>
      <c r="A174" s="3" t="s">
        <v>489</v>
      </c>
      <c r="B174" t="s">
        <v>490</v>
      </c>
      <c r="C174" t="s">
        <v>484</v>
      </c>
      <c r="D174" t="s">
        <v>28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>
      <c r="A175" s="3" t="s">
        <v>491</v>
      </c>
      <c r="B175" t="s">
        <v>492</v>
      </c>
      <c r="C175" t="s">
        <v>493</v>
      </c>
      <c r="D175" t="s">
        <v>24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>
      <c r="A176" s="3" t="s">
        <v>494</v>
      </c>
      <c r="B176" t="s">
        <v>495</v>
      </c>
      <c r="C176" t="s">
        <v>496</v>
      </c>
      <c r="D176" t="s">
        <v>20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>
      <c r="A177" s="3" t="s">
        <v>497</v>
      </c>
      <c r="B177" t="s">
        <v>498</v>
      </c>
      <c r="C177" t="s">
        <v>499</v>
      </c>
      <c r="D177" t="s">
        <v>20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>
      <c r="A178" s="3" t="s">
        <v>500</v>
      </c>
      <c r="B178" t="s">
        <v>501</v>
      </c>
      <c r="C178" t="s">
        <v>499</v>
      </c>
      <c r="D178" t="s">
        <v>20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>
      <c r="A179" s="3" t="s">
        <v>502</v>
      </c>
      <c r="B179" t="s">
        <v>503</v>
      </c>
      <c r="C179" t="s">
        <v>504</v>
      </c>
      <c r="D179" t="s">
        <v>24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>
      <c r="A180" s="3" t="s">
        <v>505</v>
      </c>
      <c r="B180" t="s">
        <v>506</v>
      </c>
      <c r="C180" t="s">
        <v>507</v>
      </c>
      <c r="D180" t="s">
        <v>24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>
      <c r="A181" s="3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>
      <c r="A182" s="3" t="s">
        <v>511</v>
      </c>
      <c r="B182" t="s">
        <v>512</v>
      </c>
      <c r="C182" t="s">
        <v>513</v>
      </c>
      <c r="D182" t="s">
        <v>24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>
      <c r="A183" s="3" t="s">
        <v>514</v>
      </c>
      <c r="B183" t="s">
        <v>515</v>
      </c>
      <c r="C183" t="s">
        <v>516</v>
      </c>
      <c r="D183" t="s">
        <v>28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>
      <c r="A184" s="3" t="s">
        <v>517</v>
      </c>
      <c r="B184" t="s">
        <v>518</v>
      </c>
      <c r="C184" t="s">
        <v>519</v>
      </c>
      <c r="D184" t="s">
        <v>20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>
      <c r="A185" s="3" t="s">
        <v>520</v>
      </c>
      <c r="B185" t="s">
        <v>521</v>
      </c>
      <c r="C185" t="s">
        <v>522</v>
      </c>
      <c r="D185" t="s">
        <v>20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>
      <c r="A186" s="3" t="s">
        <v>523</v>
      </c>
      <c r="B186" t="s">
        <v>524</v>
      </c>
      <c r="C186" t="s">
        <v>525</v>
      </c>
      <c r="D186" t="s">
        <v>13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>
      <c r="A187" s="3" t="s">
        <v>526</v>
      </c>
      <c r="B187" t="s">
        <v>527</v>
      </c>
      <c r="C187" t="s">
        <v>528</v>
      </c>
      <c r="D187" t="s">
        <v>13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>
      <c r="A188" s="3" t="s">
        <v>529</v>
      </c>
      <c r="B188" t="s">
        <v>530</v>
      </c>
      <c r="C188" t="s">
        <v>531</v>
      </c>
      <c r="D188" t="s">
        <v>28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>
      <c r="A189" s="3" t="s">
        <v>532</v>
      </c>
      <c r="B189" t="s">
        <v>115</v>
      </c>
      <c r="C189" t="s">
        <v>531</v>
      </c>
      <c r="D189" t="s">
        <v>13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>
      <c r="A190" s="3" t="s">
        <v>533</v>
      </c>
      <c r="B190" t="s">
        <v>534</v>
      </c>
      <c r="C190" t="s">
        <v>531</v>
      </c>
      <c r="D190" t="s">
        <v>13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>
      <c r="A191" s="3" t="s">
        <v>535</v>
      </c>
      <c r="B191" t="s">
        <v>536</v>
      </c>
      <c r="C191" t="s">
        <v>537</v>
      </c>
      <c r="D191" t="s">
        <v>28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>
      <c r="A192" s="3" t="s">
        <v>538</v>
      </c>
      <c r="B192" t="s">
        <v>539</v>
      </c>
      <c r="C192" t="s">
        <v>540</v>
      </c>
      <c r="D192" t="s">
        <v>24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>
      <c r="A193" s="3" t="s">
        <v>541</v>
      </c>
      <c r="B193" t="s">
        <v>542</v>
      </c>
      <c r="C193" t="s">
        <v>540</v>
      </c>
      <c r="D193" t="s">
        <v>13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>
      <c r="A194" s="3" t="s">
        <v>543</v>
      </c>
      <c r="B194" t="s">
        <v>495</v>
      </c>
      <c r="C194" t="s">
        <v>540</v>
      </c>
      <c r="D194" t="s">
        <v>13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>
      <c r="A195" s="3" t="s">
        <v>544</v>
      </c>
      <c r="B195" t="s">
        <v>545</v>
      </c>
      <c r="C195" t="s">
        <v>546</v>
      </c>
      <c r="D195" t="s">
        <v>13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>
      <c r="A196" s="3" t="s">
        <v>547</v>
      </c>
      <c r="B196" t="s">
        <v>548</v>
      </c>
      <c r="C196" t="s">
        <v>546</v>
      </c>
      <c r="D196" t="s">
        <v>20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>
      <c r="A197" s="3" t="s">
        <v>549</v>
      </c>
      <c r="B197" t="s">
        <v>550</v>
      </c>
      <c r="C197" t="s">
        <v>546</v>
      </c>
      <c r="D197" t="s">
        <v>13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>
      <c r="A198" s="3" t="s">
        <v>551</v>
      </c>
      <c r="B198" t="s">
        <v>552</v>
      </c>
      <c r="C198" t="s">
        <v>540</v>
      </c>
      <c r="D198" t="s">
        <v>20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>
      <c r="A199" s="3" t="s">
        <v>553</v>
      </c>
      <c r="B199" t="s">
        <v>554</v>
      </c>
      <c r="C199" t="s">
        <v>540</v>
      </c>
      <c r="D199" t="s">
        <v>13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>
      <c r="A200" s="3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>
      <c r="A201" s="3" t="s">
        <v>557</v>
      </c>
      <c r="B201" t="s">
        <v>558</v>
      </c>
      <c r="C201" t="s">
        <v>546</v>
      </c>
      <c r="D201" t="s">
        <v>28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>
      <c r="A202" s="3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>
      <c r="A203" s="3" t="s">
        <v>562</v>
      </c>
      <c r="B203" t="s">
        <v>563</v>
      </c>
      <c r="C203" t="s">
        <v>561</v>
      </c>
      <c r="D203" t="s">
        <v>28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>
      <c r="A204" s="3" t="s">
        <v>564</v>
      </c>
      <c r="B204" t="s">
        <v>565</v>
      </c>
      <c r="C204" t="s">
        <v>561</v>
      </c>
      <c r="D204" t="s">
        <v>28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>
      <c r="A205" s="3" t="s">
        <v>566</v>
      </c>
      <c r="B205" t="s">
        <v>567</v>
      </c>
      <c r="C205" t="s">
        <v>568</v>
      </c>
      <c r="D205" t="s">
        <v>13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>
      <c r="A206" s="3" t="s">
        <v>569</v>
      </c>
      <c r="B206" t="s">
        <v>570</v>
      </c>
      <c r="C206" t="s">
        <v>571</v>
      </c>
      <c r="D206" t="s">
        <v>28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>
      <c r="A207" s="3" t="s">
        <v>572</v>
      </c>
      <c r="B207" t="s">
        <v>573</v>
      </c>
      <c r="C207" t="s">
        <v>574</v>
      </c>
      <c r="D207" t="s">
        <v>13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>
      <c r="A208" s="3" t="s">
        <v>575</v>
      </c>
      <c r="B208" t="s">
        <v>576</v>
      </c>
      <c r="C208" t="s">
        <v>577</v>
      </c>
      <c r="D208" t="s">
        <v>28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>
      <c r="A209" s="3" t="s">
        <v>578</v>
      </c>
      <c r="B209" t="s">
        <v>579</v>
      </c>
      <c r="C209" t="s">
        <v>580</v>
      </c>
      <c r="D209" t="s">
        <v>24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>
      <c r="A210" s="3" t="s">
        <v>581</v>
      </c>
      <c r="B210" t="s">
        <v>582</v>
      </c>
      <c r="C210" t="s">
        <v>583</v>
      </c>
      <c r="D210" t="s">
        <v>13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>
      <c r="A211" s="3" t="s">
        <v>584</v>
      </c>
      <c r="B211" t="s">
        <v>585</v>
      </c>
      <c r="C211" t="s">
        <v>586</v>
      </c>
      <c r="D211" t="s">
        <v>13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>
      <c r="A212" s="3" t="s">
        <v>587</v>
      </c>
      <c r="B212" t="s">
        <v>588</v>
      </c>
      <c r="C212" t="s">
        <v>589</v>
      </c>
      <c r="D212" t="s">
        <v>24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>
      <c r="A213" s="3" t="s">
        <v>590</v>
      </c>
      <c r="B213" t="s">
        <v>591</v>
      </c>
      <c r="C213" t="s">
        <v>589</v>
      </c>
      <c r="D213" t="s">
        <v>28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>
      <c r="A214" s="3" t="s">
        <v>592</v>
      </c>
      <c r="B214" t="s">
        <v>170</v>
      </c>
      <c r="C214" t="s">
        <v>586</v>
      </c>
      <c r="D214" t="s">
        <v>13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>
      <c r="A215" s="3" t="s">
        <v>593</v>
      </c>
      <c r="B215" t="s">
        <v>594</v>
      </c>
      <c r="C215" t="s">
        <v>595</v>
      </c>
      <c r="D215" t="s">
        <v>24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>
      <c r="A216" s="3" t="s">
        <v>596</v>
      </c>
      <c r="B216" t="s">
        <v>597</v>
      </c>
      <c r="C216" t="s">
        <v>589</v>
      </c>
      <c r="D216" t="s">
        <v>13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>
      <c r="A217" s="3" t="s">
        <v>598</v>
      </c>
      <c r="B217" t="s">
        <v>599</v>
      </c>
      <c r="C217" t="s">
        <v>586</v>
      </c>
      <c r="D217" t="s">
        <v>20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>
      <c r="A218" s="3" t="s">
        <v>600</v>
      </c>
      <c r="B218" t="s">
        <v>601</v>
      </c>
      <c r="C218" t="s">
        <v>589</v>
      </c>
      <c r="D218" t="s">
        <v>28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>
      <c r="A219" s="3" t="s">
        <v>602</v>
      </c>
      <c r="B219" t="s">
        <v>603</v>
      </c>
      <c r="C219" t="s">
        <v>604</v>
      </c>
      <c r="D219" t="s">
        <v>13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>
      <c r="A220" s="3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>
      <c r="A221" s="3" t="s">
        <v>608</v>
      </c>
      <c r="B221" t="s">
        <v>609</v>
      </c>
      <c r="C221" t="s">
        <v>610</v>
      </c>
      <c r="D221" t="s">
        <v>24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>
      <c r="A222" s="3" t="s">
        <v>611</v>
      </c>
      <c r="B222" t="s">
        <v>612</v>
      </c>
      <c r="C222" t="s">
        <v>610</v>
      </c>
      <c r="D222" t="s">
        <v>13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>
      <c r="A223" s="3" t="s">
        <v>613</v>
      </c>
      <c r="B223" t="s">
        <v>357</v>
      </c>
      <c r="C223" t="s">
        <v>614</v>
      </c>
      <c r="D223" t="s">
        <v>20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>
      <c r="A224" s="3" t="s">
        <v>615</v>
      </c>
      <c r="B224" t="s">
        <v>616</v>
      </c>
      <c r="C224" t="s">
        <v>617</v>
      </c>
      <c r="D224" t="s">
        <v>28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>
      <c r="A225" s="3" t="s">
        <v>618</v>
      </c>
      <c r="B225" t="s">
        <v>619</v>
      </c>
      <c r="C225" t="s">
        <v>620</v>
      </c>
      <c r="D225" t="s">
        <v>20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>
      <c r="A226" s="3" t="s">
        <v>621</v>
      </c>
      <c r="B226" t="s">
        <v>622</v>
      </c>
      <c r="C226" t="s">
        <v>620</v>
      </c>
      <c r="D226" t="s">
        <v>28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>
      <c r="A227" s="3" t="s">
        <v>623</v>
      </c>
      <c r="B227" t="s">
        <v>624</v>
      </c>
      <c r="C227" t="s">
        <v>625</v>
      </c>
      <c r="D227" t="s">
        <v>13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>
      <c r="A228" s="3" t="s">
        <v>626</v>
      </c>
      <c r="B228" t="s">
        <v>627</v>
      </c>
      <c r="C228" t="s">
        <v>628</v>
      </c>
      <c r="D228" t="s">
        <v>13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>
      <c r="A229" s="3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>
      <c r="A230" s="3" t="s">
        <v>631</v>
      </c>
      <c r="B230" t="s">
        <v>632</v>
      </c>
      <c r="C230" t="s">
        <v>633</v>
      </c>
      <c r="D230" t="s">
        <v>24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>
      <c r="A231" s="3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>
      <c r="A232" s="3" t="s">
        <v>636</v>
      </c>
      <c r="B232" t="s">
        <v>637</v>
      </c>
      <c r="C232" t="s">
        <v>638</v>
      </c>
      <c r="D232" t="s">
        <v>24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>
      <c r="A233" s="3" t="s">
        <v>639</v>
      </c>
      <c r="B233" t="s">
        <v>606</v>
      </c>
      <c r="C233" t="s">
        <v>640</v>
      </c>
      <c r="D233" t="s">
        <v>13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>
      <c r="A234" s="3" t="s">
        <v>641</v>
      </c>
      <c r="B234" t="s">
        <v>637</v>
      </c>
      <c r="C234" t="s">
        <v>642</v>
      </c>
      <c r="D234" t="s">
        <v>28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>
      <c r="A235" s="3" t="s">
        <v>643</v>
      </c>
      <c r="B235" t="s">
        <v>644</v>
      </c>
      <c r="C235" t="s">
        <v>645</v>
      </c>
      <c r="D235" t="s">
        <v>20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>
      <c r="A236" s="3" t="s">
        <v>646</v>
      </c>
      <c r="B236" t="s">
        <v>647</v>
      </c>
      <c r="C236" t="s">
        <v>648</v>
      </c>
      <c r="D236" t="s">
        <v>24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>
      <c r="A237" s="3" t="s">
        <v>649</v>
      </c>
      <c r="B237" t="s">
        <v>624</v>
      </c>
      <c r="C237" t="s">
        <v>650</v>
      </c>
      <c r="D237" t="s">
        <v>13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>
      <c r="A238" s="3" t="s">
        <v>651</v>
      </c>
      <c r="B238" t="s">
        <v>527</v>
      </c>
      <c r="C238" t="s">
        <v>652</v>
      </c>
      <c r="D238" t="s">
        <v>28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>
      <c r="A239" s="3" t="s">
        <v>653</v>
      </c>
      <c r="B239" t="s">
        <v>654</v>
      </c>
      <c r="C239" t="s">
        <v>655</v>
      </c>
      <c r="D239" t="s">
        <v>13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>
      <c r="A240" s="3" t="s">
        <v>656</v>
      </c>
      <c r="B240" t="s">
        <v>246</v>
      </c>
      <c r="C240" t="s">
        <v>657</v>
      </c>
      <c r="D240" t="s">
        <v>24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>
      <c r="A241" s="3" t="s">
        <v>658</v>
      </c>
      <c r="B241" t="s">
        <v>659</v>
      </c>
      <c r="C241" t="s">
        <v>660</v>
      </c>
      <c r="D241" t="s">
        <v>28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>
      <c r="A242" s="3" t="s">
        <v>661</v>
      </c>
      <c r="B242" t="s">
        <v>662</v>
      </c>
      <c r="C242" t="s">
        <v>663</v>
      </c>
      <c r="D242" t="s">
        <v>20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>
      <c r="A243" s="3" t="s">
        <v>664</v>
      </c>
      <c r="B243" t="s">
        <v>665</v>
      </c>
      <c r="C243" t="s">
        <v>666</v>
      </c>
      <c r="D243" t="s">
        <v>13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>
      <c r="A244" s="3" t="s">
        <v>667</v>
      </c>
      <c r="B244" t="s">
        <v>668</v>
      </c>
      <c r="C244" t="s">
        <v>669</v>
      </c>
      <c r="D244" t="s">
        <v>24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>
      <c r="A245" s="3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>
      <c r="A246" s="3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>
      <c r="A247" s="3" t="s">
        <v>675</v>
      </c>
      <c r="B247" t="s">
        <v>676</v>
      </c>
      <c r="C247" t="s">
        <v>54</v>
      </c>
      <c r="D247" t="s">
        <v>20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>
      <c r="A248" s="3" t="s">
        <v>677</v>
      </c>
      <c r="B248" t="s">
        <v>678</v>
      </c>
      <c r="C248" t="s">
        <v>679</v>
      </c>
      <c r="D248" t="s">
        <v>28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>
      <c r="A249" s="3" t="s">
        <v>680</v>
      </c>
      <c r="B249" t="s">
        <v>681</v>
      </c>
      <c r="C249" t="s">
        <v>682</v>
      </c>
      <c r="D249" t="s">
        <v>20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>
      <c r="A250" s="3" t="s">
        <v>683</v>
      </c>
      <c r="B250" t="s">
        <v>684</v>
      </c>
      <c r="C250" t="s">
        <v>685</v>
      </c>
      <c r="D250" t="s">
        <v>24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>
      <c r="A251" s="3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>
      <c r="A252" s="3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>
      <c r="A253" s="3" t="s">
        <v>690</v>
      </c>
      <c r="B253" t="s">
        <v>85</v>
      </c>
      <c r="C253" t="s">
        <v>691</v>
      </c>
      <c r="D253" t="s">
        <v>20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>
      <c r="A254" s="3" t="s">
        <v>692</v>
      </c>
      <c r="B254" t="s">
        <v>693</v>
      </c>
      <c r="C254" t="s">
        <v>694</v>
      </c>
      <c r="D254" t="s">
        <v>13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>
      <c r="A255" s="3" t="s">
        <v>695</v>
      </c>
      <c r="B255" t="s">
        <v>696</v>
      </c>
      <c r="C255" t="s">
        <v>697</v>
      </c>
      <c r="D255" t="s">
        <v>24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>
      <c r="A256" s="3" t="s">
        <v>698</v>
      </c>
      <c r="B256" t="s">
        <v>699</v>
      </c>
      <c r="C256" t="s">
        <v>700</v>
      </c>
      <c r="D256" t="s">
        <v>20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>
      <c r="A257" s="3" t="s">
        <v>701</v>
      </c>
      <c r="B257" t="s">
        <v>465</v>
      </c>
      <c r="C257" t="s">
        <v>702</v>
      </c>
      <c r="D257" t="s">
        <v>28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>
      <c r="A258" s="3" t="s">
        <v>703</v>
      </c>
      <c r="B258" t="s">
        <v>307</v>
      </c>
      <c r="C258" t="s">
        <v>704</v>
      </c>
      <c r="D258" t="s">
        <v>20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>
      <c r="A259" s="3" t="s">
        <v>705</v>
      </c>
      <c r="B259" t="s">
        <v>706</v>
      </c>
      <c r="C259" t="s">
        <v>707</v>
      </c>
      <c r="D259" t="s">
        <v>28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>
      <c r="A260" s="3" t="s">
        <v>708</v>
      </c>
      <c r="B260" t="s">
        <v>709</v>
      </c>
      <c r="C260" t="s">
        <v>710</v>
      </c>
      <c r="D260" t="s">
        <v>13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>
      <c r="A261" s="3" t="s">
        <v>711</v>
      </c>
      <c r="B261" t="s">
        <v>712</v>
      </c>
      <c r="C261" t="s">
        <v>713</v>
      </c>
      <c r="D261" t="s">
        <v>28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>
      <c r="A262" s="3" t="s">
        <v>714</v>
      </c>
      <c r="B262" t="s">
        <v>715</v>
      </c>
      <c r="C262" t="s">
        <v>716</v>
      </c>
      <c r="D262" t="s">
        <v>13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>
      <c r="A263" s="3" t="s">
        <v>717</v>
      </c>
      <c r="B263" t="s">
        <v>718</v>
      </c>
      <c r="C263" t="s">
        <v>716</v>
      </c>
      <c r="D263" t="s">
        <v>20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>
      <c r="A264" s="3" t="s">
        <v>719</v>
      </c>
      <c r="B264" t="s">
        <v>720</v>
      </c>
      <c r="C264" t="s">
        <v>716</v>
      </c>
      <c r="D264" t="s">
        <v>28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>
      <c r="A265" s="3" t="s">
        <v>721</v>
      </c>
      <c r="B265" t="s">
        <v>616</v>
      </c>
      <c r="C265" t="s">
        <v>716</v>
      </c>
      <c r="D265" t="s">
        <v>24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>
      <c r="A266" s="3" t="s">
        <v>722</v>
      </c>
      <c r="B266" t="s">
        <v>723</v>
      </c>
      <c r="C266" t="s">
        <v>716</v>
      </c>
      <c r="D266" t="s">
        <v>20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>
      <c r="A267" s="3" t="s">
        <v>724</v>
      </c>
      <c r="B267" t="s">
        <v>725</v>
      </c>
      <c r="C267" t="s">
        <v>716</v>
      </c>
      <c r="D267" t="s">
        <v>13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>
      <c r="A268" s="3" t="s">
        <v>726</v>
      </c>
      <c r="B268" t="s">
        <v>727</v>
      </c>
      <c r="C268" t="s">
        <v>716</v>
      </c>
      <c r="D268" t="s">
        <v>13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>
      <c r="A269" s="3" t="s">
        <v>728</v>
      </c>
      <c r="B269" t="s">
        <v>729</v>
      </c>
      <c r="C269" t="s">
        <v>716</v>
      </c>
      <c r="D269" t="s">
        <v>28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>
      <c r="A270" s="3" t="s">
        <v>730</v>
      </c>
      <c r="B270" t="s">
        <v>731</v>
      </c>
      <c r="C270" t="s">
        <v>716</v>
      </c>
      <c r="D270" t="s">
        <v>24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>
      <c r="A271" s="3" t="s">
        <v>732</v>
      </c>
      <c r="B271" t="s">
        <v>66</v>
      </c>
      <c r="C271" t="s">
        <v>733</v>
      </c>
      <c r="D271" t="s">
        <v>13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>
      <c r="A272" s="3" t="s">
        <v>734</v>
      </c>
      <c r="B272" t="s">
        <v>735</v>
      </c>
      <c r="C272" t="s">
        <v>736</v>
      </c>
      <c r="D272" t="s">
        <v>20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>
      <c r="A273" s="3" t="s">
        <v>737</v>
      </c>
      <c r="B273" t="s">
        <v>738</v>
      </c>
      <c r="C273" t="s">
        <v>739</v>
      </c>
      <c r="D273" t="s">
        <v>13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>
      <c r="A274" s="3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>
      <c r="A275" s="3" t="s">
        <v>743</v>
      </c>
      <c r="B275" t="s">
        <v>744</v>
      </c>
      <c r="C275" t="s">
        <v>745</v>
      </c>
      <c r="D275" t="s">
        <v>13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>
      <c r="A276" s="3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>
      <c r="A277" s="3" t="s">
        <v>749</v>
      </c>
      <c r="B277" t="s">
        <v>662</v>
      </c>
      <c r="C277" t="s">
        <v>750</v>
      </c>
      <c r="D277" t="s">
        <v>28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>
      <c r="A278" s="3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>
      <c r="A279" s="3" t="s">
        <v>753</v>
      </c>
      <c r="B279" t="s">
        <v>754</v>
      </c>
      <c r="C279" t="s">
        <v>755</v>
      </c>
      <c r="D279" t="s">
        <v>24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>
      <c r="A280" s="3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>
      <c r="A281" s="3" t="s">
        <v>759</v>
      </c>
      <c r="B281" t="s">
        <v>760</v>
      </c>
      <c r="C281" t="s">
        <v>761</v>
      </c>
      <c r="D281" t="s">
        <v>24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>
      <c r="A282" s="3" t="s">
        <v>762</v>
      </c>
      <c r="B282" t="s">
        <v>307</v>
      </c>
      <c r="C282" t="s">
        <v>761</v>
      </c>
      <c r="D282" t="s">
        <v>20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>
      <c r="A283" s="3" t="s">
        <v>763</v>
      </c>
      <c r="B283" t="s">
        <v>764</v>
      </c>
      <c r="C283" t="s">
        <v>765</v>
      </c>
      <c r="D283" t="s">
        <v>20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>
      <c r="A284" s="3" t="s">
        <v>766</v>
      </c>
      <c r="B284" t="s">
        <v>767</v>
      </c>
      <c r="C284" t="s">
        <v>768</v>
      </c>
      <c r="D284" t="s">
        <v>20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>
      <c r="A285" s="3" t="s">
        <v>769</v>
      </c>
      <c r="B285" t="s">
        <v>85</v>
      </c>
      <c r="C285" t="s">
        <v>770</v>
      </c>
      <c r="D285" t="s">
        <v>24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>
      <c r="A286" s="3" t="s">
        <v>771</v>
      </c>
      <c r="B286" t="s">
        <v>772</v>
      </c>
      <c r="C286" t="s">
        <v>773</v>
      </c>
      <c r="D286" t="s">
        <v>13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>
      <c r="A287" s="3" t="s">
        <v>774</v>
      </c>
      <c r="B287" t="s">
        <v>775</v>
      </c>
      <c r="C287" t="s">
        <v>776</v>
      </c>
      <c r="D287" t="s">
        <v>20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>
      <c r="A288" s="3" t="s">
        <v>777</v>
      </c>
      <c r="B288" t="s">
        <v>778</v>
      </c>
      <c r="C288" t="s">
        <v>779</v>
      </c>
      <c r="D288" t="s">
        <v>20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>
      <c r="A289" s="3" t="s">
        <v>780</v>
      </c>
      <c r="B289" t="s">
        <v>781</v>
      </c>
      <c r="C289" t="s">
        <v>779</v>
      </c>
      <c r="D289" t="s">
        <v>13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>
      <c r="A290" s="3" t="s">
        <v>782</v>
      </c>
      <c r="B290" t="s">
        <v>783</v>
      </c>
      <c r="C290" t="s">
        <v>784</v>
      </c>
      <c r="D290" t="s">
        <v>20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>
      <c r="A291" s="3" t="s">
        <v>785</v>
      </c>
      <c r="B291" t="s">
        <v>786</v>
      </c>
      <c r="C291" t="s">
        <v>787</v>
      </c>
      <c r="D291" t="s">
        <v>24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>
      <c r="A292" s="3" t="s">
        <v>788</v>
      </c>
      <c r="B292" t="s">
        <v>85</v>
      </c>
      <c r="C292" t="s">
        <v>789</v>
      </c>
      <c r="D292" t="s">
        <v>28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>
      <c r="A293" s="3" t="s">
        <v>790</v>
      </c>
      <c r="B293" t="s">
        <v>181</v>
      </c>
      <c r="C293" t="s">
        <v>791</v>
      </c>
      <c r="D293" t="s">
        <v>13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>
      <c r="A294" s="3" t="s">
        <v>792</v>
      </c>
      <c r="B294" t="s">
        <v>793</v>
      </c>
      <c r="C294" t="s">
        <v>794</v>
      </c>
      <c r="D294" t="s">
        <v>28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>
      <c r="A295" s="3" t="s">
        <v>795</v>
      </c>
      <c r="B295" t="s">
        <v>796</v>
      </c>
      <c r="C295" t="s">
        <v>797</v>
      </c>
      <c r="D295" t="s">
        <v>24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>
      <c r="A296" s="3" t="s">
        <v>798</v>
      </c>
      <c r="B296" t="s">
        <v>404</v>
      </c>
      <c r="C296" t="s">
        <v>799</v>
      </c>
      <c r="D296" t="s">
        <v>28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>
      <c r="A297" s="3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>
      <c r="A298" s="3" t="s">
        <v>803</v>
      </c>
      <c r="B298" t="s">
        <v>804</v>
      </c>
      <c r="C298" t="s">
        <v>805</v>
      </c>
      <c r="D298" t="s">
        <v>20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>
      <c r="A299" s="3" t="s">
        <v>806</v>
      </c>
      <c r="B299" t="s">
        <v>807</v>
      </c>
      <c r="C299" t="s">
        <v>808</v>
      </c>
      <c r="D299" t="s">
        <v>28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>
      <c r="A300" s="3" t="s">
        <v>809</v>
      </c>
      <c r="B300" t="s">
        <v>810</v>
      </c>
      <c r="C300" t="s">
        <v>811</v>
      </c>
      <c r="D300" t="s">
        <v>28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>
      <c r="A301" s="3" t="s">
        <v>812</v>
      </c>
      <c r="B301" t="s">
        <v>813</v>
      </c>
      <c r="C301" t="s">
        <v>814</v>
      </c>
      <c r="D301" t="s">
        <v>20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>
      <c r="A302" s="3" t="s">
        <v>815</v>
      </c>
      <c r="B302" t="s">
        <v>816</v>
      </c>
      <c r="C302" t="s">
        <v>817</v>
      </c>
      <c r="D302" t="s">
        <v>20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>
      <c r="A303" s="3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>
      <c r="A304" s="3" t="s">
        <v>821</v>
      </c>
      <c r="B304" t="s">
        <v>822</v>
      </c>
      <c r="C304" t="s">
        <v>823</v>
      </c>
      <c r="D304" t="s">
        <v>13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>
      <c r="A305" s="3" t="s">
        <v>824</v>
      </c>
      <c r="B305" t="s">
        <v>825</v>
      </c>
      <c r="C305" t="s">
        <v>826</v>
      </c>
      <c r="D305" t="s">
        <v>24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>
      <c r="A306" s="3" t="s">
        <v>827</v>
      </c>
      <c r="B306" t="s">
        <v>828</v>
      </c>
      <c r="C306" t="s">
        <v>829</v>
      </c>
      <c r="D306" t="s">
        <v>28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>
      <c r="A307" s="3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>
      <c r="A308" s="3" t="s">
        <v>833</v>
      </c>
      <c r="B308" t="s">
        <v>834</v>
      </c>
      <c r="C308" t="s">
        <v>835</v>
      </c>
      <c r="D308" t="s">
        <v>13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>
      <c r="A309" s="3" t="s">
        <v>836</v>
      </c>
      <c r="B309" t="s">
        <v>837</v>
      </c>
      <c r="C309" t="s">
        <v>838</v>
      </c>
      <c r="D309" t="s">
        <v>20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>
      <c r="A310" s="3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>
      <c r="A311" s="3" t="s">
        <v>842</v>
      </c>
      <c r="B311" t="s">
        <v>843</v>
      </c>
      <c r="C311" t="s">
        <v>844</v>
      </c>
      <c r="D311" t="s">
        <v>13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>
      <c r="A312" s="3" t="s">
        <v>845</v>
      </c>
      <c r="B312" t="s">
        <v>54</v>
      </c>
      <c r="C312" t="s">
        <v>846</v>
      </c>
      <c r="D312" t="s">
        <v>20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>
      <c r="A313" s="3" t="s">
        <v>847</v>
      </c>
      <c r="B313" t="s">
        <v>560</v>
      </c>
      <c r="C313" t="s">
        <v>813</v>
      </c>
      <c r="D313" t="s">
        <v>13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>
      <c r="A314" s="3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>
      <c r="A315" s="3" t="s">
        <v>851</v>
      </c>
      <c r="B315" t="s">
        <v>852</v>
      </c>
      <c r="C315" t="s">
        <v>853</v>
      </c>
      <c r="D315" t="s">
        <v>24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>
      <c r="A316" s="3" t="s">
        <v>854</v>
      </c>
      <c r="B316" t="s">
        <v>855</v>
      </c>
      <c r="C316" t="s">
        <v>856</v>
      </c>
      <c r="D316" t="s">
        <v>28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>
      <c r="A317" s="3" t="s">
        <v>857</v>
      </c>
      <c r="B317" t="s">
        <v>858</v>
      </c>
      <c r="C317" t="s">
        <v>859</v>
      </c>
      <c r="D317" t="s">
        <v>28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>
      <c r="A318" s="3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>
      <c r="A319" s="3" t="s">
        <v>863</v>
      </c>
      <c r="B319" t="s">
        <v>864</v>
      </c>
      <c r="C319" t="s">
        <v>865</v>
      </c>
      <c r="D319" t="s">
        <v>13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>
      <c r="A320" s="3" t="s">
        <v>866</v>
      </c>
      <c r="B320" t="s">
        <v>867</v>
      </c>
      <c r="C320" t="s">
        <v>868</v>
      </c>
      <c r="D320" t="s">
        <v>20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>
      <c r="A321" s="3" t="s">
        <v>869</v>
      </c>
      <c r="B321" t="s">
        <v>822</v>
      </c>
      <c r="C321" t="s">
        <v>870</v>
      </c>
      <c r="D321" t="s">
        <v>13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>
      <c r="A322" s="3" t="s">
        <v>871</v>
      </c>
      <c r="B322" t="s">
        <v>872</v>
      </c>
      <c r="C322" t="s">
        <v>873</v>
      </c>
      <c r="D322" t="s">
        <v>13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>
      <c r="A323" s="3" t="s">
        <v>874</v>
      </c>
      <c r="B323" t="s">
        <v>875</v>
      </c>
      <c r="C323" t="s">
        <v>876</v>
      </c>
      <c r="D323" t="s">
        <v>13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>
      <c r="A324" s="3" t="s">
        <v>877</v>
      </c>
      <c r="B324" t="s">
        <v>878</v>
      </c>
      <c r="C324" t="s">
        <v>879</v>
      </c>
      <c r="D324" t="s">
        <v>13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>
      <c r="A325" s="3" t="s">
        <v>880</v>
      </c>
      <c r="B325" t="s">
        <v>881</v>
      </c>
      <c r="C325" t="s">
        <v>882</v>
      </c>
      <c r="D325" t="s">
        <v>28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>
      <c r="A326" s="3" t="s">
        <v>883</v>
      </c>
      <c r="B326" t="s">
        <v>884</v>
      </c>
      <c r="C326" t="s">
        <v>885</v>
      </c>
      <c r="D326" t="s">
        <v>20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>
      <c r="A327" s="3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>
      <c r="A328" s="3" t="s">
        <v>889</v>
      </c>
      <c r="B328" t="s">
        <v>890</v>
      </c>
      <c r="C328" t="s">
        <v>891</v>
      </c>
      <c r="D328" t="s">
        <v>13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>
      <c r="A329" s="3" t="s">
        <v>892</v>
      </c>
      <c r="B329" t="s">
        <v>893</v>
      </c>
      <c r="C329" t="s">
        <v>894</v>
      </c>
      <c r="D329" t="s">
        <v>20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>
      <c r="A330" s="3" t="s">
        <v>895</v>
      </c>
      <c r="B330" t="s">
        <v>255</v>
      </c>
      <c r="C330" t="s">
        <v>896</v>
      </c>
      <c r="D330" t="s">
        <v>13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>
      <c r="A331" s="3" t="s">
        <v>897</v>
      </c>
      <c r="B331" t="s">
        <v>898</v>
      </c>
      <c r="C331" t="s">
        <v>899</v>
      </c>
      <c r="D331" t="s">
        <v>20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>
      <c r="A332" s="3" t="s">
        <v>900</v>
      </c>
      <c r="B332" t="s">
        <v>901</v>
      </c>
      <c r="C332" t="s">
        <v>902</v>
      </c>
      <c r="D332" t="s">
        <v>20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>
      <c r="A333" s="3" t="s">
        <v>903</v>
      </c>
      <c r="B333" t="s">
        <v>904</v>
      </c>
      <c r="C333" t="s">
        <v>905</v>
      </c>
      <c r="D333" t="s">
        <v>13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>
      <c r="A334" s="3" t="s">
        <v>906</v>
      </c>
      <c r="B334" t="s">
        <v>202</v>
      </c>
      <c r="C334" t="s">
        <v>907</v>
      </c>
      <c r="D334" t="s">
        <v>20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>
      <c r="A335" s="3" t="s">
        <v>908</v>
      </c>
      <c r="B335" t="s">
        <v>909</v>
      </c>
      <c r="C335" t="s">
        <v>910</v>
      </c>
      <c r="D335" t="s">
        <v>28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>
      <c r="A336" s="3" t="s">
        <v>911</v>
      </c>
      <c r="B336" t="s">
        <v>912</v>
      </c>
      <c r="C336" t="s">
        <v>545</v>
      </c>
      <c r="D336" t="s">
        <v>13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>
      <c r="A337" s="3" t="s">
        <v>913</v>
      </c>
      <c r="B337" t="s">
        <v>914</v>
      </c>
      <c r="C337" t="s">
        <v>915</v>
      </c>
      <c r="D337" t="s">
        <v>20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>
      <c r="A338" s="3" t="s">
        <v>916</v>
      </c>
      <c r="B338" t="s">
        <v>917</v>
      </c>
      <c r="C338" t="s">
        <v>918</v>
      </c>
      <c r="D338" t="s">
        <v>20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>
      <c r="A339" s="3" t="s">
        <v>919</v>
      </c>
      <c r="B339" t="s">
        <v>54</v>
      </c>
      <c r="C339" t="s">
        <v>920</v>
      </c>
      <c r="D339" t="s">
        <v>13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>
      <c r="A340" s="3" t="s">
        <v>921</v>
      </c>
      <c r="B340" t="s">
        <v>922</v>
      </c>
      <c r="C340" t="s">
        <v>923</v>
      </c>
      <c r="D340" t="s">
        <v>20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>
      <c r="A341" s="3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>
      <c r="A342" s="3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>
      <c r="A343" s="3" t="s">
        <v>930</v>
      </c>
      <c r="B343" t="s">
        <v>931</v>
      </c>
      <c r="C343" t="s">
        <v>932</v>
      </c>
      <c r="D343" t="s">
        <v>28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>
      <c r="A344" s="3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>
      <c r="A345" s="3" t="s">
        <v>936</v>
      </c>
      <c r="B345" t="s">
        <v>302</v>
      </c>
      <c r="C345" t="s">
        <v>937</v>
      </c>
      <c r="D345" t="s">
        <v>24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>
      <c r="A346" s="3" t="s">
        <v>938</v>
      </c>
      <c r="B346" t="s">
        <v>939</v>
      </c>
      <c r="C346" t="s">
        <v>940</v>
      </c>
      <c r="D346" t="s">
        <v>20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>
      <c r="A347" s="3" t="s">
        <v>941</v>
      </c>
      <c r="B347" t="s">
        <v>942</v>
      </c>
      <c r="C347" t="s">
        <v>943</v>
      </c>
      <c r="D347" t="s">
        <v>28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>
      <c r="A348" s="3" t="s">
        <v>944</v>
      </c>
      <c r="B348" t="s">
        <v>945</v>
      </c>
      <c r="C348" t="s">
        <v>946</v>
      </c>
      <c r="D348" t="s">
        <v>13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>
      <c r="A349" s="3" t="s">
        <v>947</v>
      </c>
      <c r="B349" t="s">
        <v>948</v>
      </c>
      <c r="C349" t="s">
        <v>949</v>
      </c>
      <c r="D349" t="s">
        <v>24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>
      <c r="A350" s="3" t="s">
        <v>950</v>
      </c>
      <c r="B350" t="s">
        <v>799</v>
      </c>
      <c r="C350" t="s">
        <v>951</v>
      </c>
      <c r="D350" t="s">
        <v>28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>
      <c r="A351" s="3" t="s">
        <v>952</v>
      </c>
      <c r="B351" t="s">
        <v>662</v>
      </c>
      <c r="C351" t="s">
        <v>953</v>
      </c>
      <c r="D351" t="s">
        <v>28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>
      <c r="A352" s="3" t="s">
        <v>954</v>
      </c>
      <c r="B352" t="s">
        <v>955</v>
      </c>
      <c r="C352" t="s">
        <v>956</v>
      </c>
      <c r="D352" t="s">
        <v>20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>
      <c r="A353" s="3" t="s">
        <v>957</v>
      </c>
      <c r="B353" t="s">
        <v>958</v>
      </c>
      <c r="C353" t="s">
        <v>956</v>
      </c>
      <c r="D353" t="s">
        <v>24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>
      <c r="A354" s="3" t="s">
        <v>959</v>
      </c>
      <c r="B354" t="s">
        <v>960</v>
      </c>
      <c r="C354" t="s">
        <v>573</v>
      </c>
      <c r="D354" t="s">
        <v>20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>
      <c r="A355" s="3" t="s">
        <v>961</v>
      </c>
      <c r="B355" t="s">
        <v>962</v>
      </c>
      <c r="C355" t="s">
        <v>963</v>
      </c>
      <c r="D355" t="s">
        <v>20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>
      <c r="A356" s="3" t="s">
        <v>964</v>
      </c>
      <c r="B356" t="s">
        <v>965</v>
      </c>
      <c r="C356" t="s">
        <v>966</v>
      </c>
      <c r="D356" t="s">
        <v>13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>
      <c r="A357" s="3" t="s">
        <v>967</v>
      </c>
      <c r="B357" t="s">
        <v>968</v>
      </c>
      <c r="C357" t="s">
        <v>969</v>
      </c>
      <c r="D357" t="s">
        <v>28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>
      <c r="A358" s="3" t="s">
        <v>970</v>
      </c>
      <c r="B358" t="s">
        <v>971</v>
      </c>
      <c r="C358" t="s">
        <v>972</v>
      </c>
      <c r="D358" t="s">
        <v>28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>
      <c r="A359" s="3" t="s">
        <v>973</v>
      </c>
      <c r="B359" t="s">
        <v>524</v>
      </c>
      <c r="C359" t="s">
        <v>974</v>
      </c>
      <c r="D359" t="s">
        <v>13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>
      <c r="A360" s="3" t="s">
        <v>975</v>
      </c>
      <c r="B360" t="s">
        <v>976</v>
      </c>
      <c r="C360" t="s">
        <v>977</v>
      </c>
      <c r="D360" t="s">
        <v>20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>
      <c r="A361" s="3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>
      <c r="A362" s="3" t="s">
        <v>981</v>
      </c>
      <c r="B362" t="s">
        <v>982</v>
      </c>
      <c r="C362" t="s">
        <v>983</v>
      </c>
      <c r="D362" t="s">
        <v>28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>
      <c r="A363" s="3" t="s">
        <v>984</v>
      </c>
      <c r="B363" t="s">
        <v>985</v>
      </c>
      <c r="C363" t="s">
        <v>986</v>
      </c>
      <c r="D363" t="s">
        <v>20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>
      <c r="A364" s="3" t="s">
        <v>987</v>
      </c>
      <c r="B364" t="s">
        <v>988</v>
      </c>
      <c r="C364" t="s">
        <v>986</v>
      </c>
      <c r="D364" t="s">
        <v>28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>
      <c r="A365" s="3" t="s">
        <v>989</v>
      </c>
      <c r="B365" t="s">
        <v>990</v>
      </c>
      <c r="C365" t="s">
        <v>991</v>
      </c>
      <c r="D365" t="s">
        <v>28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>
      <c r="A366" s="3" t="s">
        <v>992</v>
      </c>
      <c r="B366" t="s">
        <v>993</v>
      </c>
      <c r="C366" t="s">
        <v>994</v>
      </c>
      <c r="D366" t="s">
        <v>20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>
      <c r="A367" s="3" t="s">
        <v>995</v>
      </c>
      <c r="B367" t="s">
        <v>996</v>
      </c>
      <c r="C367" t="s">
        <v>965</v>
      </c>
      <c r="D367" t="s">
        <v>13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>
      <c r="A368" s="3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>
      <c r="A369" s="3" t="s">
        <v>1000</v>
      </c>
      <c r="B369" t="s">
        <v>1001</v>
      </c>
      <c r="C369" t="s">
        <v>1002</v>
      </c>
      <c r="D369" t="s">
        <v>20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>
      <c r="A370" s="3" t="s">
        <v>1003</v>
      </c>
      <c r="B370" t="s">
        <v>1004</v>
      </c>
      <c r="C370" t="s">
        <v>1005</v>
      </c>
      <c r="D370" t="s">
        <v>13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>
      <c r="A371" s="3" t="s">
        <v>1006</v>
      </c>
      <c r="B371" t="s">
        <v>1007</v>
      </c>
      <c r="C371" t="s">
        <v>1008</v>
      </c>
      <c r="D371" t="s">
        <v>13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>
      <c r="A372" s="3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>
      <c r="A373" s="3" t="s">
        <v>1012</v>
      </c>
      <c r="B373" t="s">
        <v>45</v>
      </c>
      <c r="C373" t="s">
        <v>1013</v>
      </c>
      <c r="D373" t="s">
        <v>20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>
      <c r="A374" s="3" t="s">
        <v>1014</v>
      </c>
      <c r="B374" t="s">
        <v>1015</v>
      </c>
      <c r="C374" t="s">
        <v>1016</v>
      </c>
      <c r="D374" t="s">
        <v>20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>
      <c r="A375" s="3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>
      <c r="A376" s="3" t="s">
        <v>1020</v>
      </c>
      <c r="B376" t="s">
        <v>1021</v>
      </c>
      <c r="C376" t="s">
        <v>1022</v>
      </c>
      <c r="D376" t="s">
        <v>20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>
      <c r="A377" s="3" t="s">
        <v>1023</v>
      </c>
      <c r="B377" t="s">
        <v>460</v>
      </c>
      <c r="C377" t="s">
        <v>1024</v>
      </c>
      <c r="D377" t="s">
        <v>13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>
      <c r="A378" s="3" t="s">
        <v>1025</v>
      </c>
      <c r="B378" t="s">
        <v>1026</v>
      </c>
      <c r="C378" t="s">
        <v>1027</v>
      </c>
      <c r="D378" t="s">
        <v>28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>
      <c r="A379" s="3" t="s">
        <v>1028</v>
      </c>
      <c r="B379" t="s">
        <v>1029</v>
      </c>
      <c r="C379" t="s">
        <v>1030</v>
      </c>
      <c r="D379" t="s">
        <v>13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>
      <c r="A380" s="3" t="s">
        <v>1031</v>
      </c>
      <c r="B380" t="s">
        <v>1032</v>
      </c>
      <c r="C380" t="s">
        <v>1033</v>
      </c>
      <c r="D380" t="s">
        <v>13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>
      <c r="A381" s="3" t="s">
        <v>1034</v>
      </c>
      <c r="B381" t="s">
        <v>246</v>
      </c>
      <c r="C381" t="s">
        <v>1035</v>
      </c>
      <c r="D381" t="s">
        <v>13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>
      <c r="A382" s="3" t="s">
        <v>1036</v>
      </c>
      <c r="B382" t="s">
        <v>1037</v>
      </c>
      <c r="C382" t="s">
        <v>1038</v>
      </c>
      <c r="D382" t="s">
        <v>13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>
      <c r="A383" s="3" t="s">
        <v>1039</v>
      </c>
      <c r="B383" t="s">
        <v>1040</v>
      </c>
      <c r="C383" t="s">
        <v>1038</v>
      </c>
      <c r="D383" t="s">
        <v>20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>
      <c r="A384" s="3" t="s">
        <v>1041</v>
      </c>
      <c r="B384" t="s">
        <v>1042</v>
      </c>
      <c r="C384" t="s">
        <v>1043</v>
      </c>
      <c r="D384" t="s">
        <v>13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>
      <c r="A385" s="3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>
      <c r="A386" s="3" t="s">
        <v>1045</v>
      </c>
      <c r="B386" t="s">
        <v>39</v>
      </c>
      <c r="C386" t="s">
        <v>1038</v>
      </c>
      <c r="D386" t="s">
        <v>28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>
      <c r="A387" s="3" t="s">
        <v>1046</v>
      </c>
      <c r="B387" t="s">
        <v>819</v>
      </c>
      <c r="C387" t="s">
        <v>1043</v>
      </c>
      <c r="D387" t="s">
        <v>13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>
      <c r="A388" s="3" t="s">
        <v>1047</v>
      </c>
      <c r="B388" t="s">
        <v>1048</v>
      </c>
      <c r="C388" t="s">
        <v>1038</v>
      </c>
      <c r="D388" t="s">
        <v>28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>
      <c r="A389" s="3" t="s">
        <v>1049</v>
      </c>
      <c r="B389" t="s">
        <v>1050</v>
      </c>
      <c r="C389" t="s">
        <v>1038</v>
      </c>
      <c r="D389" t="s">
        <v>13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>
      <c r="A390" s="3" t="s">
        <v>1051</v>
      </c>
      <c r="B390" t="s">
        <v>1052</v>
      </c>
      <c r="C390" t="s">
        <v>1038</v>
      </c>
      <c r="D390" t="s">
        <v>20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>
      <c r="A391" s="3" t="s">
        <v>1053</v>
      </c>
      <c r="B391" t="s">
        <v>488</v>
      </c>
      <c r="C391" t="s">
        <v>1054</v>
      </c>
      <c r="D391" t="s">
        <v>13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>
      <c r="A392" s="3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>
      <c r="A393" s="3" t="s">
        <v>1058</v>
      </c>
      <c r="B393" t="s">
        <v>1059</v>
      </c>
      <c r="C393" t="s">
        <v>1060</v>
      </c>
      <c r="D393" t="s">
        <v>24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>
      <c r="A394" s="3" t="s">
        <v>1061</v>
      </c>
      <c r="B394" t="s">
        <v>1062</v>
      </c>
      <c r="C394" t="s">
        <v>1057</v>
      </c>
      <c r="D394" t="s">
        <v>28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>
      <c r="A395" s="3" t="s">
        <v>1063</v>
      </c>
      <c r="B395" t="s">
        <v>1064</v>
      </c>
      <c r="C395" t="s">
        <v>1065</v>
      </c>
      <c r="D395" t="s">
        <v>24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>
      <c r="A396" s="3" t="s">
        <v>1066</v>
      </c>
      <c r="B396" t="s">
        <v>1067</v>
      </c>
      <c r="C396" t="s">
        <v>1068</v>
      </c>
      <c r="D396" t="s">
        <v>28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>
      <c r="A397" s="3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>
      <c r="A398" s="3" t="s">
        <v>1072</v>
      </c>
      <c r="B398" t="s">
        <v>1073</v>
      </c>
      <c r="C398" t="s">
        <v>1074</v>
      </c>
      <c r="D398" t="s">
        <v>20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>
      <c r="A399" s="3" t="s">
        <v>1075</v>
      </c>
      <c r="B399" t="s">
        <v>1076</v>
      </c>
      <c r="C399" t="s">
        <v>1077</v>
      </c>
      <c r="D399" t="s">
        <v>20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>
      <c r="A400" s="3" t="s">
        <v>1078</v>
      </c>
      <c r="B400" t="s">
        <v>536</v>
      </c>
      <c r="C400" t="s">
        <v>1077</v>
      </c>
      <c r="D400" t="s">
        <v>28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>
      <c r="A401" s="3" t="s">
        <v>1079</v>
      </c>
      <c r="B401" t="s">
        <v>1080</v>
      </c>
      <c r="C401" t="s">
        <v>1077</v>
      </c>
      <c r="D401" t="s">
        <v>20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>
      <c r="A402" s="3" t="s">
        <v>1081</v>
      </c>
      <c r="B402" t="s">
        <v>1082</v>
      </c>
      <c r="C402" t="s">
        <v>1083</v>
      </c>
      <c r="D402" t="s">
        <v>13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>
      <c r="A403" s="3" t="s">
        <v>1084</v>
      </c>
      <c r="B403" t="s">
        <v>1085</v>
      </c>
      <c r="C403" t="s">
        <v>1086</v>
      </c>
      <c r="D403" t="s">
        <v>20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>
      <c r="A404" s="3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>
      <c r="A405" s="3" t="s">
        <v>1090</v>
      </c>
      <c r="B405" t="s">
        <v>1091</v>
      </c>
      <c r="C405" t="s">
        <v>1086</v>
      </c>
      <c r="D405" t="s">
        <v>13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>
      <c r="A406" s="3" t="s">
        <v>1092</v>
      </c>
      <c r="B406" t="s">
        <v>1093</v>
      </c>
      <c r="C406" t="s">
        <v>1086</v>
      </c>
      <c r="D406" t="s">
        <v>20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>
      <c r="A407" s="3" t="s">
        <v>1094</v>
      </c>
      <c r="B407" t="s">
        <v>1095</v>
      </c>
      <c r="C407" t="s">
        <v>1096</v>
      </c>
      <c r="D407" t="s">
        <v>28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>
      <c r="A408" s="3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>
      <c r="A409" s="3" t="s">
        <v>1100</v>
      </c>
      <c r="B409" t="s">
        <v>366</v>
      </c>
      <c r="C409" t="s">
        <v>1101</v>
      </c>
      <c r="D409" t="s">
        <v>24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>
      <c r="A410" s="3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>
      <c r="A411" s="3" t="s">
        <v>1105</v>
      </c>
      <c r="B411" t="s">
        <v>1106</v>
      </c>
      <c r="C411" t="s">
        <v>1104</v>
      </c>
      <c r="D411" t="s">
        <v>28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>
      <c r="A412" s="3" t="s">
        <v>1107</v>
      </c>
      <c r="B412" t="s">
        <v>1108</v>
      </c>
      <c r="C412" t="s">
        <v>1109</v>
      </c>
      <c r="D412" t="s">
        <v>20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>
      <c r="A413" s="3" t="s">
        <v>1110</v>
      </c>
      <c r="B413" t="s">
        <v>1111</v>
      </c>
      <c r="C413" t="s">
        <v>1112</v>
      </c>
      <c r="D413" t="s">
        <v>13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>
      <c r="A414" s="3" t="s">
        <v>1113</v>
      </c>
      <c r="B414" t="s">
        <v>1114</v>
      </c>
      <c r="C414" t="s">
        <v>1115</v>
      </c>
      <c r="D414" t="s">
        <v>13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>
      <c r="A415" s="3" t="s">
        <v>1116</v>
      </c>
      <c r="B415" t="s">
        <v>292</v>
      </c>
      <c r="C415" t="s">
        <v>1115</v>
      </c>
      <c r="D415" t="s">
        <v>24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>
      <c r="A416" s="3" t="s">
        <v>1117</v>
      </c>
      <c r="B416" t="s">
        <v>301</v>
      </c>
      <c r="C416" t="s">
        <v>1118</v>
      </c>
      <c r="D416" t="s">
        <v>28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>
      <c r="A417" s="3" t="s">
        <v>1119</v>
      </c>
      <c r="B417" t="s">
        <v>1060</v>
      </c>
      <c r="C417" t="s">
        <v>1120</v>
      </c>
      <c r="D417" t="s">
        <v>13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>
      <c r="A418" s="3" t="s">
        <v>1121</v>
      </c>
      <c r="B418" t="s">
        <v>1122</v>
      </c>
      <c r="C418" t="s">
        <v>1115</v>
      </c>
      <c r="D418" t="s">
        <v>24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>
      <c r="A419" s="3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>
      <c r="A420" s="3" t="s">
        <v>1126</v>
      </c>
      <c r="B420" t="s">
        <v>1127</v>
      </c>
      <c r="C420" t="s">
        <v>582</v>
      </c>
      <c r="D420" t="s">
        <v>28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>
      <c r="A421" s="3" t="s">
        <v>1128</v>
      </c>
      <c r="B421" t="s">
        <v>1129</v>
      </c>
      <c r="C421" t="s">
        <v>582</v>
      </c>
      <c r="D421" t="s">
        <v>13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>
      <c r="A422" s="3" t="s">
        <v>1130</v>
      </c>
      <c r="B422" t="s">
        <v>1131</v>
      </c>
      <c r="C422" t="s">
        <v>1132</v>
      </c>
      <c r="D422" t="s">
        <v>20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>
      <c r="A423" s="3" t="s">
        <v>1133</v>
      </c>
      <c r="B423" t="s">
        <v>1134</v>
      </c>
      <c r="C423" t="s">
        <v>1135</v>
      </c>
      <c r="D423" t="s">
        <v>28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>
      <c r="A424" s="3" t="s">
        <v>1136</v>
      </c>
      <c r="B424" t="s">
        <v>1137</v>
      </c>
      <c r="C424" t="s">
        <v>1138</v>
      </c>
      <c r="D424" t="s">
        <v>13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>
      <c r="A425" s="3" t="s">
        <v>1139</v>
      </c>
      <c r="B425" t="s">
        <v>1140</v>
      </c>
      <c r="C425" t="s">
        <v>1141</v>
      </c>
      <c r="D425" t="s">
        <v>28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>
      <c r="A426" s="3" t="s">
        <v>1142</v>
      </c>
      <c r="B426" t="s">
        <v>1143</v>
      </c>
      <c r="C426" t="s">
        <v>155</v>
      </c>
      <c r="D426" t="s">
        <v>28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>
      <c r="A427" s="3" t="s">
        <v>1144</v>
      </c>
      <c r="B427" t="s">
        <v>1145</v>
      </c>
      <c r="C427" t="s">
        <v>1146</v>
      </c>
      <c r="D427" t="s">
        <v>13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>
      <c r="A428" s="3" t="s">
        <v>1147</v>
      </c>
      <c r="B428" t="s">
        <v>1089</v>
      </c>
      <c r="C428" t="s">
        <v>1148</v>
      </c>
      <c r="D428" t="s">
        <v>24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>
      <c r="A429" s="3" t="s">
        <v>1149</v>
      </c>
      <c r="B429" t="s">
        <v>1150</v>
      </c>
      <c r="C429" t="s">
        <v>1151</v>
      </c>
      <c r="D429" t="s">
        <v>20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>
      <c r="A430" s="3" t="s">
        <v>1152</v>
      </c>
      <c r="B430" t="s">
        <v>1153</v>
      </c>
      <c r="C430" t="s">
        <v>1154</v>
      </c>
      <c r="D430" t="s">
        <v>24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>
      <c r="A431" s="3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>
      <c r="A432" s="3" t="s">
        <v>1158</v>
      </c>
      <c r="B432" t="s">
        <v>1159</v>
      </c>
      <c r="C432" t="s">
        <v>1160</v>
      </c>
      <c r="D432" t="s">
        <v>13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>
      <c r="A433" s="3" t="s">
        <v>1161</v>
      </c>
      <c r="B433" t="s">
        <v>1162</v>
      </c>
      <c r="C433" t="s">
        <v>1163</v>
      </c>
      <c r="D433" t="s">
        <v>20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>
      <c r="A434" s="3" t="s">
        <v>1164</v>
      </c>
      <c r="B434" t="s">
        <v>1165</v>
      </c>
      <c r="C434" t="s">
        <v>1166</v>
      </c>
      <c r="D434" t="s">
        <v>20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>
      <c r="A435" s="3" t="s">
        <v>1167</v>
      </c>
      <c r="B435" t="s">
        <v>1168</v>
      </c>
      <c r="C435" t="s">
        <v>1169</v>
      </c>
      <c r="D435" t="s">
        <v>20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>
      <c r="A436" s="3" t="s">
        <v>1170</v>
      </c>
      <c r="B436" t="s">
        <v>1021</v>
      </c>
      <c r="C436" t="s">
        <v>1171</v>
      </c>
      <c r="D436" t="s">
        <v>13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>
      <c r="A437" s="3" t="s">
        <v>1172</v>
      </c>
      <c r="B437" t="s">
        <v>1173</v>
      </c>
      <c r="C437" t="s">
        <v>1169</v>
      </c>
      <c r="D437" t="s">
        <v>13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>
      <c r="A438" s="3" t="s">
        <v>1174</v>
      </c>
      <c r="B438" t="s">
        <v>1175</v>
      </c>
      <c r="C438" t="s">
        <v>1171</v>
      </c>
      <c r="D438" t="s">
        <v>13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>
      <c r="A439" s="3" t="s">
        <v>1176</v>
      </c>
      <c r="B439" t="s">
        <v>1177</v>
      </c>
      <c r="C439" t="s">
        <v>1171</v>
      </c>
      <c r="D439" t="s">
        <v>20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>
      <c r="A440" s="3" t="s">
        <v>1178</v>
      </c>
      <c r="B440" t="s">
        <v>1179</v>
      </c>
      <c r="C440" t="s">
        <v>1171</v>
      </c>
      <c r="D440" t="s">
        <v>24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>
      <c r="A441" s="3" t="s">
        <v>1180</v>
      </c>
      <c r="B441" t="s">
        <v>1181</v>
      </c>
      <c r="C441" t="s">
        <v>1171</v>
      </c>
      <c r="D441" t="s">
        <v>13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>
      <c r="A442" s="3" t="s">
        <v>1182</v>
      </c>
      <c r="B442" t="s">
        <v>1183</v>
      </c>
      <c r="C442" t="s">
        <v>1171</v>
      </c>
      <c r="D442" t="s">
        <v>20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>
      <c r="A443" s="3" t="s">
        <v>1184</v>
      </c>
      <c r="B443" t="s">
        <v>1185</v>
      </c>
      <c r="C443" t="s">
        <v>1186</v>
      </c>
      <c r="D443" t="s">
        <v>13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>
      <c r="A444" s="3" t="s">
        <v>1187</v>
      </c>
      <c r="B444" t="s">
        <v>1188</v>
      </c>
      <c r="C444" t="s">
        <v>1171</v>
      </c>
      <c r="D444" t="s">
        <v>28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>
      <c r="A445" s="3" t="s">
        <v>1189</v>
      </c>
      <c r="B445" t="s">
        <v>1190</v>
      </c>
      <c r="C445" t="s">
        <v>1186</v>
      </c>
      <c r="D445" t="s">
        <v>24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>
      <c r="A446" s="3" t="s">
        <v>1191</v>
      </c>
      <c r="B446" t="s">
        <v>1192</v>
      </c>
      <c r="C446" t="s">
        <v>1171</v>
      </c>
      <c r="D446" t="s">
        <v>28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>
      <c r="A447" s="3" t="s">
        <v>1193</v>
      </c>
      <c r="B447" t="s">
        <v>1194</v>
      </c>
      <c r="C447" t="s">
        <v>1169</v>
      </c>
      <c r="D447" t="s">
        <v>24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>
      <c r="A448" s="3" t="s">
        <v>1195</v>
      </c>
      <c r="B448" t="s">
        <v>1196</v>
      </c>
      <c r="C448" t="s">
        <v>1197</v>
      </c>
      <c r="D448" t="s">
        <v>13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>
      <c r="A449" s="3" t="s">
        <v>1198</v>
      </c>
      <c r="B449" t="s">
        <v>1199</v>
      </c>
      <c r="C449" t="s">
        <v>1197</v>
      </c>
      <c r="D449" t="s">
        <v>20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>
      <c r="A450" s="3" t="s">
        <v>1200</v>
      </c>
      <c r="B450" t="s">
        <v>1201</v>
      </c>
      <c r="C450" t="s">
        <v>1202</v>
      </c>
      <c r="D450" t="s">
        <v>13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>
      <c r="A451" s="3" t="s">
        <v>1203</v>
      </c>
      <c r="B451" t="s">
        <v>1204</v>
      </c>
      <c r="C451" t="s">
        <v>1202</v>
      </c>
      <c r="D451" t="s">
        <v>20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>
      <c r="A452" s="3" t="s">
        <v>1205</v>
      </c>
      <c r="B452" t="s">
        <v>1206</v>
      </c>
      <c r="C452" t="s">
        <v>326</v>
      </c>
      <c r="D452" t="s">
        <v>24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>
      <c r="A453" s="3" t="s">
        <v>1207</v>
      </c>
      <c r="B453" t="s">
        <v>1208</v>
      </c>
      <c r="C453" t="s">
        <v>326</v>
      </c>
      <c r="D453" t="s">
        <v>28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>
      <c r="A454" s="3" t="s">
        <v>1209</v>
      </c>
      <c r="B454" t="s">
        <v>1210</v>
      </c>
      <c r="C454" t="s">
        <v>1211</v>
      </c>
      <c r="D454" t="s">
        <v>28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>
      <c r="A455" s="3" t="s">
        <v>1212</v>
      </c>
      <c r="B455" t="s">
        <v>1213</v>
      </c>
      <c r="C455" t="s">
        <v>1156</v>
      </c>
      <c r="D455" t="s">
        <v>28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>
      <c r="A456" s="3" t="s">
        <v>1214</v>
      </c>
      <c r="B456" t="s">
        <v>1215</v>
      </c>
      <c r="C456" t="s">
        <v>1216</v>
      </c>
      <c r="D456" t="s">
        <v>20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>
      <c r="A457" s="3" t="s">
        <v>1217</v>
      </c>
      <c r="B457" t="s">
        <v>1218</v>
      </c>
      <c r="C457" t="s">
        <v>1219</v>
      </c>
      <c r="D457" t="s">
        <v>24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>
      <c r="A458" s="3" t="s">
        <v>1220</v>
      </c>
      <c r="B458" t="s">
        <v>662</v>
      </c>
      <c r="C458" t="s">
        <v>1221</v>
      </c>
      <c r="D458" t="s">
        <v>20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>
      <c r="A459" s="3" t="s">
        <v>1222</v>
      </c>
      <c r="B459" t="s">
        <v>1223</v>
      </c>
      <c r="C459" t="s">
        <v>1224</v>
      </c>
      <c r="D459" t="s">
        <v>13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>
      <c r="A460" s="3" t="s">
        <v>1225</v>
      </c>
      <c r="B460" t="s">
        <v>1226</v>
      </c>
      <c r="C460" t="s">
        <v>1227</v>
      </c>
      <c r="D460" t="s">
        <v>20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>
      <c r="A461" s="3" t="s">
        <v>1228</v>
      </c>
      <c r="B461" t="s">
        <v>1229</v>
      </c>
      <c r="C461" t="s">
        <v>465</v>
      </c>
      <c r="D461" t="s">
        <v>20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>
      <c r="A462" s="3" t="s">
        <v>1230</v>
      </c>
      <c r="B462" t="s">
        <v>1231</v>
      </c>
      <c r="C462" t="s">
        <v>1232</v>
      </c>
      <c r="D462" t="s">
        <v>24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>
      <c r="A463" s="3" t="s">
        <v>1233</v>
      </c>
      <c r="B463" t="s">
        <v>856</v>
      </c>
      <c r="C463" t="s">
        <v>1234</v>
      </c>
      <c r="D463" t="s">
        <v>24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>
      <c r="A464" s="3" t="s">
        <v>1235</v>
      </c>
      <c r="B464" t="s">
        <v>1236</v>
      </c>
      <c r="C464" t="s">
        <v>1237</v>
      </c>
      <c r="D464" t="s">
        <v>13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>
      <c r="A465" s="3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7"/>
  <sheetViews>
    <sheetView topLeftCell="A39" workbookViewId="0">
      <selection activeCell="A78" sqref="A78"/>
    </sheetView>
  </sheetViews>
  <sheetFormatPr defaultColWidth="9" defaultRowHeight="14" outlineLevelCol="1"/>
  <cols>
    <col min="1" max="1" width="12.6640625" customWidth="1"/>
    <col min="2" max="2" width="12.109375" customWidth="1"/>
  </cols>
  <sheetData>
    <row r="1" ht="14.75" spans="1:2">
      <c r="A1" s="1" t="s">
        <v>1</v>
      </c>
      <c r="B1" s="1" t="s">
        <v>1304</v>
      </c>
    </row>
    <row r="2" spans="1:2">
      <c r="A2" t="s">
        <v>724</v>
      </c>
      <c r="B2" s="2">
        <v>42775</v>
      </c>
    </row>
    <row r="3" spans="1:2">
      <c r="A3" t="s">
        <v>117</v>
      </c>
      <c r="B3" s="2">
        <v>42778</v>
      </c>
    </row>
    <row r="4" spans="1:2">
      <c r="A4" t="s">
        <v>818</v>
      </c>
      <c r="B4" s="2">
        <v>42778</v>
      </c>
    </row>
    <row r="5" spans="1:2">
      <c r="A5" t="s">
        <v>350</v>
      </c>
      <c r="B5" s="2">
        <v>42779</v>
      </c>
    </row>
    <row r="6" spans="1:2">
      <c r="A6" t="s">
        <v>47</v>
      </c>
      <c r="B6" s="2">
        <v>42781</v>
      </c>
    </row>
    <row r="7" spans="1:2">
      <c r="A7" t="s">
        <v>282</v>
      </c>
      <c r="B7" s="2">
        <v>42781</v>
      </c>
    </row>
    <row r="8" spans="1:2">
      <c r="A8" t="s">
        <v>634</v>
      </c>
      <c r="B8" s="2">
        <v>42782</v>
      </c>
    </row>
    <row r="9" spans="1:2">
      <c r="A9" t="s">
        <v>318</v>
      </c>
      <c r="B9" s="2">
        <v>42783</v>
      </c>
    </row>
    <row r="10" spans="1:2">
      <c r="A10" t="s">
        <v>385</v>
      </c>
      <c r="B10" s="2">
        <v>42783</v>
      </c>
    </row>
    <row r="11" spans="1:2">
      <c r="A11" t="s">
        <v>753</v>
      </c>
      <c r="B11" s="2">
        <v>42784</v>
      </c>
    </row>
    <row r="12" spans="1:2">
      <c r="A12" t="s">
        <v>514</v>
      </c>
      <c r="B12" s="2">
        <v>42786</v>
      </c>
    </row>
    <row r="13" spans="1:2">
      <c r="A13" t="s">
        <v>482</v>
      </c>
      <c r="B13" s="2">
        <v>42786</v>
      </c>
    </row>
    <row r="14" spans="1:2">
      <c r="A14" s="3" t="s">
        <v>10</v>
      </c>
      <c r="B14" s="2">
        <v>42786</v>
      </c>
    </row>
    <row r="15" spans="1:2">
      <c r="A15" t="s">
        <v>82</v>
      </c>
      <c r="B15" s="2">
        <v>42789</v>
      </c>
    </row>
    <row r="16" spans="1:2">
      <c r="A16" t="s">
        <v>47</v>
      </c>
      <c r="B16" s="2">
        <v>42789</v>
      </c>
    </row>
    <row r="17" spans="1:2">
      <c r="A17" t="s">
        <v>634</v>
      </c>
      <c r="B17" s="2">
        <v>42789</v>
      </c>
    </row>
    <row r="18" spans="1:2">
      <c r="A18" t="s">
        <v>753</v>
      </c>
      <c r="B18" s="2">
        <v>42792</v>
      </c>
    </row>
    <row r="19" spans="1:2">
      <c r="A19" t="s">
        <v>448</v>
      </c>
      <c r="B19" s="2">
        <v>42792</v>
      </c>
    </row>
    <row r="20" spans="1:2">
      <c r="A20" t="s">
        <v>180</v>
      </c>
      <c r="B20" s="2">
        <v>42793</v>
      </c>
    </row>
    <row r="21" spans="1:2">
      <c r="A21" t="s">
        <v>180</v>
      </c>
      <c r="B21" s="2">
        <v>42793</v>
      </c>
    </row>
    <row r="22" spans="1:2">
      <c r="A22" t="s">
        <v>634</v>
      </c>
      <c r="B22" s="2">
        <v>42794</v>
      </c>
    </row>
    <row r="23" spans="1:2">
      <c r="A23" t="s">
        <v>724</v>
      </c>
      <c r="B23" s="2">
        <v>42795</v>
      </c>
    </row>
    <row r="24" spans="1:2">
      <c r="A24" t="s">
        <v>724</v>
      </c>
      <c r="B24" s="2">
        <v>42795</v>
      </c>
    </row>
    <row r="25" spans="1:2">
      <c r="A25" t="s">
        <v>602</v>
      </c>
      <c r="B25" s="2">
        <v>42795</v>
      </c>
    </row>
    <row r="26" spans="1:2">
      <c r="A26" t="s">
        <v>602</v>
      </c>
      <c r="B26" s="2">
        <v>42797</v>
      </c>
    </row>
    <row r="27" spans="1:2">
      <c r="A27" t="s">
        <v>634</v>
      </c>
      <c r="B27" s="2">
        <v>42798</v>
      </c>
    </row>
    <row r="28" spans="1:2">
      <c r="A28" t="s">
        <v>47</v>
      </c>
      <c r="B28" s="2">
        <v>42799</v>
      </c>
    </row>
    <row r="29" spans="1:2">
      <c r="A29" t="s">
        <v>82</v>
      </c>
      <c r="B29" s="2">
        <v>42799</v>
      </c>
    </row>
    <row r="30" spans="1:2">
      <c r="A30" t="s">
        <v>785</v>
      </c>
      <c r="B30" s="2">
        <v>42800</v>
      </c>
    </row>
    <row r="31" spans="1:2">
      <c r="A31" t="s">
        <v>318</v>
      </c>
      <c r="B31" s="2">
        <v>42801</v>
      </c>
    </row>
    <row r="32" spans="1:2">
      <c r="A32" t="s">
        <v>572</v>
      </c>
      <c r="B32" s="2">
        <v>42801</v>
      </c>
    </row>
    <row r="33" spans="1:2">
      <c r="A33" t="s">
        <v>318</v>
      </c>
      <c r="B33" s="2">
        <v>42801</v>
      </c>
    </row>
    <row r="34" spans="1:2">
      <c r="A34" t="s">
        <v>514</v>
      </c>
      <c r="B34" s="2">
        <v>42801</v>
      </c>
    </row>
    <row r="35" spans="1:2">
      <c r="A35" t="s">
        <v>385</v>
      </c>
      <c r="B35" s="2">
        <v>42801</v>
      </c>
    </row>
    <row r="36" spans="1:2">
      <c r="A36" t="s">
        <v>385</v>
      </c>
      <c r="B36" s="2">
        <v>42802</v>
      </c>
    </row>
    <row r="37" spans="1:2">
      <c r="A37" t="s">
        <v>415</v>
      </c>
      <c r="B37" s="2">
        <v>42802</v>
      </c>
    </row>
    <row r="38" spans="1:2">
      <c r="A38" t="s">
        <v>785</v>
      </c>
      <c r="B38" s="2">
        <v>42803</v>
      </c>
    </row>
    <row r="39" spans="1:2">
      <c r="A39" t="s">
        <v>514</v>
      </c>
      <c r="B39" s="2">
        <v>42804</v>
      </c>
    </row>
    <row r="40" spans="1:2">
      <c r="A40" t="s">
        <v>753</v>
      </c>
      <c r="B40" s="2">
        <v>42804</v>
      </c>
    </row>
    <row r="41" spans="1:2">
      <c r="A41" t="s">
        <v>753</v>
      </c>
      <c r="B41" s="2">
        <v>42806</v>
      </c>
    </row>
    <row r="42" spans="1:2">
      <c r="A42" t="s">
        <v>634</v>
      </c>
      <c r="B42" s="2">
        <v>42808</v>
      </c>
    </row>
    <row r="43" spans="1:2">
      <c r="A43" t="s">
        <v>753</v>
      </c>
      <c r="B43" s="2">
        <v>42809</v>
      </c>
    </row>
    <row r="44" spans="1:2">
      <c r="A44" t="s">
        <v>415</v>
      </c>
      <c r="B44" s="2">
        <v>42810</v>
      </c>
    </row>
    <row r="45" spans="1:2">
      <c r="A45" t="s">
        <v>350</v>
      </c>
      <c r="B45" s="2">
        <v>42811</v>
      </c>
    </row>
    <row r="46" spans="1:2">
      <c r="A46" t="s">
        <v>385</v>
      </c>
      <c r="B46" s="2">
        <v>42811</v>
      </c>
    </row>
    <row r="47" spans="1:2">
      <c r="A47" t="s">
        <v>695</v>
      </c>
      <c r="B47" s="2">
        <v>42811</v>
      </c>
    </row>
    <row r="48" spans="1:2">
      <c r="A48" t="s">
        <v>47</v>
      </c>
      <c r="B48" s="2">
        <v>42813</v>
      </c>
    </row>
    <row r="49" spans="1:2">
      <c r="A49" t="s">
        <v>350</v>
      </c>
      <c r="B49" s="2">
        <v>42813</v>
      </c>
    </row>
    <row r="50" spans="1:2">
      <c r="A50" t="s">
        <v>448</v>
      </c>
      <c r="B50" s="2">
        <v>42814</v>
      </c>
    </row>
    <row r="51" spans="1:2">
      <c r="A51" t="s">
        <v>695</v>
      </c>
      <c r="B51" s="2">
        <v>42814</v>
      </c>
    </row>
    <row r="52" spans="1:2">
      <c r="A52" t="s">
        <v>818</v>
      </c>
      <c r="B52" s="2">
        <v>42817</v>
      </c>
    </row>
    <row r="53" spans="1:2">
      <c r="A53" t="s">
        <v>634</v>
      </c>
      <c r="B53" s="2">
        <v>42818</v>
      </c>
    </row>
    <row r="54" spans="1:2">
      <c r="A54" t="s">
        <v>664</v>
      </c>
      <c r="B54" s="2">
        <v>42818</v>
      </c>
    </row>
    <row r="55" spans="1:2">
      <c r="A55" t="s">
        <v>514</v>
      </c>
      <c r="B55" s="2">
        <v>42818</v>
      </c>
    </row>
    <row r="56" spans="1:2">
      <c r="A56" t="s">
        <v>448</v>
      </c>
      <c r="B56" s="2">
        <v>42819</v>
      </c>
    </row>
    <row r="57" spans="1:2">
      <c r="A57" t="s">
        <v>753</v>
      </c>
      <c r="B57" s="2">
        <v>42820</v>
      </c>
    </row>
    <row r="58" spans="1:2">
      <c r="A58" t="s">
        <v>664</v>
      </c>
      <c r="B58" s="2">
        <v>42821</v>
      </c>
    </row>
    <row r="59" spans="1:2">
      <c r="A59" t="s">
        <v>180</v>
      </c>
      <c r="B59" s="2">
        <v>42823</v>
      </c>
    </row>
    <row r="60" spans="1:2">
      <c r="A60" t="s">
        <v>117</v>
      </c>
      <c r="B60" s="2">
        <v>42825</v>
      </c>
    </row>
    <row r="61" spans="1:2">
      <c r="A61" t="s">
        <v>602</v>
      </c>
      <c r="B61" s="2">
        <v>42827</v>
      </c>
    </row>
    <row r="62" spans="1:2">
      <c r="A62" t="s">
        <v>213</v>
      </c>
      <c r="B62" s="2">
        <v>42828</v>
      </c>
    </row>
    <row r="63" spans="1:2">
      <c r="A63" t="s">
        <v>350</v>
      </c>
      <c r="B63" s="2">
        <v>42829</v>
      </c>
    </row>
    <row r="64" spans="1:2">
      <c r="A64" t="s">
        <v>785</v>
      </c>
      <c r="B64" s="2">
        <v>42829</v>
      </c>
    </row>
    <row r="65" spans="1:2">
      <c r="A65" t="s">
        <v>818</v>
      </c>
      <c r="B65" s="2">
        <v>42831</v>
      </c>
    </row>
    <row r="66" spans="1:2">
      <c r="A66" t="s">
        <v>724</v>
      </c>
      <c r="B66" s="2">
        <v>42832</v>
      </c>
    </row>
    <row r="67" spans="1:2">
      <c r="A67" t="s">
        <v>448</v>
      </c>
      <c r="B67" s="2">
        <v>42832</v>
      </c>
    </row>
    <row r="68" spans="1:2">
      <c r="A68" t="s">
        <v>415</v>
      </c>
      <c r="B68" s="2">
        <v>42832</v>
      </c>
    </row>
    <row r="69" spans="1:2">
      <c r="A69" t="s">
        <v>385</v>
      </c>
      <c r="B69" s="2">
        <v>42832</v>
      </c>
    </row>
    <row r="70" spans="1:2">
      <c r="A70" t="s">
        <v>213</v>
      </c>
      <c r="B70" s="2">
        <v>42833</v>
      </c>
    </row>
    <row r="71" spans="1:2">
      <c r="A71" t="s">
        <v>385</v>
      </c>
      <c r="B71" s="2">
        <v>42834</v>
      </c>
    </row>
    <row r="72" spans="1:2">
      <c r="A72" t="s">
        <v>544</v>
      </c>
      <c r="B72" s="2">
        <v>42835</v>
      </c>
    </row>
    <row r="73" spans="1:2">
      <c r="A73" t="s">
        <v>350</v>
      </c>
      <c r="B73" s="2">
        <v>42837</v>
      </c>
    </row>
    <row r="74" spans="1:2">
      <c r="A74" t="s">
        <v>350</v>
      </c>
      <c r="B74" s="2">
        <v>42838</v>
      </c>
    </row>
    <row r="75" spans="1:2">
      <c r="A75" t="s">
        <v>318</v>
      </c>
      <c r="B75" s="2">
        <v>42839</v>
      </c>
    </row>
    <row r="76" spans="1:2">
      <c r="A76" t="s">
        <v>213</v>
      </c>
      <c r="B76" s="2">
        <v>42839</v>
      </c>
    </row>
    <row r="77" spans="1:2">
      <c r="A77" t="s">
        <v>117</v>
      </c>
      <c r="B77" s="2">
        <v>42840</v>
      </c>
    </row>
  </sheetData>
  <sortState ref="A2:B77">
    <sortCondition ref="B50"/>
  </sortState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"/>
  <sheetViews>
    <sheetView topLeftCell="A34" workbookViewId="0">
      <selection activeCell="A2" sqref="A2:B73"/>
    </sheetView>
  </sheetViews>
  <sheetFormatPr defaultColWidth="9" defaultRowHeight="14" outlineLevelCol="1"/>
  <cols>
    <col min="1" max="1" width="12.6640625" customWidth="1"/>
    <col min="2" max="2" width="12.109375" customWidth="1"/>
  </cols>
  <sheetData>
    <row r="1" ht="14.75" spans="1:2">
      <c r="A1" s="1" t="s">
        <v>1</v>
      </c>
      <c r="B1" s="1" t="s">
        <v>1304</v>
      </c>
    </row>
    <row r="2" spans="1:2">
      <c r="A2" t="s">
        <v>602</v>
      </c>
      <c r="B2" s="2">
        <v>42856</v>
      </c>
    </row>
    <row r="3" spans="1:2">
      <c r="A3" t="s">
        <v>695</v>
      </c>
      <c r="B3" s="2">
        <v>42856</v>
      </c>
    </row>
    <row r="4" spans="1:2">
      <c r="A4" t="s">
        <v>213</v>
      </c>
      <c r="B4" s="2">
        <v>42856</v>
      </c>
    </row>
    <row r="5" spans="1:2">
      <c r="A5" t="s">
        <v>152</v>
      </c>
      <c r="B5" s="2">
        <v>42857</v>
      </c>
    </row>
    <row r="6" spans="1:2">
      <c r="A6" t="s">
        <v>448</v>
      </c>
      <c r="B6" s="2">
        <v>42858</v>
      </c>
    </row>
    <row r="7" spans="1:2">
      <c r="A7" t="s">
        <v>248</v>
      </c>
      <c r="B7" s="2">
        <v>42858</v>
      </c>
    </row>
    <row r="8" spans="1:2">
      <c r="A8" t="s">
        <v>82</v>
      </c>
      <c r="B8" s="2">
        <v>42858</v>
      </c>
    </row>
    <row r="9" spans="1:2">
      <c r="A9" t="s">
        <v>385</v>
      </c>
      <c r="B9" s="2">
        <v>42859</v>
      </c>
    </row>
    <row r="10" spans="1:2">
      <c r="A10" t="s">
        <v>753</v>
      </c>
      <c r="B10" s="2">
        <v>42860</v>
      </c>
    </row>
    <row r="11" spans="1:2">
      <c r="A11" t="s">
        <v>180</v>
      </c>
      <c r="B11" s="2">
        <v>42860</v>
      </c>
    </row>
    <row r="12" spans="1:2">
      <c r="A12" t="s">
        <v>180</v>
      </c>
      <c r="B12" s="2">
        <v>42861</v>
      </c>
    </row>
    <row r="13" spans="1:2">
      <c r="A13" t="s">
        <v>482</v>
      </c>
      <c r="B13" s="2">
        <v>42861</v>
      </c>
    </row>
    <row r="14" spans="1:2">
      <c r="A14" t="s">
        <v>664</v>
      </c>
      <c r="B14" s="2">
        <v>42861</v>
      </c>
    </row>
    <row r="15" spans="1:2">
      <c r="A15" t="s">
        <v>572</v>
      </c>
      <c r="B15" s="2">
        <v>42861</v>
      </c>
    </row>
    <row r="16" spans="1:2">
      <c r="A16" t="s">
        <v>213</v>
      </c>
      <c r="B16" s="2">
        <v>42863</v>
      </c>
    </row>
    <row r="17" spans="1:2">
      <c r="A17" t="s">
        <v>785</v>
      </c>
      <c r="B17" s="2">
        <v>42865</v>
      </c>
    </row>
    <row r="18" spans="1:2">
      <c r="A18" t="s">
        <v>634</v>
      </c>
      <c r="B18" s="2">
        <v>42865</v>
      </c>
    </row>
    <row r="19" spans="1:2">
      <c r="A19" t="s">
        <v>544</v>
      </c>
      <c r="B19" s="2">
        <v>42865</v>
      </c>
    </row>
    <row r="20" spans="1:2">
      <c r="A20" t="s">
        <v>415</v>
      </c>
      <c r="B20" s="2">
        <v>42866</v>
      </c>
    </row>
    <row r="21" spans="1:2">
      <c r="A21" t="s">
        <v>213</v>
      </c>
      <c r="B21" s="2">
        <v>42867</v>
      </c>
    </row>
    <row r="22" spans="1:2">
      <c r="A22" t="s">
        <v>695</v>
      </c>
      <c r="B22" s="2">
        <v>42867</v>
      </c>
    </row>
    <row r="23" spans="1:2">
      <c r="A23" t="s">
        <v>695</v>
      </c>
      <c r="B23" s="2">
        <v>42868</v>
      </c>
    </row>
    <row r="24" spans="1:2">
      <c r="A24" t="s">
        <v>695</v>
      </c>
      <c r="B24" s="2">
        <v>42869</v>
      </c>
    </row>
    <row r="25" spans="1:2">
      <c r="A25" t="s">
        <v>152</v>
      </c>
      <c r="B25" s="2">
        <v>42870</v>
      </c>
    </row>
    <row r="26" spans="1:2">
      <c r="A26" t="s">
        <v>785</v>
      </c>
      <c r="B26" s="2">
        <v>42871</v>
      </c>
    </row>
    <row r="27" spans="1:2">
      <c r="A27" t="s">
        <v>572</v>
      </c>
      <c r="B27" s="2">
        <v>42871</v>
      </c>
    </row>
    <row r="28" spans="1:2">
      <c r="A28" t="s">
        <v>47</v>
      </c>
      <c r="B28" s="2">
        <v>42872</v>
      </c>
    </row>
    <row r="29" spans="1:2">
      <c r="A29" t="s">
        <v>785</v>
      </c>
      <c r="B29" s="2">
        <v>42872</v>
      </c>
    </row>
    <row r="30" spans="1:2">
      <c r="A30" t="s">
        <v>415</v>
      </c>
      <c r="B30" s="2">
        <v>42872</v>
      </c>
    </row>
    <row r="31" spans="1:2">
      <c r="A31" t="s">
        <v>415</v>
      </c>
      <c r="B31" s="2">
        <v>42874</v>
      </c>
    </row>
    <row r="32" spans="1:2">
      <c r="A32" t="s">
        <v>482</v>
      </c>
      <c r="B32" s="2">
        <v>42875</v>
      </c>
    </row>
    <row r="33" spans="1:2">
      <c r="A33" t="s">
        <v>664</v>
      </c>
      <c r="B33" s="2">
        <v>42876</v>
      </c>
    </row>
    <row r="34" spans="1:2">
      <c r="A34" t="s">
        <v>350</v>
      </c>
      <c r="B34" s="2">
        <v>42876</v>
      </c>
    </row>
    <row r="35" spans="1:2">
      <c r="A35" t="s">
        <v>248</v>
      </c>
      <c r="B35" s="2">
        <v>42877</v>
      </c>
    </row>
    <row r="36" spans="1:2">
      <c r="A36" t="s">
        <v>544</v>
      </c>
      <c r="B36" s="2">
        <v>42878</v>
      </c>
    </row>
    <row r="37" spans="1:2">
      <c r="A37" t="s">
        <v>318</v>
      </c>
      <c r="B37" s="2">
        <v>42878</v>
      </c>
    </row>
    <row r="38" spans="1:2">
      <c r="A38" t="s">
        <v>282</v>
      </c>
      <c r="B38" s="2">
        <v>42878</v>
      </c>
    </row>
    <row r="39" spans="1:2">
      <c r="A39" t="s">
        <v>152</v>
      </c>
      <c r="B39" s="2">
        <v>42878</v>
      </c>
    </row>
    <row r="40" spans="1:2">
      <c r="A40" t="s">
        <v>753</v>
      </c>
      <c r="B40" s="2">
        <v>42879</v>
      </c>
    </row>
    <row r="41" spans="1:2">
      <c r="A41" t="s">
        <v>634</v>
      </c>
      <c r="B41" s="2">
        <v>42880</v>
      </c>
    </row>
    <row r="42" spans="1:2">
      <c r="A42" t="s">
        <v>152</v>
      </c>
      <c r="B42" s="2">
        <v>42882</v>
      </c>
    </row>
    <row r="43" spans="1:2">
      <c r="A43" t="s">
        <v>213</v>
      </c>
      <c r="B43" s="2">
        <v>42882</v>
      </c>
    </row>
    <row r="44" spans="1:2">
      <c r="A44" t="s">
        <v>634</v>
      </c>
      <c r="B44" s="2">
        <v>42882</v>
      </c>
    </row>
    <row r="45" spans="1:2">
      <c r="A45" t="s">
        <v>572</v>
      </c>
      <c r="B45" s="2">
        <v>42883</v>
      </c>
    </row>
    <row r="46" spans="1:2">
      <c r="A46" t="s">
        <v>695</v>
      </c>
      <c r="B46" s="2">
        <v>42883</v>
      </c>
    </row>
    <row r="47" spans="1:2">
      <c r="A47" t="s">
        <v>213</v>
      </c>
      <c r="B47" s="2">
        <v>42883</v>
      </c>
    </row>
    <row r="48" spans="1:2">
      <c r="A48" t="s">
        <v>664</v>
      </c>
      <c r="B48" s="2">
        <v>42883</v>
      </c>
    </row>
    <row r="49" spans="1:2">
      <c r="A49" t="s">
        <v>785</v>
      </c>
      <c r="B49" s="2">
        <v>42885</v>
      </c>
    </row>
    <row r="50" spans="1:2">
      <c r="A50" t="s">
        <v>818</v>
      </c>
      <c r="B50" s="2">
        <v>42886</v>
      </c>
    </row>
    <row r="51" spans="1:2">
      <c r="A51" t="s">
        <v>482</v>
      </c>
      <c r="B51" s="2">
        <v>42887</v>
      </c>
    </row>
    <row r="52" spans="1:2">
      <c r="A52" t="s">
        <v>282</v>
      </c>
      <c r="B52" s="2">
        <v>42888</v>
      </c>
    </row>
    <row r="53" spans="1:2">
      <c r="A53" t="s">
        <v>180</v>
      </c>
      <c r="B53" s="2">
        <v>42888</v>
      </c>
    </row>
    <row r="54" spans="1:2">
      <c r="A54" t="s">
        <v>415</v>
      </c>
      <c r="B54" s="2">
        <v>42889</v>
      </c>
    </row>
    <row r="55" spans="1:2">
      <c r="A55" t="s">
        <v>152</v>
      </c>
      <c r="B55" s="2">
        <v>42891</v>
      </c>
    </row>
    <row r="56" spans="1:2">
      <c r="A56" t="s">
        <v>724</v>
      </c>
      <c r="B56" s="2">
        <v>42891</v>
      </c>
    </row>
    <row r="57" spans="1:2">
      <c r="A57" t="s">
        <v>282</v>
      </c>
      <c r="B57" s="2">
        <v>42892</v>
      </c>
    </row>
    <row r="58" spans="1:2">
      <c r="A58" t="s">
        <v>753</v>
      </c>
      <c r="B58" s="2">
        <v>42894</v>
      </c>
    </row>
    <row r="59" spans="1:2">
      <c r="A59" t="s">
        <v>448</v>
      </c>
      <c r="B59" s="2">
        <v>42895</v>
      </c>
    </row>
    <row r="60" spans="1:2">
      <c r="A60" t="s">
        <v>385</v>
      </c>
      <c r="B60" s="2">
        <v>42895</v>
      </c>
    </row>
    <row r="61" spans="1:2">
      <c r="A61" t="s">
        <v>695</v>
      </c>
      <c r="B61" s="2">
        <v>42896</v>
      </c>
    </row>
    <row r="62" spans="1:2">
      <c r="A62" t="s">
        <v>117</v>
      </c>
      <c r="B62" s="2">
        <v>42896</v>
      </c>
    </row>
    <row r="63" spans="1:2">
      <c r="A63" t="s">
        <v>152</v>
      </c>
      <c r="B63" s="2">
        <v>42897</v>
      </c>
    </row>
    <row r="64" spans="1:2">
      <c r="A64" t="s">
        <v>544</v>
      </c>
      <c r="B64" s="2">
        <v>42899</v>
      </c>
    </row>
    <row r="65" spans="1:2">
      <c r="A65" t="s">
        <v>318</v>
      </c>
      <c r="B65" s="2">
        <v>42902</v>
      </c>
    </row>
    <row r="66" spans="1:2">
      <c r="A66" t="s">
        <v>785</v>
      </c>
      <c r="B66" s="2">
        <v>42902</v>
      </c>
    </row>
    <row r="67" spans="1:2">
      <c r="A67" t="s">
        <v>514</v>
      </c>
      <c r="B67" s="2">
        <v>42902</v>
      </c>
    </row>
    <row r="68" spans="1:2">
      <c r="A68" t="s">
        <v>82</v>
      </c>
      <c r="B68" s="2">
        <v>42903</v>
      </c>
    </row>
    <row r="69" spans="1:2">
      <c r="A69" t="s">
        <v>213</v>
      </c>
      <c r="B69" s="2">
        <v>42904</v>
      </c>
    </row>
    <row r="70" spans="1:2">
      <c r="A70" t="s">
        <v>785</v>
      </c>
      <c r="B70" s="2">
        <v>42904</v>
      </c>
    </row>
    <row r="71" spans="1:2">
      <c r="A71" t="s">
        <v>572</v>
      </c>
      <c r="B71" s="2">
        <v>42904</v>
      </c>
    </row>
    <row r="72" spans="1:2">
      <c r="A72" t="s">
        <v>117</v>
      </c>
      <c r="B72" s="2">
        <v>42906</v>
      </c>
    </row>
    <row r="73" spans="1:2">
      <c r="A73" t="s">
        <v>385</v>
      </c>
      <c r="B73" s="2">
        <v>42906</v>
      </c>
    </row>
  </sheetData>
  <sortState ref="A2:B73">
    <sortCondition ref="B4"/>
  </sortState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6"/>
  <sheetViews>
    <sheetView topLeftCell="A37" workbookViewId="0">
      <selection activeCell="A2" sqref="A2:B76"/>
    </sheetView>
  </sheetViews>
  <sheetFormatPr defaultColWidth="9" defaultRowHeight="14" outlineLevelCol="1"/>
  <cols>
    <col min="1" max="1" width="12.6640625" customWidth="1"/>
    <col min="2" max="2" width="12.109375" customWidth="1"/>
  </cols>
  <sheetData>
    <row r="1" ht="14.75" spans="1:2">
      <c r="A1" s="1" t="s">
        <v>1</v>
      </c>
      <c r="B1" s="1" t="s">
        <v>1304</v>
      </c>
    </row>
    <row r="2" spans="1:2">
      <c r="A2" t="s">
        <v>152</v>
      </c>
      <c r="B2" s="2">
        <v>42919</v>
      </c>
    </row>
    <row r="3" spans="1:2">
      <c r="A3" t="s">
        <v>753</v>
      </c>
      <c r="B3" s="2">
        <v>42919</v>
      </c>
    </row>
    <row r="4" spans="1:2">
      <c r="A4" t="s">
        <v>47</v>
      </c>
      <c r="B4" s="2">
        <v>42920</v>
      </c>
    </row>
    <row r="5" spans="1:2">
      <c r="A5" t="s">
        <v>213</v>
      </c>
      <c r="B5" s="2">
        <v>42920</v>
      </c>
    </row>
    <row r="6" spans="1:2">
      <c r="A6" t="s">
        <v>117</v>
      </c>
      <c r="B6" s="2">
        <v>42922</v>
      </c>
    </row>
    <row r="7" spans="1:2">
      <c r="A7" t="s">
        <v>482</v>
      </c>
      <c r="B7" s="2">
        <v>42922</v>
      </c>
    </row>
    <row r="8" spans="1:2">
      <c r="A8" t="s">
        <v>634</v>
      </c>
      <c r="B8" s="2">
        <v>42923</v>
      </c>
    </row>
    <row r="9" spans="1:2">
      <c r="A9" t="s">
        <v>664</v>
      </c>
      <c r="B9" s="2">
        <v>42925</v>
      </c>
    </row>
    <row r="10" spans="1:2">
      <c r="A10" t="s">
        <v>248</v>
      </c>
      <c r="B10" s="2">
        <v>42926</v>
      </c>
    </row>
    <row r="11" spans="1:2">
      <c r="A11" t="s">
        <v>664</v>
      </c>
      <c r="B11" s="2">
        <v>42927</v>
      </c>
    </row>
    <row r="12" spans="1:2">
      <c r="A12" t="s">
        <v>213</v>
      </c>
      <c r="B12" s="2">
        <v>42929</v>
      </c>
    </row>
    <row r="13" spans="1:2">
      <c r="A13" t="s">
        <v>282</v>
      </c>
      <c r="B13" s="2">
        <v>42931</v>
      </c>
    </row>
    <row r="14" spans="1:2">
      <c r="A14" t="s">
        <v>385</v>
      </c>
      <c r="B14" s="2">
        <v>42932</v>
      </c>
    </row>
    <row r="15" spans="1:2">
      <c r="A15" t="s">
        <v>213</v>
      </c>
      <c r="B15" s="2">
        <v>42934</v>
      </c>
    </row>
    <row r="16" spans="1:2">
      <c r="A16" t="s">
        <v>482</v>
      </c>
      <c r="B16" s="2">
        <v>42934</v>
      </c>
    </row>
    <row r="17" spans="1:2">
      <c r="A17" t="s">
        <v>448</v>
      </c>
      <c r="B17" s="2">
        <v>42935</v>
      </c>
    </row>
    <row r="18" spans="1:2">
      <c r="A18" t="s">
        <v>282</v>
      </c>
      <c r="B18" s="2">
        <v>42935</v>
      </c>
    </row>
    <row r="19" spans="1:2">
      <c r="A19" t="s">
        <v>213</v>
      </c>
      <c r="B19" s="2">
        <v>42935</v>
      </c>
    </row>
    <row r="20" spans="1:2">
      <c r="A20" t="s">
        <v>634</v>
      </c>
      <c r="B20" s="2">
        <v>42937</v>
      </c>
    </row>
    <row r="21" spans="1:2">
      <c r="A21" t="s">
        <v>514</v>
      </c>
      <c r="B21" s="2">
        <v>42938</v>
      </c>
    </row>
    <row r="22" spans="1:2">
      <c r="A22" t="s">
        <v>385</v>
      </c>
      <c r="B22" s="2">
        <v>42941</v>
      </c>
    </row>
    <row r="23" spans="1:2">
      <c r="A23" t="s">
        <v>82</v>
      </c>
      <c r="B23" s="2">
        <v>42941</v>
      </c>
    </row>
    <row r="24" spans="1:2">
      <c r="A24" t="s">
        <v>448</v>
      </c>
      <c r="B24" s="2">
        <v>42942</v>
      </c>
    </row>
    <row r="25" spans="1:2">
      <c r="A25" t="s">
        <v>385</v>
      </c>
      <c r="B25" s="2">
        <v>42942</v>
      </c>
    </row>
    <row r="26" spans="1:2">
      <c r="A26" t="s">
        <v>152</v>
      </c>
      <c r="B26" s="2">
        <v>42944</v>
      </c>
    </row>
    <row r="27" spans="1:2">
      <c r="A27" t="s">
        <v>753</v>
      </c>
      <c r="B27" s="2">
        <v>42947</v>
      </c>
    </row>
    <row r="28" spans="1:2">
      <c r="A28" t="s">
        <v>724</v>
      </c>
      <c r="B28" s="2">
        <v>42947</v>
      </c>
    </row>
    <row r="29" spans="1:2">
      <c r="A29" t="s">
        <v>350</v>
      </c>
      <c r="B29" s="2">
        <v>42947</v>
      </c>
    </row>
    <row r="30" spans="1:2">
      <c r="A30" t="s">
        <v>785</v>
      </c>
      <c r="B30" s="2">
        <v>42951</v>
      </c>
    </row>
    <row r="31" spans="1:2">
      <c r="A31" t="s">
        <v>664</v>
      </c>
      <c r="B31" s="2">
        <v>42953</v>
      </c>
    </row>
    <row r="32" spans="1:2">
      <c r="A32" t="s">
        <v>482</v>
      </c>
      <c r="B32" s="2">
        <v>42953</v>
      </c>
    </row>
    <row r="33" spans="1:2">
      <c r="A33" t="s">
        <v>753</v>
      </c>
      <c r="B33" s="2">
        <v>42956</v>
      </c>
    </row>
    <row r="34" spans="1:2">
      <c r="A34" t="s">
        <v>415</v>
      </c>
      <c r="B34" s="2">
        <v>42956</v>
      </c>
    </row>
    <row r="35" spans="1:2">
      <c r="A35" t="s">
        <v>318</v>
      </c>
      <c r="B35" s="2">
        <v>42958</v>
      </c>
    </row>
    <row r="36" spans="1:2">
      <c r="A36" t="s">
        <v>248</v>
      </c>
      <c r="B36" s="2">
        <v>42960</v>
      </c>
    </row>
    <row r="37" spans="1:2">
      <c r="A37" t="s">
        <v>47</v>
      </c>
      <c r="B37" s="2">
        <v>42960</v>
      </c>
    </row>
    <row r="38" spans="1:2">
      <c r="A38" t="s">
        <v>448</v>
      </c>
      <c r="B38" s="2">
        <v>42963</v>
      </c>
    </row>
    <row r="39" spans="1:2">
      <c r="A39" t="s">
        <v>47</v>
      </c>
      <c r="B39" s="2">
        <v>42964</v>
      </c>
    </row>
    <row r="40" spans="1:2">
      <c r="A40" t="s">
        <v>544</v>
      </c>
      <c r="B40" s="2">
        <v>42964</v>
      </c>
    </row>
    <row r="41" spans="1:2">
      <c r="A41" t="s">
        <v>753</v>
      </c>
      <c r="B41" s="2">
        <v>42965</v>
      </c>
    </row>
    <row r="42" spans="1:2">
      <c r="A42" t="s">
        <v>415</v>
      </c>
      <c r="B42" s="2">
        <v>42965</v>
      </c>
    </row>
    <row r="43" spans="1:2">
      <c r="A43" t="s">
        <v>282</v>
      </c>
      <c r="B43" s="2">
        <v>42966</v>
      </c>
    </row>
    <row r="44" spans="1:2">
      <c r="A44" t="s">
        <v>634</v>
      </c>
      <c r="B44" s="2">
        <v>42967</v>
      </c>
    </row>
    <row r="45" spans="1:2">
      <c r="A45" t="s">
        <v>82</v>
      </c>
      <c r="B45" s="2">
        <v>42967</v>
      </c>
    </row>
    <row r="46" spans="1:2">
      <c r="A46" t="s">
        <v>350</v>
      </c>
      <c r="B46" s="2">
        <v>42968</v>
      </c>
    </row>
    <row r="47" spans="1:2">
      <c r="A47" t="s">
        <v>350</v>
      </c>
      <c r="B47" s="2">
        <v>42968</v>
      </c>
    </row>
    <row r="48" spans="1:2">
      <c r="A48" t="s">
        <v>282</v>
      </c>
      <c r="B48" s="2">
        <v>42969</v>
      </c>
    </row>
    <row r="49" spans="1:2">
      <c r="A49" t="s">
        <v>350</v>
      </c>
      <c r="B49" s="2">
        <v>42970</v>
      </c>
    </row>
    <row r="50" spans="1:2">
      <c r="A50" t="s">
        <v>350</v>
      </c>
      <c r="B50" s="2">
        <v>42970</v>
      </c>
    </row>
    <row r="51" spans="1:2">
      <c r="A51" t="s">
        <v>482</v>
      </c>
      <c r="B51" s="2">
        <v>42970</v>
      </c>
    </row>
    <row r="52" spans="1:2">
      <c r="A52" t="s">
        <v>785</v>
      </c>
      <c r="B52" s="2">
        <v>42972</v>
      </c>
    </row>
    <row r="53" spans="1:2">
      <c r="A53" t="s">
        <v>482</v>
      </c>
      <c r="B53" s="2">
        <v>42973</v>
      </c>
    </row>
    <row r="54" spans="1:2">
      <c r="A54" t="s">
        <v>602</v>
      </c>
      <c r="B54" s="2">
        <v>42973</v>
      </c>
    </row>
    <row r="55" spans="1:2">
      <c r="A55" t="s">
        <v>695</v>
      </c>
      <c r="B55" s="2">
        <v>42974</v>
      </c>
    </row>
    <row r="56" spans="1:2">
      <c r="A56" t="s">
        <v>514</v>
      </c>
      <c r="B56" s="2">
        <v>42978</v>
      </c>
    </row>
    <row r="57" spans="1:2">
      <c r="A57" t="s">
        <v>634</v>
      </c>
      <c r="B57" s="2">
        <v>42979</v>
      </c>
    </row>
    <row r="58" spans="1:2">
      <c r="A58" t="s">
        <v>152</v>
      </c>
      <c r="B58" s="2">
        <v>42979</v>
      </c>
    </row>
    <row r="59" spans="1:2">
      <c r="A59" t="s">
        <v>318</v>
      </c>
      <c r="B59" s="2">
        <v>42979</v>
      </c>
    </row>
    <row r="60" spans="1:2">
      <c r="A60" t="s">
        <v>664</v>
      </c>
      <c r="B60" s="2">
        <v>42982</v>
      </c>
    </row>
    <row r="61" spans="1:2">
      <c r="A61" t="s">
        <v>415</v>
      </c>
      <c r="B61" s="2">
        <v>42982</v>
      </c>
    </row>
    <row r="62" spans="1:2">
      <c r="A62" t="s">
        <v>514</v>
      </c>
      <c r="B62" s="2">
        <v>42983</v>
      </c>
    </row>
    <row r="63" spans="1:2">
      <c r="A63" t="s">
        <v>482</v>
      </c>
      <c r="B63" s="2">
        <v>42983</v>
      </c>
    </row>
    <row r="64" spans="1:2">
      <c r="A64" t="s">
        <v>117</v>
      </c>
      <c r="B64" s="2">
        <v>42984</v>
      </c>
    </row>
    <row r="65" spans="1:2">
      <c r="A65" t="s">
        <v>695</v>
      </c>
      <c r="B65" s="2">
        <v>42984</v>
      </c>
    </row>
    <row r="66" spans="1:2">
      <c r="A66" t="s">
        <v>482</v>
      </c>
      <c r="B66" s="2">
        <v>42986</v>
      </c>
    </row>
    <row r="67" spans="1:2">
      <c r="A67" t="s">
        <v>47</v>
      </c>
      <c r="B67" s="2">
        <v>42987</v>
      </c>
    </row>
    <row r="68" spans="1:2">
      <c r="A68" t="s">
        <v>785</v>
      </c>
      <c r="B68" s="2">
        <v>42987</v>
      </c>
    </row>
    <row r="69" spans="1:2">
      <c r="A69" t="s">
        <v>572</v>
      </c>
      <c r="B69" s="2">
        <v>42988</v>
      </c>
    </row>
    <row r="70" spans="1:2">
      <c r="A70" t="s">
        <v>634</v>
      </c>
      <c r="B70" s="2">
        <v>42989</v>
      </c>
    </row>
    <row r="71" spans="1:2">
      <c r="A71" t="s">
        <v>448</v>
      </c>
      <c r="B71" s="2">
        <v>42991</v>
      </c>
    </row>
    <row r="72" spans="1:2">
      <c r="A72" t="s">
        <v>47</v>
      </c>
      <c r="B72" s="2">
        <v>42993</v>
      </c>
    </row>
    <row r="73" spans="1:2">
      <c r="A73" t="s">
        <v>248</v>
      </c>
      <c r="B73" s="2">
        <v>42993</v>
      </c>
    </row>
    <row r="74" spans="1:2">
      <c r="A74" t="s">
        <v>634</v>
      </c>
      <c r="B74" s="2">
        <v>42993</v>
      </c>
    </row>
    <row r="75" spans="1:2">
      <c r="A75" t="s">
        <v>572</v>
      </c>
      <c r="B75" s="2">
        <v>42993</v>
      </c>
    </row>
    <row r="76" spans="1:2">
      <c r="A76" t="s">
        <v>350</v>
      </c>
      <c r="B76" s="2">
        <v>42993</v>
      </c>
    </row>
  </sheetData>
  <sortState ref="A2:B76">
    <sortCondition ref="B3"/>
  </sortState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2"/>
  <sheetViews>
    <sheetView workbookViewId="0">
      <selection activeCell="A1" sqref="A1"/>
    </sheetView>
  </sheetViews>
  <sheetFormatPr defaultColWidth="9" defaultRowHeight="14" outlineLevelCol="1"/>
  <cols>
    <col min="1" max="1" width="12.6640625" customWidth="1"/>
    <col min="2" max="2" width="12.109375" customWidth="1"/>
  </cols>
  <sheetData>
    <row r="1" ht="14.75" spans="1:2">
      <c r="A1" s="1" t="s">
        <v>1</v>
      </c>
      <c r="B1" s="1" t="s">
        <v>1304</v>
      </c>
    </row>
    <row r="2" spans="1:2">
      <c r="A2" t="s">
        <v>448</v>
      </c>
      <c r="B2" s="2">
        <v>43012</v>
      </c>
    </row>
    <row r="3" spans="1:2">
      <c r="A3" t="s">
        <v>664</v>
      </c>
      <c r="B3" s="2">
        <v>43013</v>
      </c>
    </row>
    <row r="4" spans="1:2">
      <c r="A4" t="s">
        <v>724</v>
      </c>
      <c r="B4" s="2">
        <v>43013</v>
      </c>
    </row>
    <row r="5" spans="1:2">
      <c r="A5" t="s">
        <v>282</v>
      </c>
      <c r="B5" s="2">
        <v>43014</v>
      </c>
    </row>
    <row r="6" spans="1:2">
      <c r="A6" t="s">
        <v>385</v>
      </c>
      <c r="B6" s="2">
        <v>43015</v>
      </c>
    </row>
    <row r="7" spans="1:2">
      <c r="A7" t="s">
        <v>248</v>
      </c>
      <c r="B7" s="2">
        <v>43016</v>
      </c>
    </row>
    <row r="8" spans="1:2">
      <c r="A8" t="s">
        <v>785</v>
      </c>
      <c r="B8" s="2">
        <v>43016</v>
      </c>
    </row>
    <row r="9" spans="1:2">
      <c r="A9" t="s">
        <v>695</v>
      </c>
      <c r="B9" s="2">
        <v>43016</v>
      </c>
    </row>
    <row r="10" spans="1:2">
      <c r="A10" t="s">
        <v>282</v>
      </c>
      <c r="B10" s="2">
        <v>43017</v>
      </c>
    </row>
    <row r="11" spans="1:2">
      <c r="A11" t="s">
        <v>318</v>
      </c>
      <c r="B11" s="2">
        <v>43018</v>
      </c>
    </row>
    <row r="12" spans="1:2">
      <c r="A12" t="s">
        <v>415</v>
      </c>
      <c r="B12" s="2">
        <v>43018</v>
      </c>
    </row>
    <row r="13" spans="1:2">
      <c r="A13" t="s">
        <v>350</v>
      </c>
      <c r="B13" s="2">
        <v>43019</v>
      </c>
    </row>
    <row r="14" spans="1:2">
      <c r="A14" t="s">
        <v>602</v>
      </c>
      <c r="B14" s="2">
        <v>43020</v>
      </c>
    </row>
    <row r="15" spans="1:2">
      <c r="A15" t="s">
        <v>180</v>
      </c>
      <c r="B15" s="2">
        <v>43021</v>
      </c>
    </row>
    <row r="16" spans="1:2">
      <c r="A16" t="s">
        <v>664</v>
      </c>
      <c r="B16" s="2">
        <v>43021</v>
      </c>
    </row>
    <row r="17" spans="1:2">
      <c r="A17" t="s">
        <v>514</v>
      </c>
      <c r="B17" s="2">
        <v>43021</v>
      </c>
    </row>
    <row r="18" spans="1:2">
      <c r="A18" t="s">
        <v>213</v>
      </c>
      <c r="B18" s="2">
        <v>43025</v>
      </c>
    </row>
    <row r="19" spans="1:2">
      <c r="A19" t="s">
        <v>664</v>
      </c>
      <c r="B19" s="2">
        <v>43029</v>
      </c>
    </row>
    <row r="20" spans="1:2">
      <c r="A20" t="s">
        <v>385</v>
      </c>
      <c r="B20" s="2">
        <v>43029</v>
      </c>
    </row>
    <row r="21" spans="1:2">
      <c r="A21" t="s">
        <v>180</v>
      </c>
      <c r="B21" s="2">
        <v>43031</v>
      </c>
    </row>
    <row r="22" spans="1:2">
      <c r="A22" t="s">
        <v>602</v>
      </c>
      <c r="B22" s="2">
        <v>43031</v>
      </c>
    </row>
    <row r="23" spans="1:2">
      <c r="A23" t="s">
        <v>544</v>
      </c>
      <c r="B23" s="2">
        <v>43031</v>
      </c>
    </row>
    <row r="24" spans="1:2">
      <c r="A24" t="s">
        <v>572</v>
      </c>
      <c r="B24" s="2">
        <v>43031</v>
      </c>
    </row>
    <row r="25" spans="1:2">
      <c r="A25" t="s">
        <v>785</v>
      </c>
      <c r="B25" s="2">
        <v>43031</v>
      </c>
    </row>
    <row r="26" spans="1:2">
      <c r="A26" t="s">
        <v>180</v>
      </c>
      <c r="B26" s="2">
        <v>43032</v>
      </c>
    </row>
    <row r="27" spans="1:2">
      <c r="A27" t="s">
        <v>180</v>
      </c>
      <c r="B27" s="2">
        <v>43032</v>
      </c>
    </row>
    <row r="28" spans="1:2">
      <c r="A28" t="s">
        <v>180</v>
      </c>
      <c r="B28" s="2">
        <v>43032</v>
      </c>
    </row>
    <row r="29" spans="1:2">
      <c r="A29" t="s">
        <v>724</v>
      </c>
      <c r="B29" s="2">
        <v>43033</v>
      </c>
    </row>
    <row r="30" spans="1:2">
      <c r="A30" t="s">
        <v>818</v>
      </c>
      <c r="B30" s="2">
        <v>43033</v>
      </c>
    </row>
    <row r="31" spans="1:2">
      <c r="A31" t="s">
        <v>664</v>
      </c>
      <c r="B31" s="2">
        <v>43036</v>
      </c>
    </row>
    <row r="32" spans="1:2">
      <c r="A32" t="s">
        <v>785</v>
      </c>
      <c r="B32" s="2">
        <v>43037</v>
      </c>
    </row>
    <row r="33" spans="1:2">
      <c r="A33" t="s">
        <v>753</v>
      </c>
      <c r="B33" s="2">
        <v>43038</v>
      </c>
    </row>
    <row r="34" spans="1:2">
      <c r="A34" t="s">
        <v>180</v>
      </c>
      <c r="B34" s="2">
        <v>43038</v>
      </c>
    </row>
    <row r="35" spans="1:2">
      <c r="A35" t="s">
        <v>350</v>
      </c>
      <c r="B35" s="2">
        <v>43039</v>
      </c>
    </row>
    <row r="36" spans="1:2">
      <c r="A36" t="s">
        <v>180</v>
      </c>
      <c r="B36" s="2">
        <v>43039</v>
      </c>
    </row>
    <row r="37" spans="1:2">
      <c r="A37" t="s">
        <v>572</v>
      </c>
      <c r="B37" s="2">
        <v>43040</v>
      </c>
    </row>
    <row r="38" spans="1:2">
      <c r="A38" t="s">
        <v>415</v>
      </c>
      <c r="B38" s="2">
        <v>43040</v>
      </c>
    </row>
    <row r="39" spans="1:2">
      <c r="A39" t="s">
        <v>415</v>
      </c>
      <c r="B39" s="2">
        <v>43041</v>
      </c>
    </row>
    <row r="40" spans="1:2">
      <c r="A40" t="s">
        <v>117</v>
      </c>
      <c r="B40" s="2">
        <v>43041</v>
      </c>
    </row>
    <row r="41" spans="1:2">
      <c r="A41" t="s">
        <v>753</v>
      </c>
      <c r="B41" s="2">
        <v>43041</v>
      </c>
    </row>
    <row r="42" spans="1:2">
      <c r="A42" t="s">
        <v>47</v>
      </c>
      <c r="B42" s="2">
        <v>43042</v>
      </c>
    </row>
    <row r="43" spans="1:2">
      <c r="A43" t="s">
        <v>282</v>
      </c>
      <c r="B43" s="2">
        <v>43042</v>
      </c>
    </row>
    <row r="44" spans="1:2">
      <c r="A44" t="s">
        <v>350</v>
      </c>
      <c r="B44" s="2">
        <v>43044</v>
      </c>
    </row>
    <row r="45" spans="1:2">
      <c r="A45" t="s">
        <v>180</v>
      </c>
      <c r="B45" s="2">
        <v>43045</v>
      </c>
    </row>
    <row r="46" spans="1:2">
      <c r="A46" t="s">
        <v>82</v>
      </c>
      <c r="B46" s="2">
        <v>43046</v>
      </c>
    </row>
    <row r="47" spans="1:2">
      <c r="A47" t="s">
        <v>695</v>
      </c>
      <c r="B47" s="2">
        <v>43046</v>
      </c>
    </row>
    <row r="48" spans="1:2">
      <c r="A48" t="s">
        <v>818</v>
      </c>
      <c r="B48" s="2">
        <v>43047</v>
      </c>
    </row>
    <row r="49" spans="1:2">
      <c r="A49" t="s">
        <v>82</v>
      </c>
      <c r="B49" s="2">
        <v>43047</v>
      </c>
    </row>
    <row r="50" spans="1:2">
      <c r="A50" t="s">
        <v>213</v>
      </c>
      <c r="B50" s="2">
        <v>43047</v>
      </c>
    </row>
    <row r="51" spans="1:2">
      <c r="A51" t="s">
        <v>514</v>
      </c>
      <c r="B51" s="2">
        <v>43047</v>
      </c>
    </row>
    <row r="52" spans="1:2">
      <c r="A52" t="s">
        <v>753</v>
      </c>
      <c r="B52" s="2">
        <v>43048</v>
      </c>
    </row>
    <row r="53" spans="1:2">
      <c r="A53" t="s">
        <v>572</v>
      </c>
      <c r="B53" s="2">
        <v>43049</v>
      </c>
    </row>
    <row r="54" spans="1:2">
      <c r="A54" t="s">
        <v>152</v>
      </c>
      <c r="B54" s="2">
        <v>43050</v>
      </c>
    </row>
    <row r="55" spans="1:2">
      <c r="A55" t="s">
        <v>47</v>
      </c>
      <c r="B55" s="2">
        <v>43050</v>
      </c>
    </row>
    <row r="56" spans="1:2">
      <c r="A56" t="s">
        <v>248</v>
      </c>
      <c r="B56" s="2">
        <v>43051</v>
      </c>
    </row>
    <row r="57" spans="1:2">
      <c r="A57" t="s">
        <v>602</v>
      </c>
      <c r="B57" s="2">
        <v>43051</v>
      </c>
    </row>
    <row r="58" spans="1:2">
      <c r="A58" t="s">
        <v>385</v>
      </c>
      <c r="B58" s="2">
        <v>43052</v>
      </c>
    </row>
    <row r="59" spans="1:2">
      <c r="A59" t="s">
        <v>664</v>
      </c>
      <c r="B59" s="2">
        <v>43054</v>
      </c>
    </row>
    <row r="60" spans="1:2">
      <c r="A60" t="s">
        <v>602</v>
      </c>
      <c r="B60" s="2">
        <v>43054</v>
      </c>
    </row>
    <row r="61" spans="1:2">
      <c r="A61" t="s">
        <v>213</v>
      </c>
      <c r="B61" s="2">
        <v>43055</v>
      </c>
    </row>
    <row r="62" spans="1:2">
      <c r="A62" t="s">
        <v>572</v>
      </c>
      <c r="B62" s="2">
        <v>43055</v>
      </c>
    </row>
    <row r="63" spans="1:2">
      <c r="A63" t="s">
        <v>572</v>
      </c>
      <c r="B63" s="2">
        <v>43056</v>
      </c>
    </row>
    <row r="64" spans="1:2">
      <c r="A64" t="s">
        <v>318</v>
      </c>
      <c r="B64" s="2">
        <v>43056</v>
      </c>
    </row>
    <row r="65" spans="1:2">
      <c r="A65" t="s">
        <v>544</v>
      </c>
      <c r="B65" s="2">
        <v>43059</v>
      </c>
    </row>
    <row r="66" spans="1:2">
      <c r="A66" t="s">
        <v>664</v>
      </c>
      <c r="B66" s="2">
        <v>43060</v>
      </c>
    </row>
    <row r="67" spans="1:2">
      <c r="A67" t="s">
        <v>117</v>
      </c>
      <c r="B67" s="2">
        <v>43060</v>
      </c>
    </row>
    <row r="68" spans="1:2">
      <c r="A68" t="s">
        <v>350</v>
      </c>
      <c r="B68" s="2">
        <v>43064</v>
      </c>
    </row>
    <row r="69" spans="1:2">
      <c r="A69" t="s">
        <v>448</v>
      </c>
      <c r="B69" s="2">
        <v>43066</v>
      </c>
    </row>
    <row r="70" spans="1:2">
      <c r="A70" t="s">
        <v>724</v>
      </c>
      <c r="B70" s="2">
        <v>43066</v>
      </c>
    </row>
    <row r="71" spans="1:2">
      <c r="A71" t="s">
        <v>282</v>
      </c>
      <c r="B71" s="2">
        <v>43068</v>
      </c>
    </row>
    <row r="72" spans="1:2">
      <c r="A72" t="s">
        <v>350</v>
      </c>
      <c r="B72" s="2">
        <v>43069</v>
      </c>
    </row>
  </sheetData>
  <sortState ref="A2:B72">
    <sortCondition ref="B2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5"/>
  <sheetViews>
    <sheetView workbookViewId="0">
      <selection activeCell="E40" sqref="E40"/>
    </sheetView>
  </sheetViews>
  <sheetFormatPr defaultColWidth="9" defaultRowHeight="14"/>
  <cols>
    <col min="1" max="1" width="12.21875" style="3" customWidth="1"/>
    <col min="2" max="2" width="12.78125" customWidth="1"/>
    <col min="3" max="4" width="14.890625" customWidth="1"/>
    <col min="5" max="9" width="10.5546875" customWidth="1"/>
  </cols>
  <sheetData>
    <row r="1" ht="30" customHeight="1" spans="1:1">
      <c r="A1" s="6" t="s">
        <v>1241</v>
      </c>
    </row>
    <row r="3" ht="14.75" spans="1:9">
      <c r="A3" s="7" t="s">
        <v>1</v>
      </c>
      <c r="B3" s="1" t="s">
        <v>2</v>
      </c>
      <c r="C3" s="1" t="s">
        <v>3</v>
      </c>
      <c r="D3" s="1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spans="1:9">
      <c r="A4" s="3" t="s">
        <v>10</v>
      </c>
      <c r="B4" t="s">
        <v>11</v>
      </c>
      <c r="C4" t="s">
        <v>12</v>
      </c>
      <c r="D4" t="s">
        <v>13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>
      <c r="A5" s="3" t="s">
        <v>14</v>
      </c>
      <c r="B5" t="s">
        <v>15</v>
      </c>
      <c r="C5" t="s">
        <v>16</v>
      </c>
      <c r="D5" t="s">
        <v>13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>
      <c r="A6" s="3" t="s">
        <v>17</v>
      </c>
      <c r="B6" t="s">
        <v>18</v>
      </c>
      <c r="C6" t="s">
        <v>19</v>
      </c>
      <c r="D6" t="s">
        <v>20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>
      <c r="A7" s="3" t="s">
        <v>21</v>
      </c>
      <c r="B7" t="s">
        <v>22</v>
      </c>
      <c r="C7" t="s">
        <v>23</v>
      </c>
      <c r="D7" t="s">
        <v>24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>
      <c r="A8" s="3" t="s">
        <v>25</v>
      </c>
      <c r="B8" t="s">
        <v>26</v>
      </c>
      <c r="C8" t="s">
        <v>27</v>
      </c>
      <c r="D8" t="s">
        <v>28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>
      <c r="A9" s="3" t="s">
        <v>29</v>
      </c>
      <c r="B9" t="s">
        <v>30</v>
      </c>
      <c r="C9" t="s">
        <v>31</v>
      </c>
      <c r="D9" t="s">
        <v>24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>
      <c r="A10" s="3" t="s">
        <v>32</v>
      </c>
      <c r="B10" t="s">
        <v>33</v>
      </c>
      <c r="C10" t="s">
        <v>34</v>
      </c>
      <c r="D10" t="s">
        <v>13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>
      <c r="A11" s="3" t="s">
        <v>35</v>
      </c>
      <c r="B11" t="s">
        <v>36</v>
      </c>
      <c r="C11" t="s">
        <v>37</v>
      </c>
      <c r="D11" t="s">
        <v>13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>
      <c r="A12" s="3" t="s">
        <v>38</v>
      </c>
      <c r="B12" t="s">
        <v>39</v>
      </c>
      <c r="C12" t="s">
        <v>40</v>
      </c>
      <c r="D12" t="s">
        <v>20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>
      <c r="A13" s="3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>
      <c r="A14" s="3" t="s">
        <v>44</v>
      </c>
      <c r="B14" t="s">
        <v>45</v>
      </c>
      <c r="C14" t="s">
        <v>46</v>
      </c>
      <c r="D14" t="s">
        <v>24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>
      <c r="A15" s="3" t="s">
        <v>47</v>
      </c>
      <c r="B15" t="s">
        <v>48</v>
      </c>
      <c r="C15" t="s">
        <v>49</v>
      </c>
      <c r="D15" t="s">
        <v>24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>
      <c r="A16" s="3" t="s">
        <v>50</v>
      </c>
      <c r="B16" t="s">
        <v>51</v>
      </c>
      <c r="C16" t="s">
        <v>52</v>
      </c>
      <c r="D16" t="s">
        <v>28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>
      <c r="A17" s="3" t="s">
        <v>53</v>
      </c>
      <c r="B17" t="s">
        <v>54</v>
      </c>
      <c r="C17" t="s">
        <v>55</v>
      </c>
      <c r="D17" t="s">
        <v>13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>
      <c r="A18" s="3" t="s">
        <v>56</v>
      </c>
      <c r="B18" t="s">
        <v>57</v>
      </c>
      <c r="C18" t="s">
        <v>58</v>
      </c>
      <c r="D18" t="s">
        <v>24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>
      <c r="A19" s="3" t="s">
        <v>59</v>
      </c>
      <c r="B19" t="s">
        <v>60</v>
      </c>
      <c r="C19" t="s">
        <v>61</v>
      </c>
      <c r="D19" t="s">
        <v>24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>
      <c r="A20" s="3" t="s">
        <v>62</v>
      </c>
      <c r="B20" t="s">
        <v>63</v>
      </c>
      <c r="C20" t="s">
        <v>64</v>
      </c>
      <c r="D20" t="s">
        <v>28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>
      <c r="A21" s="3" t="s">
        <v>65</v>
      </c>
      <c r="B21" t="s">
        <v>66</v>
      </c>
      <c r="C21" t="s">
        <v>67</v>
      </c>
      <c r="D21" t="s">
        <v>20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>
      <c r="A22" s="3" t="s">
        <v>68</v>
      </c>
      <c r="B22" t="s">
        <v>69</v>
      </c>
      <c r="C22" t="s">
        <v>70</v>
      </c>
      <c r="D22" t="s">
        <v>24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>
      <c r="A23" s="3" t="s">
        <v>71</v>
      </c>
      <c r="B23" t="s">
        <v>54</v>
      </c>
      <c r="C23" t="s">
        <v>72</v>
      </c>
      <c r="D23" t="s">
        <v>20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>
      <c r="A24" s="3" t="s">
        <v>73</v>
      </c>
      <c r="B24" t="s">
        <v>74</v>
      </c>
      <c r="C24" t="s">
        <v>75</v>
      </c>
      <c r="D24" t="s">
        <v>28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>
      <c r="A25" s="3" t="s">
        <v>76</v>
      </c>
      <c r="B25" t="s">
        <v>77</v>
      </c>
      <c r="C25" t="s">
        <v>78</v>
      </c>
      <c r="D25" t="s">
        <v>24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>
      <c r="A26" s="3" t="s">
        <v>79</v>
      </c>
      <c r="B26" t="s">
        <v>80</v>
      </c>
      <c r="C26" t="s">
        <v>81</v>
      </c>
      <c r="D26" t="s">
        <v>28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>
      <c r="A27" s="3" t="s">
        <v>82</v>
      </c>
      <c r="B27" t="s">
        <v>54</v>
      </c>
      <c r="C27" t="s">
        <v>83</v>
      </c>
      <c r="D27" t="s">
        <v>24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>
      <c r="A28" s="3" t="s">
        <v>84</v>
      </c>
      <c r="B28" t="s">
        <v>85</v>
      </c>
      <c r="C28" t="s">
        <v>86</v>
      </c>
      <c r="D28" t="s">
        <v>24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>
      <c r="A29" s="3" t="s">
        <v>87</v>
      </c>
      <c r="B29" t="s">
        <v>88</v>
      </c>
      <c r="C29" t="s">
        <v>89</v>
      </c>
      <c r="D29" t="s">
        <v>20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>
      <c r="A30" s="3" t="s">
        <v>90</v>
      </c>
      <c r="B30" t="s">
        <v>91</v>
      </c>
      <c r="C30" t="s">
        <v>92</v>
      </c>
      <c r="D30" t="s">
        <v>13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>
      <c r="A31" s="3" t="s">
        <v>93</v>
      </c>
      <c r="B31" t="s">
        <v>94</v>
      </c>
      <c r="C31" t="s">
        <v>95</v>
      </c>
      <c r="D31" t="s">
        <v>20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>
      <c r="A32" s="3" t="s">
        <v>96</v>
      </c>
      <c r="B32" t="s">
        <v>97</v>
      </c>
      <c r="C32" t="s">
        <v>98</v>
      </c>
      <c r="D32" t="s">
        <v>13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>
      <c r="A33" s="3" t="s">
        <v>99</v>
      </c>
      <c r="B33" t="s">
        <v>100</v>
      </c>
      <c r="C33" t="s">
        <v>101</v>
      </c>
      <c r="D33" t="s">
        <v>13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>
      <c r="A34" s="3" t="s">
        <v>102</v>
      </c>
      <c r="B34" t="s">
        <v>103</v>
      </c>
      <c r="C34" t="s">
        <v>104</v>
      </c>
      <c r="D34" t="s">
        <v>28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>
      <c r="A35" s="3" t="s">
        <v>105</v>
      </c>
      <c r="B35" t="s">
        <v>106</v>
      </c>
      <c r="C35" t="s">
        <v>107</v>
      </c>
      <c r="D35" t="s">
        <v>28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>
      <c r="A36" s="3" t="s">
        <v>108</v>
      </c>
      <c r="B36" t="s">
        <v>109</v>
      </c>
      <c r="C36" t="s">
        <v>110</v>
      </c>
      <c r="D36" t="s">
        <v>28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>
      <c r="A37" s="3" t="s">
        <v>111</v>
      </c>
      <c r="B37" t="s">
        <v>112</v>
      </c>
      <c r="C37" t="s">
        <v>113</v>
      </c>
      <c r="D37" t="s">
        <v>13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>
      <c r="A38" s="3" t="s">
        <v>114</v>
      </c>
      <c r="B38" t="s">
        <v>115</v>
      </c>
      <c r="C38" t="s">
        <v>116</v>
      </c>
      <c r="D38" t="s">
        <v>13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>
      <c r="A39" s="3" t="s">
        <v>120</v>
      </c>
      <c r="B39" t="s">
        <v>121</v>
      </c>
      <c r="C39" t="s">
        <v>122</v>
      </c>
      <c r="D39" t="s">
        <v>24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>
      <c r="A40" s="3" t="s">
        <v>117</v>
      </c>
      <c r="B40" t="s">
        <v>118</v>
      </c>
      <c r="C40" t="s">
        <v>119</v>
      </c>
      <c r="D40" t="s">
        <v>20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>
      <c r="A41" s="3" t="s">
        <v>123</v>
      </c>
      <c r="B41" t="s">
        <v>124</v>
      </c>
      <c r="C41" t="s">
        <v>125</v>
      </c>
      <c r="D41" t="s">
        <v>20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>
      <c r="A42" s="3" t="s">
        <v>126</v>
      </c>
      <c r="B42" t="s">
        <v>127</v>
      </c>
      <c r="C42" t="s">
        <v>128</v>
      </c>
      <c r="D42" t="s">
        <v>28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>
      <c r="A43" s="3" t="s">
        <v>129</v>
      </c>
      <c r="B43" t="s">
        <v>130</v>
      </c>
      <c r="C43" t="s">
        <v>131</v>
      </c>
      <c r="D43" t="s">
        <v>28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>
      <c r="A44" s="3" t="s">
        <v>132</v>
      </c>
      <c r="B44" t="s">
        <v>133</v>
      </c>
      <c r="C44" t="s">
        <v>134</v>
      </c>
      <c r="D44" t="s">
        <v>28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>
      <c r="A45" s="3" t="s">
        <v>135</v>
      </c>
      <c r="B45" t="s">
        <v>136</v>
      </c>
      <c r="C45" t="s">
        <v>137</v>
      </c>
      <c r="D45" t="s">
        <v>24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>
      <c r="A46" s="3" t="s">
        <v>138</v>
      </c>
      <c r="B46" t="s">
        <v>139</v>
      </c>
      <c r="C46" t="s">
        <v>140</v>
      </c>
      <c r="D46" t="s">
        <v>20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>
      <c r="A47" s="3" t="s">
        <v>141</v>
      </c>
      <c r="B47" t="s">
        <v>142</v>
      </c>
      <c r="C47" t="s">
        <v>143</v>
      </c>
      <c r="D47" t="s">
        <v>20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>
      <c r="A48" s="3" t="s">
        <v>144</v>
      </c>
      <c r="B48" t="s">
        <v>145</v>
      </c>
      <c r="C48" t="s">
        <v>146</v>
      </c>
      <c r="D48" t="s">
        <v>28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>
      <c r="A49" s="3" t="s">
        <v>160</v>
      </c>
      <c r="B49" t="s">
        <v>161</v>
      </c>
      <c r="C49" t="s">
        <v>88</v>
      </c>
      <c r="D49" t="s">
        <v>20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>
      <c r="A50" s="3" t="s">
        <v>152</v>
      </c>
      <c r="B50" t="s">
        <v>153</v>
      </c>
      <c r="C50" t="s">
        <v>151</v>
      </c>
      <c r="D50" t="s">
        <v>13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>
      <c r="A51" s="3" t="s">
        <v>162</v>
      </c>
      <c r="B51" t="s">
        <v>163</v>
      </c>
      <c r="C51" t="s">
        <v>88</v>
      </c>
      <c r="D51" t="s">
        <v>20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>
      <c r="A52" s="3" t="s">
        <v>149</v>
      </c>
      <c r="B52" t="s">
        <v>150</v>
      </c>
      <c r="C52" t="s">
        <v>151</v>
      </c>
      <c r="D52" t="s">
        <v>13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>
      <c r="A53" s="3" t="s">
        <v>156</v>
      </c>
      <c r="B53" t="s">
        <v>157</v>
      </c>
      <c r="C53" t="s">
        <v>151</v>
      </c>
      <c r="D53" t="s">
        <v>24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>
      <c r="A54" s="3" t="s">
        <v>164</v>
      </c>
      <c r="B54" t="s">
        <v>165</v>
      </c>
      <c r="C54" t="s">
        <v>88</v>
      </c>
      <c r="D54" t="s">
        <v>24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>
      <c r="A55" s="3" t="s">
        <v>147</v>
      </c>
      <c r="B55" t="s">
        <v>148</v>
      </c>
      <c r="C55" t="s">
        <v>88</v>
      </c>
      <c r="D55" t="s">
        <v>24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>
      <c r="A56" s="3" t="s">
        <v>158</v>
      </c>
      <c r="B56" t="s">
        <v>159</v>
      </c>
      <c r="C56" t="s">
        <v>88</v>
      </c>
      <c r="D56" t="s">
        <v>28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>
      <c r="A57" s="3" t="s">
        <v>154</v>
      </c>
      <c r="B57" t="s">
        <v>155</v>
      </c>
      <c r="C57" t="s">
        <v>151</v>
      </c>
      <c r="D57" t="s">
        <v>13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>
      <c r="A58" s="3" t="s">
        <v>169</v>
      </c>
      <c r="B58" t="s">
        <v>170</v>
      </c>
      <c r="C58" t="s">
        <v>171</v>
      </c>
      <c r="D58" t="s">
        <v>13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>
      <c r="A59" s="3" t="s">
        <v>166</v>
      </c>
      <c r="B59" t="s">
        <v>167</v>
      </c>
      <c r="C59" t="s">
        <v>168</v>
      </c>
      <c r="D59" t="s">
        <v>24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>
      <c r="A60" s="3" t="s">
        <v>172</v>
      </c>
      <c r="B60" t="s">
        <v>173</v>
      </c>
      <c r="C60" t="s">
        <v>174</v>
      </c>
      <c r="D60" t="s">
        <v>24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>
      <c r="A61" s="3" t="s">
        <v>175</v>
      </c>
      <c r="B61" t="s">
        <v>176</v>
      </c>
      <c r="C61" t="s">
        <v>177</v>
      </c>
      <c r="D61" t="s">
        <v>20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>
      <c r="A62" s="3" t="s">
        <v>178</v>
      </c>
      <c r="B62" t="s">
        <v>54</v>
      </c>
      <c r="C62" t="s">
        <v>179</v>
      </c>
      <c r="D62" t="s">
        <v>28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>
      <c r="A63" s="3" t="s">
        <v>183</v>
      </c>
      <c r="B63" t="s">
        <v>184</v>
      </c>
      <c r="C63" t="s">
        <v>182</v>
      </c>
      <c r="D63" t="s">
        <v>13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>
      <c r="A64" s="3" t="s">
        <v>180</v>
      </c>
      <c r="B64" t="s">
        <v>181</v>
      </c>
      <c r="C64" t="s">
        <v>182</v>
      </c>
      <c r="D64" t="s">
        <v>20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>
      <c r="A65" s="3" t="s">
        <v>188</v>
      </c>
      <c r="B65" t="s">
        <v>189</v>
      </c>
      <c r="C65" t="s">
        <v>187</v>
      </c>
      <c r="D65" t="s">
        <v>20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>
      <c r="A66" s="3" t="s">
        <v>185</v>
      </c>
      <c r="B66" t="s">
        <v>186</v>
      </c>
      <c r="C66" t="s">
        <v>187</v>
      </c>
      <c r="D66" t="s">
        <v>13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>
      <c r="A67" s="3" t="s">
        <v>190</v>
      </c>
      <c r="B67" t="s">
        <v>191</v>
      </c>
      <c r="C67" t="s">
        <v>192</v>
      </c>
      <c r="D67" t="s">
        <v>13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>
      <c r="A68" s="3" t="s">
        <v>193</v>
      </c>
      <c r="B68" t="s">
        <v>194</v>
      </c>
      <c r="C68" t="s">
        <v>195</v>
      </c>
      <c r="D68" t="s">
        <v>20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>
      <c r="A69" s="3" t="s">
        <v>196</v>
      </c>
      <c r="B69" t="s">
        <v>197</v>
      </c>
      <c r="C69" t="s">
        <v>198</v>
      </c>
      <c r="D69" t="s">
        <v>28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>
      <c r="A70" s="3" t="s">
        <v>199</v>
      </c>
      <c r="B70" t="s">
        <v>60</v>
      </c>
      <c r="C70" t="s">
        <v>200</v>
      </c>
      <c r="D70" t="s">
        <v>13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>
      <c r="A71" s="3" t="s">
        <v>201</v>
      </c>
      <c r="B71" t="s">
        <v>202</v>
      </c>
      <c r="C71" t="s">
        <v>203</v>
      </c>
      <c r="D71" t="s">
        <v>28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>
      <c r="A72" s="3" t="s">
        <v>204</v>
      </c>
      <c r="B72" t="s">
        <v>205</v>
      </c>
      <c r="C72" t="s">
        <v>206</v>
      </c>
      <c r="D72" t="s">
        <v>13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>
      <c r="A73" s="3" t="s">
        <v>207</v>
      </c>
      <c r="B73" t="s">
        <v>208</v>
      </c>
      <c r="C73" t="s">
        <v>209</v>
      </c>
      <c r="D73" t="s">
        <v>13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>
      <c r="A74" s="3" t="s">
        <v>210</v>
      </c>
      <c r="B74" t="s">
        <v>211</v>
      </c>
      <c r="C74" t="s">
        <v>212</v>
      </c>
      <c r="D74" t="s">
        <v>20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>
      <c r="A75" s="3" t="s">
        <v>213</v>
      </c>
      <c r="B75" t="s">
        <v>214</v>
      </c>
      <c r="C75" t="s">
        <v>215</v>
      </c>
      <c r="D75" t="s">
        <v>24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>
      <c r="A76" s="3" t="s">
        <v>216</v>
      </c>
      <c r="B76" t="s">
        <v>217</v>
      </c>
      <c r="C76" t="s">
        <v>218</v>
      </c>
      <c r="D76" t="s">
        <v>13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>
      <c r="A77" s="3" t="s">
        <v>219</v>
      </c>
      <c r="B77" t="s">
        <v>37</v>
      </c>
      <c r="C77" t="s">
        <v>220</v>
      </c>
      <c r="D77" t="s">
        <v>24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>
      <c r="A78" s="3" t="s">
        <v>221</v>
      </c>
      <c r="B78" t="s">
        <v>222</v>
      </c>
      <c r="C78" t="s">
        <v>223</v>
      </c>
      <c r="D78" t="s">
        <v>13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>
      <c r="A79" s="3" t="s">
        <v>224</v>
      </c>
      <c r="B79" t="s">
        <v>225</v>
      </c>
      <c r="C79" t="s">
        <v>226</v>
      </c>
      <c r="D79" t="s">
        <v>20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>
      <c r="A80" s="3" t="s">
        <v>227</v>
      </c>
      <c r="B80" t="s">
        <v>228</v>
      </c>
      <c r="C80" t="s">
        <v>229</v>
      </c>
      <c r="D80" t="s">
        <v>28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>
      <c r="A81" s="3" t="s">
        <v>230</v>
      </c>
      <c r="B81" t="s">
        <v>231</v>
      </c>
      <c r="C81" t="s">
        <v>232</v>
      </c>
      <c r="D81" t="s">
        <v>13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>
      <c r="A82" s="3" t="s">
        <v>233</v>
      </c>
      <c r="B82" t="s">
        <v>234</v>
      </c>
      <c r="C82" t="s">
        <v>235</v>
      </c>
      <c r="D82" t="s">
        <v>20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>
      <c r="A83" s="3" t="s">
        <v>236</v>
      </c>
      <c r="B83" t="s">
        <v>237</v>
      </c>
      <c r="C83" t="s">
        <v>238</v>
      </c>
      <c r="D83" t="s">
        <v>13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>
      <c r="A84" s="3" t="s">
        <v>239</v>
      </c>
      <c r="B84" t="s">
        <v>240</v>
      </c>
      <c r="C84" t="s">
        <v>241</v>
      </c>
      <c r="D84" t="s">
        <v>20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>
      <c r="A85" s="3" t="s">
        <v>242</v>
      </c>
      <c r="B85" t="s">
        <v>243</v>
      </c>
      <c r="C85" t="s">
        <v>244</v>
      </c>
      <c r="D85" t="s">
        <v>13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>
      <c r="A86" s="3" t="s">
        <v>245</v>
      </c>
      <c r="B86" t="s">
        <v>246</v>
      </c>
      <c r="C86" t="s">
        <v>247</v>
      </c>
      <c r="D86" t="s">
        <v>13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>
      <c r="A87" s="3" t="s">
        <v>248</v>
      </c>
      <c r="B87" t="s">
        <v>246</v>
      </c>
      <c r="C87" t="s">
        <v>249</v>
      </c>
      <c r="D87" t="s">
        <v>20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>
      <c r="A88" s="3" t="s">
        <v>250</v>
      </c>
      <c r="B88" t="s">
        <v>251</v>
      </c>
      <c r="C88" t="s">
        <v>252</v>
      </c>
      <c r="D88" t="s">
        <v>28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>
      <c r="A89" s="3" t="s">
        <v>253</v>
      </c>
      <c r="B89" t="s">
        <v>254</v>
      </c>
      <c r="C89" t="s">
        <v>255</v>
      </c>
      <c r="D89" t="s">
        <v>13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>
      <c r="A90" s="3" t="s">
        <v>256</v>
      </c>
      <c r="B90" t="s">
        <v>257</v>
      </c>
      <c r="C90" t="s">
        <v>258</v>
      </c>
      <c r="D90" t="s">
        <v>20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>
      <c r="A91" s="3" t="s">
        <v>259</v>
      </c>
      <c r="B91" t="s">
        <v>260</v>
      </c>
      <c r="C91" t="s">
        <v>261</v>
      </c>
      <c r="D91" t="s">
        <v>20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>
      <c r="A92" s="3" t="s">
        <v>262</v>
      </c>
      <c r="B92" t="s">
        <v>263</v>
      </c>
      <c r="C92" t="s">
        <v>264</v>
      </c>
      <c r="D92" t="s">
        <v>20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>
      <c r="A93" s="3" t="s">
        <v>265</v>
      </c>
      <c r="B93" t="s">
        <v>266</v>
      </c>
      <c r="C93" t="s">
        <v>267</v>
      </c>
      <c r="D93" t="s">
        <v>13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>
      <c r="A94" s="3" t="s">
        <v>268</v>
      </c>
      <c r="B94" t="s">
        <v>269</v>
      </c>
      <c r="C94" t="s">
        <v>270</v>
      </c>
      <c r="D94" t="s">
        <v>20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>
      <c r="A95" s="3" t="s">
        <v>271</v>
      </c>
      <c r="B95" t="s">
        <v>272</v>
      </c>
      <c r="C95" t="s">
        <v>273</v>
      </c>
      <c r="D95" t="s">
        <v>24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>
      <c r="A96" s="3" t="s">
        <v>274</v>
      </c>
      <c r="B96" t="s">
        <v>275</v>
      </c>
      <c r="C96" t="s">
        <v>276</v>
      </c>
      <c r="D96" t="s">
        <v>13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>
      <c r="A97" s="3" t="s">
        <v>277</v>
      </c>
      <c r="B97" t="s">
        <v>278</v>
      </c>
      <c r="C97" t="s">
        <v>279</v>
      </c>
      <c r="D97" t="s">
        <v>13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>
      <c r="A98" s="3" t="s">
        <v>280</v>
      </c>
      <c r="B98" t="s">
        <v>118</v>
      </c>
      <c r="C98" t="s">
        <v>281</v>
      </c>
      <c r="D98" t="s">
        <v>20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>
      <c r="A99" s="3" t="s">
        <v>282</v>
      </c>
      <c r="B99" t="s">
        <v>283</v>
      </c>
      <c r="C99" t="s">
        <v>284</v>
      </c>
      <c r="D99" t="s">
        <v>28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>
      <c r="A100" s="3" t="s">
        <v>285</v>
      </c>
      <c r="B100" t="s">
        <v>286</v>
      </c>
      <c r="C100" t="s">
        <v>287</v>
      </c>
      <c r="D100" t="s">
        <v>13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>
      <c r="A101" s="3" t="s">
        <v>288</v>
      </c>
      <c r="B101" t="s">
        <v>289</v>
      </c>
      <c r="C101" t="s">
        <v>290</v>
      </c>
      <c r="D101" t="s">
        <v>20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>
      <c r="A102" s="3" t="s">
        <v>291</v>
      </c>
      <c r="B102" t="s">
        <v>292</v>
      </c>
      <c r="C102" t="s">
        <v>293</v>
      </c>
      <c r="D102" t="s">
        <v>24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>
      <c r="A103" s="3" t="s">
        <v>294</v>
      </c>
      <c r="B103" t="s">
        <v>295</v>
      </c>
      <c r="C103" t="s">
        <v>296</v>
      </c>
      <c r="D103" t="s">
        <v>20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>
      <c r="A104" s="3" t="s">
        <v>297</v>
      </c>
      <c r="B104" t="s">
        <v>298</v>
      </c>
      <c r="C104" t="s">
        <v>299</v>
      </c>
      <c r="D104" t="s">
        <v>13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>
      <c r="A105" s="3" t="s">
        <v>300</v>
      </c>
      <c r="B105" t="s">
        <v>301</v>
      </c>
      <c r="C105" t="s">
        <v>302</v>
      </c>
      <c r="D105" t="s">
        <v>24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>
      <c r="A106" s="3" t="s">
        <v>303</v>
      </c>
      <c r="B106" t="s">
        <v>304</v>
      </c>
      <c r="C106" t="s">
        <v>305</v>
      </c>
      <c r="D106" t="s">
        <v>24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>
      <c r="A107" s="3" t="s">
        <v>306</v>
      </c>
      <c r="B107" t="s">
        <v>307</v>
      </c>
      <c r="C107" t="s">
        <v>308</v>
      </c>
      <c r="D107" t="s">
        <v>13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>
      <c r="A108" s="3" t="s">
        <v>309</v>
      </c>
      <c r="B108" t="s">
        <v>310</v>
      </c>
      <c r="C108" t="s">
        <v>311</v>
      </c>
      <c r="D108" t="s">
        <v>20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>
      <c r="A109" s="3" t="s">
        <v>312</v>
      </c>
      <c r="B109" t="s">
        <v>313</v>
      </c>
      <c r="C109" t="s">
        <v>314</v>
      </c>
      <c r="D109" t="s">
        <v>28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>
      <c r="A110" s="3" t="s">
        <v>315</v>
      </c>
      <c r="B110" t="s">
        <v>316</v>
      </c>
      <c r="C110" t="s">
        <v>317</v>
      </c>
      <c r="D110" t="s">
        <v>28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>
      <c r="A111" s="3" t="s">
        <v>318</v>
      </c>
      <c r="B111" t="s">
        <v>319</v>
      </c>
      <c r="C111" t="s">
        <v>320</v>
      </c>
      <c r="D111" t="s">
        <v>20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>
      <c r="A112" s="3" t="s">
        <v>324</v>
      </c>
      <c r="B112" t="s">
        <v>55</v>
      </c>
      <c r="C112" t="s">
        <v>323</v>
      </c>
      <c r="D112" t="s">
        <v>20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>
      <c r="A113" s="3" t="s">
        <v>321</v>
      </c>
      <c r="B113" t="s">
        <v>322</v>
      </c>
      <c r="C113" t="s">
        <v>323</v>
      </c>
      <c r="D113" t="s">
        <v>24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>
      <c r="A114" s="3" t="s">
        <v>325</v>
      </c>
      <c r="B114" t="s">
        <v>326</v>
      </c>
      <c r="C114" t="s">
        <v>327</v>
      </c>
      <c r="D114" t="s">
        <v>28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>
      <c r="A115" s="3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>
      <c r="A116" s="3" t="s">
        <v>331</v>
      </c>
      <c r="B116" t="s">
        <v>332</v>
      </c>
      <c r="C116" t="s">
        <v>333</v>
      </c>
      <c r="D116" t="s">
        <v>24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>
      <c r="A117" s="3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>
      <c r="A118" s="3" t="s">
        <v>339</v>
      </c>
      <c r="B118" t="s">
        <v>340</v>
      </c>
      <c r="C118" t="s">
        <v>333</v>
      </c>
      <c r="D118" t="s">
        <v>20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>
      <c r="A119" s="3" t="s">
        <v>337</v>
      </c>
      <c r="B119" t="s">
        <v>338</v>
      </c>
      <c r="C119" t="s">
        <v>333</v>
      </c>
      <c r="D119" t="s">
        <v>13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>
      <c r="A120" s="3" t="s">
        <v>341</v>
      </c>
      <c r="B120" t="s">
        <v>342</v>
      </c>
      <c r="C120" t="s">
        <v>343</v>
      </c>
      <c r="D120" t="s">
        <v>28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>
      <c r="A121" s="3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>
      <c r="A122" s="3" t="s">
        <v>347</v>
      </c>
      <c r="B122" t="s">
        <v>348</v>
      </c>
      <c r="C122" t="s">
        <v>349</v>
      </c>
      <c r="D122" t="s">
        <v>24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>
      <c r="A123" s="3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>
      <c r="A124" s="3" t="s">
        <v>353</v>
      </c>
      <c r="B124" t="s">
        <v>354</v>
      </c>
      <c r="C124" t="s">
        <v>355</v>
      </c>
      <c r="D124" t="s">
        <v>13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>
      <c r="A125" s="3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>
      <c r="A126" s="3" t="s">
        <v>359</v>
      </c>
      <c r="B126" t="s">
        <v>360</v>
      </c>
      <c r="C126" t="s">
        <v>361</v>
      </c>
      <c r="D126" t="s">
        <v>20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>
      <c r="A127" s="3" t="s">
        <v>362</v>
      </c>
      <c r="B127" t="s">
        <v>363</v>
      </c>
      <c r="C127" t="s">
        <v>364</v>
      </c>
      <c r="D127" t="s">
        <v>28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>
      <c r="A128" s="3" t="s">
        <v>365</v>
      </c>
      <c r="B128" t="s">
        <v>366</v>
      </c>
      <c r="C128" t="s">
        <v>367</v>
      </c>
      <c r="D128" t="s">
        <v>20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>
      <c r="A129" s="3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>
      <c r="A130" s="3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>
      <c r="A131" s="3" t="s">
        <v>373</v>
      </c>
      <c r="B131" t="s">
        <v>374</v>
      </c>
      <c r="C131" t="s">
        <v>375</v>
      </c>
      <c r="D131" t="s">
        <v>24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>
      <c r="A132" s="3" t="s">
        <v>376</v>
      </c>
      <c r="B132" t="s">
        <v>377</v>
      </c>
      <c r="C132" t="s">
        <v>378</v>
      </c>
      <c r="D132" t="s">
        <v>13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>
      <c r="A133" s="3" t="s">
        <v>379</v>
      </c>
      <c r="B133" t="s">
        <v>380</v>
      </c>
      <c r="C133" t="s">
        <v>381</v>
      </c>
      <c r="D133" t="s">
        <v>24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>
      <c r="A134" s="3" t="s">
        <v>382</v>
      </c>
      <c r="B134" t="s">
        <v>383</v>
      </c>
      <c r="C134" t="s">
        <v>384</v>
      </c>
      <c r="D134" t="s">
        <v>13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>
      <c r="A135" s="3" t="s">
        <v>385</v>
      </c>
      <c r="B135" t="s">
        <v>386</v>
      </c>
      <c r="C135" t="s">
        <v>387</v>
      </c>
      <c r="D135" t="s">
        <v>13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>
      <c r="A136" s="3" t="s">
        <v>388</v>
      </c>
      <c r="B136" t="s">
        <v>389</v>
      </c>
      <c r="C136" t="s">
        <v>390</v>
      </c>
      <c r="D136" t="s">
        <v>13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>
      <c r="A137" s="3" t="s">
        <v>391</v>
      </c>
      <c r="B137" t="s">
        <v>54</v>
      </c>
      <c r="C137" t="s">
        <v>392</v>
      </c>
      <c r="D137" t="s">
        <v>20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>
      <c r="A138" s="3" t="s">
        <v>393</v>
      </c>
      <c r="B138" t="s">
        <v>386</v>
      </c>
      <c r="C138" t="s">
        <v>394</v>
      </c>
      <c r="D138" t="s">
        <v>24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>
      <c r="A139" s="3" t="s">
        <v>395</v>
      </c>
      <c r="B139" t="s">
        <v>396</v>
      </c>
      <c r="C139" t="s">
        <v>397</v>
      </c>
      <c r="D139" t="s">
        <v>13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>
      <c r="A140" s="3" t="s">
        <v>401</v>
      </c>
      <c r="B140" t="s">
        <v>402</v>
      </c>
      <c r="C140" t="s">
        <v>400</v>
      </c>
      <c r="D140" t="s">
        <v>20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>
      <c r="A141" s="3" t="s">
        <v>398</v>
      </c>
      <c r="B141" t="s">
        <v>399</v>
      </c>
      <c r="C141" t="s">
        <v>400</v>
      </c>
      <c r="D141" t="s">
        <v>24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>
      <c r="A142" s="3" t="s">
        <v>403</v>
      </c>
      <c r="B142" t="s">
        <v>404</v>
      </c>
      <c r="C142" t="s">
        <v>405</v>
      </c>
      <c r="D142" t="s">
        <v>13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>
      <c r="A143" s="3" t="s">
        <v>417</v>
      </c>
      <c r="B143" t="s">
        <v>418</v>
      </c>
      <c r="C143" t="s">
        <v>408</v>
      </c>
      <c r="D143" t="s">
        <v>28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>
      <c r="A144" s="3" t="s">
        <v>406</v>
      </c>
      <c r="B144" t="s">
        <v>407</v>
      </c>
      <c r="C144" t="s">
        <v>408</v>
      </c>
      <c r="D144" t="s">
        <v>20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>
      <c r="A145" s="3" t="s">
        <v>410</v>
      </c>
      <c r="B145" t="s">
        <v>411</v>
      </c>
      <c r="C145" t="s">
        <v>408</v>
      </c>
      <c r="D145" t="s">
        <v>13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>
      <c r="A146" s="3" t="s">
        <v>409</v>
      </c>
      <c r="B146" t="s">
        <v>60</v>
      </c>
      <c r="C146" t="s">
        <v>408</v>
      </c>
      <c r="D146" t="s">
        <v>20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>
      <c r="A147" s="3" t="s">
        <v>415</v>
      </c>
      <c r="B147" t="s">
        <v>416</v>
      </c>
      <c r="C147" t="s">
        <v>408</v>
      </c>
      <c r="D147" t="s">
        <v>20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>
      <c r="A148" s="3" t="s">
        <v>412</v>
      </c>
      <c r="B148" t="s">
        <v>413</v>
      </c>
      <c r="C148" t="s">
        <v>414</v>
      </c>
      <c r="D148" t="s">
        <v>28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>
      <c r="A149" s="3" t="s">
        <v>419</v>
      </c>
      <c r="B149" t="s">
        <v>420</v>
      </c>
      <c r="C149" t="s">
        <v>421</v>
      </c>
      <c r="D149" t="s">
        <v>28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>
      <c r="A150" s="3" t="s">
        <v>422</v>
      </c>
      <c r="B150" t="s">
        <v>423</v>
      </c>
      <c r="C150" t="s">
        <v>424</v>
      </c>
      <c r="D150" t="s">
        <v>13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>
      <c r="A151" s="3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>
      <c r="A152" s="3" t="s">
        <v>428</v>
      </c>
      <c r="B152" t="s">
        <v>429</v>
      </c>
      <c r="C152" t="s">
        <v>430</v>
      </c>
      <c r="D152" t="s">
        <v>20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>
      <c r="A153" s="3" t="s">
        <v>434</v>
      </c>
      <c r="B153" t="s">
        <v>435</v>
      </c>
      <c r="C153" t="s">
        <v>433</v>
      </c>
      <c r="D153" t="s">
        <v>28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>
      <c r="A154" s="3" t="s">
        <v>431</v>
      </c>
      <c r="B154" t="s">
        <v>432</v>
      </c>
      <c r="C154" t="s">
        <v>433</v>
      </c>
      <c r="D154" t="s">
        <v>13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>
      <c r="A155" s="3" t="s">
        <v>436</v>
      </c>
      <c r="B155" t="s">
        <v>437</v>
      </c>
      <c r="C155" t="s">
        <v>438</v>
      </c>
      <c r="D155" t="s">
        <v>24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>
      <c r="A156" s="3" t="s">
        <v>439</v>
      </c>
      <c r="B156" t="s">
        <v>440</v>
      </c>
      <c r="C156" t="s">
        <v>441</v>
      </c>
      <c r="D156" t="s">
        <v>24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>
      <c r="A157" s="3" t="s">
        <v>442</v>
      </c>
      <c r="B157" t="s">
        <v>443</v>
      </c>
      <c r="C157" t="s">
        <v>444</v>
      </c>
      <c r="D157" t="s">
        <v>13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>
      <c r="A158" s="3" t="s">
        <v>445</v>
      </c>
      <c r="B158" t="s">
        <v>446</v>
      </c>
      <c r="C158" t="s">
        <v>447</v>
      </c>
      <c r="D158" t="s">
        <v>20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>
      <c r="A159" s="3" t="s">
        <v>453</v>
      </c>
      <c r="B159" t="s">
        <v>454</v>
      </c>
      <c r="C159" t="s">
        <v>455</v>
      </c>
      <c r="D159" t="s">
        <v>13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>
      <c r="A160" s="3" t="s">
        <v>451</v>
      </c>
      <c r="B160" t="s">
        <v>452</v>
      </c>
      <c r="C160" t="s">
        <v>450</v>
      </c>
      <c r="D160" t="s">
        <v>28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>
      <c r="A161" s="3" t="s">
        <v>448</v>
      </c>
      <c r="B161" t="s">
        <v>449</v>
      </c>
      <c r="C161" t="s">
        <v>450</v>
      </c>
      <c r="D161" t="s">
        <v>24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>
      <c r="A162" s="3" t="s">
        <v>456</v>
      </c>
      <c r="B162" t="s">
        <v>457</v>
      </c>
      <c r="C162" t="s">
        <v>458</v>
      </c>
      <c r="D162" t="s">
        <v>28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>
      <c r="A163" s="3" t="s">
        <v>459</v>
      </c>
      <c r="B163" t="s">
        <v>460</v>
      </c>
      <c r="C163" t="s">
        <v>461</v>
      </c>
      <c r="D163" t="s">
        <v>20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>
      <c r="A164" s="3" t="s">
        <v>462</v>
      </c>
      <c r="B164" t="s">
        <v>463</v>
      </c>
      <c r="C164" t="s">
        <v>37</v>
      </c>
      <c r="D164" t="s">
        <v>24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>
      <c r="A165" s="3" t="s">
        <v>464</v>
      </c>
      <c r="B165" t="s">
        <v>465</v>
      </c>
      <c r="C165" t="s">
        <v>466</v>
      </c>
      <c r="D165" t="s">
        <v>28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>
      <c r="A166" s="3" t="s">
        <v>467</v>
      </c>
      <c r="B166" t="s">
        <v>468</v>
      </c>
      <c r="C166" t="s">
        <v>469</v>
      </c>
      <c r="D166" t="s">
        <v>13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>
      <c r="A167" s="3" t="s">
        <v>470</v>
      </c>
      <c r="B167" t="s">
        <v>471</v>
      </c>
      <c r="C167" t="s">
        <v>472</v>
      </c>
      <c r="D167" t="s">
        <v>24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>
      <c r="A168" s="3" t="s">
        <v>473</v>
      </c>
      <c r="B168" t="s">
        <v>474</v>
      </c>
      <c r="C168" t="s">
        <v>475</v>
      </c>
      <c r="D168" t="s">
        <v>24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>
      <c r="A169" s="3" t="s">
        <v>476</v>
      </c>
      <c r="B169" t="s">
        <v>477</v>
      </c>
      <c r="C169" t="s">
        <v>478</v>
      </c>
      <c r="D169" t="s">
        <v>13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>
      <c r="A170" s="3" t="s">
        <v>479</v>
      </c>
      <c r="B170" t="s">
        <v>480</v>
      </c>
      <c r="C170" t="s">
        <v>481</v>
      </c>
      <c r="D170" t="s">
        <v>28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>
      <c r="A171" s="3" t="s">
        <v>487</v>
      </c>
      <c r="B171" t="s">
        <v>488</v>
      </c>
      <c r="C171" t="s">
        <v>484</v>
      </c>
      <c r="D171" t="s">
        <v>13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>
      <c r="A172" s="3" t="s">
        <v>482</v>
      </c>
      <c r="B172" t="s">
        <v>483</v>
      </c>
      <c r="C172" t="s">
        <v>484</v>
      </c>
      <c r="D172" t="s">
        <v>20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>
      <c r="A173" s="3" t="s">
        <v>485</v>
      </c>
      <c r="B173" t="s">
        <v>486</v>
      </c>
      <c r="C173" t="s">
        <v>484</v>
      </c>
      <c r="D173" t="s">
        <v>20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>
      <c r="A174" s="3" t="s">
        <v>489</v>
      </c>
      <c r="B174" t="s">
        <v>490</v>
      </c>
      <c r="C174" t="s">
        <v>484</v>
      </c>
      <c r="D174" t="s">
        <v>28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>
      <c r="A175" s="3" t="s">
        <v>491</v>
      </c>
      <c r="B175" t="s">
        <v>492</v>
      </c>
      <c r="C175" t="s">
        <v>493</v>
      </c>
      <c r="D175" t="s">
        <v>24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>
      <c r="A176" s="3" t="s">
        <v>494</v>
      </c>
      <c r="B176" t="s">
        <v>495</v>
      </c>
      <c r="C176" t="s">
        <v>496</v>
      </c>
      <c r="D176" t="s">
        <v>20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>
      <c r="A177" s="3" t="s">
        <v>500</v>
      </c>
      <c r="B177" t="s">
        <v>501</v>
      </c>
      <c r="C177" t="s">
        <v>499</v>
      </c>
      <c r="D177" t="s">
        <v>20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3" t="s">
        <v>497</v>
      </c>
      <c r="B178" t="s">
        <v>498</v>
      </c>
      <c r="C178" t="s">
        <v>499</v>
      </c>
      <c r="D178" t="s">
        <v>20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>
      <c r="A179" s="3" t="s">
        <v>502</v>
      </c>
      <c r="B179" t="s">
        <v>503</v>
      </c>
      <c r="C179" t="s">
        <v>504</v>
      </c>
      <c r="D179" t="s">
        <v>24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>
      <c r="A180" s="3" t="s">
        <v>505</v>
      </c>
      <c r="B180" t="s">
        <v>506</v>
      </c>
      <c r="C180" t="s">
        <v>507</v>
      </c>
      <c r="D180" t="s">
        <v>24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>
      <c r="A181" s="3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>
      <c r="A182" s="3" t="s">
        <v>511</v>
      </c>
      <c r="B182" t="s">
        <v>512</v>
      </c>
      <c r="C182" t="s">
        <v>513</v>
      </c>
      <c r="D182" t="s">
        <v>24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>
      <c r="A183" s="3" t="s">
        <v>514</v>
      </c>
      <c r="B183" t="s">
        <v>515</v>
      </c>
      <c r="C183" t="s">
        <v>516</v>
      </c>
      <c r="D183" t="s">
        <v>28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>
      <c r="A184" s="3" t="s">
        <v>517</v>
      </c>
      <c r="B184" t="s">
        <v>518</v>
      </c>
      <c r="C184" t="s">
        <v>519</v>
      </c>
      <c r="D184" t="s">
        <v>20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>
      <c r="A185" s="3" t="s">
        <v>520</v>
      </c>
      <c r="B185" t="s">
        <v>521</v>
      </c>
      <c r="C185" t="s">
        <v>522</v>
      </c>
      <c r="D185" t="s">
        <v>20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>
      <c r="A186" s="3" t="s">
        <v>523</v>
      </c>
      <c r="B186" t="s">
        <v>524</v>
      </c>
      <c r="C186" t="s">
        <v>525</v>
      </c>
      <c r="D186" t="s">
        <v>13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>
      <c r="A187" s="3" t="s">
        <v>526</v>
      </c>
      <c r="B187" t="s">
        <v>527</v>
      </c>
      <c r="C187" t="s">
        <v>528</v>
      </c>
      <c r="D187" t="s">
        <v>13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>
      <c r="A188" s="3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>
      <c r="A189" s="3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>
      <c r="A190" s="3" t="s">
        <v>532</v>
      </c>
      <c r="B190" t="s">
        <v>115</v>
      </c>
      <c r="C190" t="s">
        <v>531</v>
      </c>
      <c r="D190" t="s">
        <v>13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>
      <c r="A191" s="3" t="s">
        <v>535</v>
      </c>
      <c r="B191" t="s">
        <v>536</v>
      </c>
      <c r="C191" t="s">
        <v>537</v>
      </c>
      <c r="D191" t="s">
        <v>28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>
      <c r="A192" s="3" t="s">
        <v>547</v>
      </c>
      <c r="B192" t="s">
        <v>548</v>
      </c>
      <c r="C192" t="s">
        <v>546</v>
      </c>
      <c r="D192" t="s">
        <v>20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>
      <c r="A193" s="3" t="s">
        <v>551</v>
      </c>
      <c r="B193" t="s">
        <v>552</v>
      </c>
      <c r="C193" t="s">
        <v>540</v>
      </c>
      <c r="D193" t="s">
        <v>20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>
      <c r="A194" s="3" t="s">
        <v>549</v>
      </c>
      <c r="B194" t="s">
        <v>550</v>
      </c>
      <c r="C194" t="s">
        <v>546</v>
      </c>
      <c r="D194" t="s">
        <v>13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>
      <c r="A195" s="3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>
      <c r="A196" s="3" t="s">
        <v>543</v>
      </c>
      <c r="B196" t="s">
        <v>495</v>
      </c>
      <c r="C196" t="s">
        <v>540</v>
      </c>
      <c r="D196" t="s">
        <v>13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>
      <c r="A197" s="3" t="s">
        <v>544</v>
      </c>
      <c r="B197" t="s">
        <v>545</v>
      </c>
      <c r="C197" t="s">
        <v>546</v>
      </c>
      <c r="D197" t="s">
        <v>13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>
      <c r="A198" s="3" t="s">
        <v>538</v>
      </c>
      <c r="B198" t="s">
        <v>539</v>
      </c>
      <c r="C198" t="s">
        <v>540</v>
      </c>
      <c r="D198" t="s">
        <v>24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>
      <c r="A199" s="3" t="s">
        <v>553</v>
      </c>
      <c r="B199" t="s">
        <v>554</v>
      </c>
      <c r="C199" t="s">
        <v>540</v>
      </c>
      <c r="D199" t="s">
        <v>13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>
      <c r="A200" s="3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>
      <c r="A201" s="3" t="s">
        <v>557</v>
      </c>
      <c r="B201" t="s">
        <v>558</v>
      </c>
      <c r="C201" t="s">
        <v>546</v>
      </c>
      <c r="D201" t="s">
        <v>28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>
      <c r="A202" s="3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>
      <c r="A203" s="3" t="s">
        <v>566</v>
      </c>
      <c r="B203" t="s">
        <v>567</v>
      </c>
      <c r="C203" t="s">
        <v>568</v>
      </c>
      <c r="D203" t="s">
        <v>13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>
      <c r="A204" s="3" t="s">
        <v>562</v>
      </c>
      <c r="B204" t="s">
        <v>563</v>
      </c>
      <c r="C204" t="s">
        <v>561</v>
      </c>
      <c r="D204" t="s">
        <v>28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>
      <c r="A205" s="3" t="s">
        <v>564</v>
      </c>
      <c r="B205" t="s">
        <v>565</v>
      </c>
      <c r="C205" t="s">
        <v>561</v>
      </c>
      <c r="D205" t="s">
        <v>28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>
      <c r="A206" s="3" t="s">
        <v>569</v>
      </c>
      <c r="B206" t="s">
        <v>570</v>
      </c>
      <c r="C206" t="s">
        <v>571</v>
      </c>
      <c r="D206" t="s">
        <v>28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>
      <c r="A207" s="3" t="s">
        <v>572</v>
      </c>
      <c r="B207" t="s">
        <v>573</v>
      </c>
      <c r="C207" t="s">
        <v>574</v>
      </c>
      <c r="D207" t="s">
        <v>13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>
      <c r="A208" s="3" t="s">
        <v>575</v>
      </c>
      <c r="B208" t="s">
        <v>576</v>
      </c>
      <c r="C208" t="s">
        <v>577</v>
      </c>
      <c r="D208" t="s">
        <v>28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>
      <c r="A209" s="3" t="s">
        <v>578</v>
      </c>
      <c r="B209" t="s">
        <v>579</v>
      </c>
      <c r="C209" t="s">
        <v>580</v>
      </c>
      <c r="D209" t="s">
        <v>24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>
      <c r="A210" s="3" t="s">
        <v>581</v>
      </c>
      <c r="B210" t="s">
        <v>582</v>
      </c>
      <c r="C210" t="s">
        <v>583</v>
      </c>
      <c r="D210" t="s">
        <v>13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>
      <c r="A211" s="3" t="s">
        <v>592</v>
      </c>
      <c r="B211" t="s">
        <v>170</v>
      </c>
      <c r="C211" t="s">
        <v>586</v>
      </c>
      <c r="D211" t="s">
        <v>13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>
      <c r="A212" s="3" t="s">
        <v>593</v>
      </c>
      <c r="B212" t="s">
        <v>594</v>
      </c>
      <c r="C212" t="s">
        <v>595</v>
      </c>
      <c r="D212" t="s">
        <v>24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>
      <c r="A213" s="3" t="s">
        <v>587</v>
      </c>
      <c r="B213" t="s">
        <v>588</v>
      </c>
      <c r="C213" t="s">
        <v>589</v>
      </c>
      <c r="D213" t="s">
        <v>24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>
      <c r="A214" s="3" t="s">
        <v>600</v>
      </c>
      <c r="B214" t="s">
        <v>601</v>
      </c>
      <c r="C214" t="s">
        <v>589</v>
      </c>
      <c r="D214" t="s">
        <v>28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>
      <c r="A215" s="3" t="s">
        <v>590</v>
      </c>
      <c r="B215" t="s">
        <v>591</v>
      </c>
      <c r="C215" t="s">
        <v>589</v>
      </c>
      <c r="D215" t="s">
        <v>28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>
      <c r="A216" s="3" t="s">
        <v>584</v>
      </c>
      <c r="B216" t="s">
        <v>585</v>
      </c>
      <c r="C216" t="s">
        <v>586</v>
      </c>
      <c r="D216" t="s">
        <v>13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>
      <c r="A217" s="3" t="s">
        <v>596</v>
      </c>
      <c r="B217" t="s">
        <v>597</v>
      </c>
      <c r="C217" t="s">
        <v>589</v>
      </c>
      <c r="D217" t="s">
        <v>13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>
      <c r="A218" s="3" t="s">
        <v>598</v>
      </c>
      <c r="B218" t="s">
        <v>599</v>
      </c>
      <c r="C218" t="s">
        <v>586</v>
      </c>
      <c r="D218" t="s">
        <v>20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>
      <c r="A219" s="3" t="s">
        <v>602</v>
      </c>
      <c r="B219" t="s">
        <v>603</v>
      </c>
      <c r="C219" t="s">
        <v>604</v>
      </c>
      <c r="D219" t="s">
        <v>13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>
      <c r="A220" s="3" t="s">
        <v>605</v>
      </c>
      <c r="B220" t="s">
        <v>606</v>
      </c>
      <c r="C220" t="s">
        <v>607</v>
      </c>
      <c r="D220" t="s">
        <v>13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>
      <c r="A221" s="3" t="s">
        <v>611</v>
      </c>
      <c r="B221" t="s">
        <v>612</v>
      </c>
      <c r="C221" t="s">
        <v>610</v>
      </c>
      <c r="D221" t="s">
        <v>13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>
      <c r="A222" s="3" t="s">
        <v>608</v>
      </c>
      <c r="B222" t="s">
        <v>609</v>
      </c>
      <c r="C222" t="s">
        <v>610</v>
      </c>
      <c r="D222" t="s">
        <v>24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>
      <c r="A223" s="3" t="s">
        <v>613</v>
      </c>
      <c r="B223" t="s">
        <v>357</v>
      </c>
      <c r="C223" t="s">
        <v>614</v>
      </c>
      <c r="D223" t="s">
        <v>20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>
      <c r="A224" s="3" t="s">
        <v>615</v>
      </c>
      <c r="B224" t="s">
        <v>616</v>
      </c>
      <c r="C224" t="s">
        <v>617</v>
      </c>
      <c r="D224" t="s">
        <v>28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>
      <c r="A225" s="3" t="s">
        <v>621</v>
      </c>
      <c r="B225" t="s">
        <v>622</v>
      </c>
      <c r="C225" t="s">
        <v>620</v>
      </c>
      <c r="D225" t="s">
        <v>28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>
      <c r="A226" s="3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>
      <c r="A227" s="3" t="s">
        <v>623</v>
      </c>
      <c r="B227" t="s">
        <v>624</v>
      </c>
      <c r="C227" t="s">
        <v>625</v>
      </c>
      <c r="D227" t="s">
        <v>13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>
      <c r="A228" s="3" t="s">
        <v>626</v>
      </c>
      <c r="B228" t="s">
        <v>627</v>
      </c>
      <c r="C228" t="s">
        <v>628</v>
      </c>
      <c r="D228" t="s">
        <v>13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>
      <c r="A229" s="3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>
      <c r="A230" s="3" t="s">
        <v>631</v>
      </c>
      <c r="B230" t="s">
        <v>632</v>
      </c>
      <c r="C230" t="s">
        <v>633</v>
      </c>
      <c r="D230" t="s">
        <v>24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>
      <c r="A231" s="3" t="s">
        <v>634</v>
      </c>
      <c r="B231" t="s">
        <v>109</v>
      </c>
      <c r="C231" t="s">
        <v>635</v>
      </c>
      <c r="D231" t="s">
        <v>28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>
      <c r="A232" s="3" t="s">
        <v>636</v>
      </c>
      <c r="B232" t="s">
        <v>637</v>
      </c>
      <c r="C232" t="s">
        <v>638</v>
      </c>
      <c r="D232" t="s">
        <v>24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>
      <c r="A233" s="3" t="s">
        <v>639</v>
      </c>
      <c r="B233" t="s">
        <v>606</v>
      </c>
      <c r="C233" t="s">
        <v>640</v>
      </c>
      <c r="D233" t="s">
        <v>13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>
      <c r="A234" s="3" t="s">
        <v>641</v>
      </c>
      <c r="B234" t="s">
        <v>637</v>
      </c>
      <c r="C234" t="s">
        <v>642</v>
      </c>
      <c r="D234" t="s">
        <v>28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>
      <c r="A235" s="3" t="s">
        <v>643</v>
      </c>
      <c r="B235" t="s">
        <v>644</v>
      </c>
      <c r="C235" t="s">
        <v>645</v>
      </c>
      <c r="D235" t="s">
        <v>20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>
      <c r="A236" s="3" t="s">
        <v>646</v>
      </c>
      <c r="B236" t="s">
        <v>647</v>
      </c>
      <c r="C236" t="s">
        <v>648</v>
      </c>
      <c r="D236" t="s">
        <v>24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>
      <c r="A237" s="3" t="s">
        <v>649</v>
      </c>
      <c r="B237" t="s">
        <v>624</v>
      </c>
      <c r="C237" t="s">
        <v>650</v>
      </c>
      <c r="D237" t="s">
        <v>13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>
      <c r="A238" s="3" t="s">
        <v>651</v>
      </c>
      <c r="B238" t="s">
        <v>527</v>
      </c>
      <c r="C238" t="s">
        <v>652</v>
      </c>
      <c r="D238" t="s">
        <v>28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>
      <c r="A239" s="3" t="s">
        <v>653</v>
      </c>
      <c r="B239" t="s">
        <v>654</v>
      </c>
      <c r="C239" t="s">
        <v>655</v>
      </c>
      <c r="D239" t="s">
        <v>13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>
      <c r="A240" s="3" t="s">
        <v>656</v>
      </c>
      <c r="B240" t="s">
        <v>246</v>
      </c>
      <c r="C240" t="s">
        <v>657</v>
      </c>
      <c r="D240" t="s">
        <v>24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>
      <c r="A241" s="3" t="s">
        <v>658</v>
      </c>
      <c r="B241" t="s">
        <v>659</v>
      </c>
      <c r="C241" t="s">
        <v>660</v>
      </c>
      <c r="D241" t="s">
        <v>28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>
      <c r="A242" s="3" t="s">
        <v>661</v>
      </c>
      <c r="B242" t="s">
        <v>662</v>
      </c>
      <c r="C242" t="s">
        <v>663</v>
      </c>
      <c r="D242" t="s">
        <v>20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>
      <c r="A243" s="3" t="s">
        <v>664</v>
      </c>
      <c r="B243" t="s">
        <v>665</v>
      </c>
      <c r="C243" t="s">
        <v>666</v>
      </c>
      <c r="D243" t="s">
        <v>13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>
      <c r="A244" s="3" t="s">
        <v>667</v>
      </c>
      <c r="B244" t="s">
        <v>668</v>
      </c>
      <c r="C244" t="s">
        <v>669</v>
      </c>
      <c r="D244" t="s">
        <v>24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>
      <c r="A245" s="3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>
      <c r="A246" s="3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>
      <c r="A247" s="3" t="s">
        <v>675</v>
      </c>
      <c r="B247" t="s">
        <v>676</v>
      </c>
      <c r="C247" t="s">
        <v>54</v>
      </c>
      <c r="D247" t="s">
        <v>20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>
      <c r="A248" s="3" t="s">
        <v>677</v>
      </c>
      <c r="B248" t="s">
        <v>678</v>
      </c>
      <c r="C248" t="s">
        <v>679</v>
      </c>
      <c r="D248" t="s">
        <v>28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>
      <c r="A249" s="3" t="s">
        <v>680</v>
      </c>
      <c r="B249" t="s">
        <v>681</v>
      </c>
      <c r="C249" t="s">
        <v>682</v>
      </c>
      <c r="D249" t="s">
        <v>20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>
      <c r="A250" s="3" t="s">
        <v>683</v>
      </c>
      <c r="B250" t="s">
        <v>684</v>
      </c>
      <c r="C250" t="s">
        <v>685</v>
      </c>
      <c r="D250" t="s">
        <v>24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>
      <c r="A251" s="3" t="s">
        <v>686</v>
      </c>
      <c r="B251" t="s">
        <v>644</v>
      </c>
      <c r="C251" t="s">
        <v>687</v>
      </c>
      <c r="D251" t="s">
        <v>20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>
      <c r="A252" s="3" t="s">
        <v>688</v>
      </c>
      <c r="B252" t="s">
        <v>272</v>
      </c>
      <c r="C252" t="s">
        <v>689</v>
      </c>
      <c r="D252" t="s">
        <v>24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>
      <c r="A253" s="3" t="s">
        <v>690</v>
      </c>
      <c r="B253" t="s">
        <v>85</v>
      </c>
      <c r="C253" t="s">
        <v>691</v>
      </c>
      <c r="D253" t="s">
        <v>20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>
      <c r="A254" s="3" t="s">
        <v>692</v>
      </c>
      <c r="B254" t="s">
        <v>693</v>
      </c>
      <c r="C254" t="s">
        <v>694</v>
      </c>
      <c r="D254" t="s">
        <v>13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>
      <c r="A255" s="3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>
      <c r="A256" s="3" t="s">
        <v>698</v>
      </c>
      <c r="B256" t="s">
        <v>699</v>
      </c>
      <c r="C256" t="s">
        <v>700</v>
      </c>
      <c r="D256" t="s">
        <v>20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>
      <c r="A257" s="3" t="s">
        <v>701</v>
      </c>
      <c r="B257" t="s">
        <v>465</v>
      </c>
      <c r="C257" t="s">
        <v>702</v>
      </c>
      <c r="D257" t="s">
        <v>28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>
      <c r="A258" s="3" t="s">
        <v>703</v>
      </c>
      <c r="B258" t="s">
        <v>307</v>
      </c>
      <c r="C258" t="s">
        <v>704</v>
      </c>
      <c r="D258" t="s">
        <v>20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>
      <c r="A259" s="3" t="s">
        <v>705</v>
      </c>
      <c r="B259" t="s">
        <v>706</v>
      </c>
      <c r="C259" t="s">
        <v>707</v>
      </c>
      <c r="D259" t="s">
        <v>28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>
      <c r="A260" s="3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>
      <c r="A261" s="3" t="s">
        <v>711</v>
      </c>
      <c r="B261" t="s">
        <v>712</v>
      </c>
      <c r="C261" t="s">
        <v>713</v>
      </c>
      <c r="D261" t="s">
        <v>28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>
      <c r="A262" s="3" t="s">
        <v>724</v>
      </c>
      <c r="B262" t="s">
        <v>725</v>
      </c>
      <c r="C262" t="s">
        <v>716</v>
      </c>
      <c r="D262" t="s">
        <v>13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>
      <c r="A263" s="3" t="s">
        <v>721</v>
      </c>
      <c r="B263" t="s">
        <v>616</v>
      </c>
      <c r="C263" t="s">
        <v>716</v>
      </c>
      <c r="D263" t="s">
        <v>24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>
      <c r="A264" s="3" t="s">
        <v>726</v>
      </c>
      <c r="B264" t="s">
        <v>727</v>
      </c>
      <c r="C264" t="s">
        <v>716</v>
      </c>
      <c r="D264" t="s">
        <v>13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>
      <c r="A265" s="3" t="s">
        <v>728</v>
      </c>
      <c r="B265" t="s">
        <v>729</v>
      </c>
      <c r="C265" t="s">
        <v>716</v>
      </c>
      <c r="D265" t="s">
        <v>28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>
      <c r="A266" s="3" t="s">
        <v>714</v>
      </c>
      <c r="B266" t="s">
        <v>715</v>
      </c>
      <c r="C266" t="s">
        <v>716</v>
      </c>
      <c r="D266" t="s">
        <v>13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>
      <c r="A267" s="3" t="s">
        <v>722</v>
      </c>
      <c r="B267" t="s">
        <v>723</v>
      </c>
      <c r="C267" t="s">
        <v>716</v>
      </c>
      <c r="D267" t="s">
        <v>20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>
      <c r="A268" s="3" t="s">
        <v>730</v>
      </c>
      <c r="B268" t="s">
        <v>731</v>
      </c>
      <c r="C268" t="s">
        <v>716</v>
      </c>
      <c r="D268" t="s">
        <v>24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>
      <c r="A269" s="3" t="s">
        <v>719</v>
      </c>
      <c r="B269" t="s">
        <v>720</v>
      </c>
      <c r="C269" t="s">
        <v>716</v>
      </c>
      <c r="D269" t="s">
        <v>28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>
      <c r="A270" s="3" t="s">
        <v>717</v>
      </c>
      <c r="B270" t="s">
        <v>718</v>
      </c>
      <c r="C270" t="s">
        <v>716</v>
      </c>
      <c r="D270" t="s">
        <v>20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>
      <c r="A271" s="3" t="s">
        <v>732</v>
      </c>
      <c r="B271" t="s">
        <v>66</v>
      </c>
      <c r="C271" t="s">
        <v>733</v>
      </c>
      <c r="D271" t="s">
        <v>13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>
      <c r="A272" s="3" t="s">
        <v>734</v>
      </c>
      <c r="B272" t="s">
        <v>735</v>
      </c>
      <c r="C272" t="s">
        <v>736</v>
      </c>
      <c r="D272" t="s">
        <v>20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>
      <c r="A273" s="3" t="s">
        <v>737</v>
      </c>
      <c r="B273" t="s">
        <v>738</v>
      </c>
      <c r="C273" t="s">
        <v>739</v>
      </c>
      <c r="D273" t="s">
        <v>13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>
      <c r="A274" s="3" t="s">
        <v>740</v>
      </c>
      <c r="B274" t="s">
        <v>741</v>
      </c>
      <c r="C274" t="s">
        <v>742</v>
      </c>
      <c r="D274" t="s">
        <v>20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>
      <c r="A275" s="3" t="s">
        <v>743</v>
      </c>
      <c r="B275" t="s">
        <v>744</v>
      </c>
      <c r="C275" t="s">
        <v>745</v>
      </c>
      <c r="D275" t="s">
        <v>13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>
      <c r="A276" s="3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>
      <c r="A277" s="3" t="s">
        <v>749</v>
      </c>
      <c r="B277" t="s">
        <v>662</v>
      </c>
      <c r="C277" t="s">
        <v>750</v>
      </c>
      <c r="D277" t="s">
        <v>28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>
      <c r="A278" s="3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>
      <c r="A279" s="3" t="s">
        <v>753</v>
      </c>
      <c r="B279" t="s">
        <v>754</v>
      </c>
      <c r="C279" t="s">
        <v>755</v>
      </c>
      <c r="D279" t="s">
        <v>24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>
      <c r="A280" s="3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>
      <c r="A281" s="3" t="s">
        <v>762</v>
      </c>
      <c r="B281" t="s">
        <v>307</v>
      </c>
      <c r="C281" t="s">
        <v>761</v>
      </c>
      <c r="D281" t="s">
        <v>20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>
      <c r="A282" s="3" t="s">
        <v>759</v>
      </c>
      <c r="B282" t="s">
        <v>760</v>
      </c>
      <c r="C282" t="s">
        <v>761</v>
      </c>
      <c r="D282" t="s">
        <v>24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>
      <c r="A283" s="3" t="s">
        <v>763</v>
      </c>
      <c r="B283" t="s">
        <v>764</v>
      </c>
      <c r="C283" t="s">
        <v>765</v>
      </c>
      <c r="D283" t="s">
        <v>20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>
      <c r="A284" s="3" t="s">
        <v>766</v>
      </c>
      <c r="B284" t="s">
        <v>767</v>
      </c>
      <c r="C284" t="s">
        <v>768</v>
      </c>
      <c r="D284" t="s">
        <v>20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>
      <c r="A285" s="3" t="s">
        <v>769</v>
      </c>
      <c r="B285" t="s">
        <v>85</v>
      </c>
      <c r="C285" t="s">
        <v>770</v>
      </c>
      <c r="D285" t="s">
        <v>24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>
      <c r="A286" s="3" t="s">
        <v>771</v>
      </c>
      <c r="B286" t="s">
        <v>772</v>
      </c>
      <c r="C286" t="s">
        <v>773</v>
      </c>
      <c r="D286" t="s">
        <v>13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>
      <c r="A287" s="3" t="s">
        <v>774</v>
      </c>
      <c r="B287" t="s">
        <v>775</v>
      </c>
      <c r="C287" t="s">
        <v>776</v>
      </c>
      <c r="D287" t="s">
        <v>20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>
      <c r="A288" s="3" t="s">
        <v>780</v>
      </c>
      <c r="B288" t="s">
        <v>781</v>
      </c>
      <c r="C288" t="s">
        <v>779</v>
      </c>
      <c r="D288" t="s">
        <v>13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>
      <c r="A289" s="3" t="s">
        <v>777</v>
      </c>
      <c r="B289" t="s">
        <v>778</v>
      </c>
      <c r="C289" t="s">
        <v>779</v>
      </c>
      <c r="D289" t="s">
        <v>20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>
      <c r="A290" s="3" t="s">
        <v>782</v>
      </c>
      <c r="B290" t="s">
        <v>783</v>
      </c>
      <c r="C290" t="s">
        <v>784</v>
      </c>
      <c r="D290" t="s">
        <v>20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>
      <c r="A291" s="3" t="s">
        <v>785</v>
      </c>
      <c r="B291" t="s">
        <v>786</v>
      </c>
      <c r="C291" t="s">
        <v>787</v>
      </c>
      <c r="D291" t="s">
        <v>24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>
      <c r="A292" s="3" t="s">
        <v>788</v>
      </c>
      <c r="B292" t="s">
        <v>85</v>
      </c>
      <c r="C292" t="s">
        <v>789</v>
      </c>
      <c r="D292" t="s">
        <v>28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>
      <c r="A293" s="3" t="s">
        <v>790</v>
      </c>
      <c r="B293" t="s">
        <v>181</v>
      </c>
      <c r="C293" t="s">
        <v>791</v>
      </c>
      <c r="D293" t="s">
        <v>13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>
      <c r="A294" s="3" t="s">
        <v>792</v>
      </c>
      <c r="B294" t="s">
        <v>793</v>
      </c>
      <c r="C294" t="s">
        <v>794</v>
      </c>
      <c r="D294" t="s">
        <v>28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>
      <c r="A295" s="3" t="s">
        <v>795</v>
      </c>
      <c r="B295" t="s">
        <v>796</v>
      </c>
      <c r="C295" t="s">
        <v>797</v>
      </c>
      <c r="D295" t="s">
        <v>24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>
      <c r="A296" s="3" t="s">
        <v>798</v>
      </c>
      <c r="B296" t="s">
        <v>404</v>
      </c>
      <c r="C296" t="s">
        <v>799</v>
      </c>
      <c r="D296" t="s">
        <v>28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>
      <c r="A297" s="3" t="s">
        <v>800</v>
      </c>
      <c r="B297" t="s">
        <v>801</v>
      </c>
      <c r="C297" t="s">
        <v>802</v>
      </c>
      <c r="D297" t="s">
        <v>24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>
      <c r="A298" s="3" t="s">
        <v>803</v>
      </c>
      <c r="B298" t="s">
        <v>804</v>
      </c>
      <c r="C298" t="s">
        <v>805</v>
      </c>
      <c r="D298" t="s">
        <v>20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>
      <c r="A299" s="3" t="s">
        <v>806</v>
      </c>
      <c r="B299" t="s">
        <v>807</v>
      </c>
      <c r="C299" t="s">
        <v>808</v>
      </c>
      <c r="D299" t="s">
        <v>28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>
      <c r="A300" s="3" t="s">
        <v>809</v>
      </c>
      <c r="B300" t="s">
        <v>810</v>
      </c>
      <c r="C300" t="s">
        <v>811</v>
      </c>
      <c r="D300" t="s">
        <v>28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>
      <c r="A301" s="3" t="s">
        <v>812</v>
      </c>
      <c r="B301" t="s">
        <v>813</v>
      </c>
      <c r="C301" t="s">
        <v>814</v>
      </c>
      <c r="D301" t="s">
        <v>20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>
      <c r="A302" s="3" t="s">
        <v>815</v>
      </c>
      <c r="B302" t="s">
        <v>816</v>
      </c>
      <c r="C302" t="s">
        <v>817</v>
      </c>
      <c r="D302" t="s">
        <v>20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>
      <c r="A303" s="3" t="s">
        <v>818</v>
      </c>
      <c r="B303" t="s">
        <v>819</v>
      </c>
      <c r="C303" t="s">
        <v>820</v>
      </c>
      <c r="D303" t="s">
        <v>13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>
      <c r="A304" s="3" t="s">
        <v>821</v>
      </c>
      <c r="B304" t="s">
        <v>822</v>
      </c>
      <c r="C304" t="s">
        <v>823</v>
      </c>
      <c r="D304" t="s">
        <v>13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>
      <c r="A305" s="3" t="s">
        <v>824</v>
      </c>
      <c r="B305" t="s">
        <v>825</v>
      </c>
      <c r="C305" t="s">
        <v>826</v>
      </c>
      <c r="D305" t="s">
        <v>24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>
      <c r="A306" s="3" t="s">
        <v>827</v>
      </c>
      <c r="B306" t="s">
        <v>828</v>
      </c>
      <c r="C306" t="s">
        <v>829</v>
      </c>
      <c r="D306" t="s">
        <v>28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>
      <c r="A307" s="3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>
      <c r="A308" s="3" t="s">
        <v>833</v>
      </c>
      <c r="B308" t="s">
        <v>834</v>
      </c>
      <c r="C308" t="s">
        <v>835</v>
      </c>
      <c r="D308" t="s">
        <v>13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>
      <c r="A309" s="3" t="s">
        <v>836</v>
      </c>
      <c r="B309" t="s">
        <v>837</v>
      </c>
      <c r="C309" t="s">
        <v>838</v>
      </c>
      <c r="D309" t="s">
        <v>20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>
      <c r="A310" s="3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>
      <c r="A311" s="3" t="s">
        <v>842</v>
      </c>
      <c r="B311" t="s">
        <v>843</v>
      </c>
      <c r="C311" t="s">
        <v>844</v>
      </c>
      <c r="D311" t="s">
        <v>13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>
      <c r="A312" s="3" t="s">
        <v>845</v>
      </c>
      <c r="B312" t="s">
        <v>54</v>
      </c>
      <c r="C312" t="s">
        <v>846</v>
      </c>
      <c r="D312" t="s">
        <v>20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>
      <c r="A313" s="3" t="s">
        <v>847</v>
      </c>
      <c r="B313" t="s">
        <v>560</v>
      </c>
      <c r="C313" t="s">
        <v>813</v>
      </c>
      <c r="D313" t="s">
        <v>13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>
      <c r="A314" s="3" t="s">
        <v>848</v>
      </c>
      <c r="B314" t="s">
        <v>849</v>
      </c>
      <c r="C314" t="s">
        <v>850</v>
      </c>
      <c r="D314" t="s">
        <v>20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>
      <c r="A315" s="3" t="s">
        <v>851</v>
      </c>
      <c r="B315" t="s">
        <v>852</v>
      </c>
      <c r="C315" t="s">
        <v>853</v>
      </c>
      <c r="D315" t="s">
        <v>24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>
      <c r="A316" s="3" t="s">
        <v>854</v>
      </c>
      <c r="B316" t="s">
        <v>855</v>
      </c>
      <c r="C316" t="s">
        <v>856</v>
      </c>
      <c r="D316" t="s">
        <v>28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>
      <c r="A317" s="3" t="s">
        <v>857</v>
      </c>
      <c r="B317" t="s">
        <v>858</v>
      </c>
      <c r="C317" t="s">
        <v>859</v>
      </c>
      <c r="D317" t="s">
        <v>28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>
      <c r="A318" s="3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>
      <c r="A319" s="3" t="s">
        <v>863</v>
      </c>
      <c r="B319" t="s">
        <v>864</v>
      </c>
      <c r="C319" t="s">
        <v>865</v>
      </c>
      <c r="D319" t="s">
        <v>13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>
      <c r="A320" s="3" t="s">
        <v>866</v>
      </c>
      <c r="B320" t="s">
        <v>867</v>
      </c>
      <c r="C320" t="s">
        <v>868</v>
      </c>
      <c r="D320" t="s">
        <v>20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>
      <c r="A321" s="3" t="s">
        <v>869</v>
      </c>
      <c r="B321" t="s">
        <v>822</v>
      </c>
      <c r="C321" t="s">
        <v>870</v>
      </c>
      <c r="D321" t="s">
        <v>13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>
      <c r="A322" s="3" t="s">
        <v>871</v>
      </c>
      <c r="B322" t="s">
        <v>872</v>
      </c>
      <c r="C322" t="s">
        <v>873</v>
      </c>
      <c r="D322" t="s">
        <v>13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>
      <c r="A323" s="3" t="s">
        <v>874</v>
      </c>
      <c r="B323" t="s">
        <v>875</v>
      </c>
      <c r="C323" t="s">
        <v>876</v>
      </c>
      <c r="D323" t="s">
        <v>13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>
      <c r="A324" s="3" t="s">
        <v>877</v>
      </c>
      <c r="B324" t="s">
        <v>878</v>
      </c>
      <c r="C324" t="s">
        <v>879</v>
      </c>
      <c r="D324" t="s">
        <v>13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>
      <c r="A325" s="3" t="s">
        <v>880</v>
      </c>
      <c r="B325" t="s">
        <v>881</v>
      </c>
      <c r="C325" t="s">
        <v>882</v>
      </c>
      <c r="D325" t="s">
        <v>28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>
      <c r="A326" s="3" t="s">
        <v>883</v>
      </c>
      <c r="B326" t="s">
        <v>884</v>
      </c>
      <c r="C326" t="s">
        <v>885</v>
      </c>
      <c r="D326" t="s">
        <v>20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>
      <c r="A327" s="3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>
      <c r="A328" s="3" t="s">
        <v>889</v>
      </c>
      <c r="B328" t="s">
        <v>890</v>
      </c>
      <c r="C328" t="s">
        <v>891</v>
      </c>
      <c r="D328" t="s">
        <v>13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>
      <c r="A329" s="3" t="s">
        <v>892</v>
      </c>
      <c r="B329" t="s">
        <v>893</v>
      </c>
      <c r="C329" t="s">
        <v>894</v>
      </c>
      <c r="D329" t="s">
        <v>20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>
      <c r="A330" s="3" t="s">
        <v>895</v>
      </c>
      <c r="B330" t="s">
        <v>255</v>
      </c>
      <c r="C330" t="s">
        <v>896</v>
      </c>
      <c r="D330" t="s">
        <v>13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>
      <c r="A331" s="3" t="s">
        <v>897</v>
      </c>
      <c r="B331" t="s">
        <v>898</v>
      </c>
      <c r="C331" t="s">
        <v>899</v>
      </c>
      <c r="D331" t="s">
        <v>20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>
      <c r="A332" s="3" t="s">
        <v>900</v>
      </c>
      <c r="B332" t="s">
        <v>901</v>
      </c>
      <c r="C332" t="s">
        <v>902</v>
      </c>
      <c r="D332" t="s">
        <v>20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>
      <c r="A333" s="3" t="s">
        <v>903</v>
      </c>
      <c r="B333" t="s">
        <v>904</v>
      </c>
      <c r="C333" t="s">
        <v>905</v>
      </c>
      <c r="D333" t="s">
        <v>13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>
      <c r="A334" s="3" t="s">
        <v>906</v>
      </c>
      <c r="B334" t="s">
        <v>202</v>
      </c>
      <c r="C334" t="s">
        <v>907</v>
      </c>
      <c r="D334" t="s">
        <v>20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>
      <c r="A335" s="3" t="s">
        <v>908</v>
      </c>
      <c r="B335" t="s">
        <v>909</v>
      </c>
      <c r="C335" t="s">
        <v>910</v>
      </c>
      <c r="D335" t="s">
        <v>28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>
      <c r="A336" s="3" t="s">
        <v>911</v>
      </c>
      <c r="B336" t="s">
        <v>912</v>
      </c>
      <c r="C336" t="s">
        <v>545</v>
      </c>
      <c r="D336" t="s">
        <v>13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>
      <c r="A337" s="3" t="s">
        <v>913</v>
      </c>
      <c r="B337" t="s">
        <v>914</v>
      </c>
      <c r="C337" t="s">
        <v>915</v>
      </c>
      <c r="D337" t="s">
        <v>20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>
      <c r="A338" s="3" t="s">
        <v>916</v>
      </c>
      <c r="B338" t="s">
        <v>917</v>
      </c>
      <c r="C338" t="s">
        <v>918</v>
      </c>
      <c r="D338" t="s">
        <v>20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>
      <c r="A339" s="3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>
      <c r="A340" s="3" t="s">
        <v>921</v>
      </c>
      <c r="B340" t="s">
        <v>922</v>
      </c>
      <c r="C340" t="s">
        <v>923</v>
      </c>
      <c r="D340" t="s">
        <v>20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>
      <c r="A341" s="3" t="s">
        <v>924</v>
      </c>
      <c r="B341" t="s">
        <v>925</v>
      </c>
      <c r="C341" t="s">
        <v>926</v>
      </c>
      <c r="D341" t="s">
        <v>20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>
      <c r="A342" s="3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>
      <c r="A343" s="3" t="s">
        <v>930</v>
      </c>
      <c r="B343" t="s">
        <v>931</v>
      </c>
      <c r="C343" t="s">
        <v>932</v>
      </c>
      <c r="D343" t="s">
        <v>28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>
      <c r="A344" s="3" t="s">
        <v>933</v>
      </c>
      <c r="B344" t="s">
        <v>934</v>
      </c>
      <c r="C344" t="s">
        <v>935</v>
      </c>
      <c r="D344" t="s">
        <v>24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>
      <c r="A345" s="3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>
      <c r="A346" s="3" t="s">
        <v>938</v>
      </c>
      <c r="B346" t="s">
        <v>939</v>
      </c>
      <c r="C346" t="s">
        <v>940</v>
      </c>
      <c r="D346" t="s">
        <v>20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>
      <c r="A347" s="3" t="s">
        <v>941</v>
      </c>
      <c r="B347" t="s">
        <v>942</v>
      </c>
      <c r="C347" t="s">
        <v>943</v>
      </c>
      <c r="D347" t="s">
        <v>28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>
      <c r="A348" s="3" t="s">
        <v>944</v>
      </c>
      <c r="B348" t="s">
        <v>945</v>
      </c>
      <c r="C348" t="s">
        <v>946</v>
      </c>
      <c r="D348" t="s">
        <v>13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>
      <c r="A349" s="3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>
      <c r="A350" s="3" t="s">
        <v>950</v>
      </c>
      <c r="B350" t="s">
        <v>799</v>
      </c>
      <c r="C350" t="s">
        <v>951</v>
      </c>
      <c r="D350" t="s">
        <v>28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>
      <c r="A351" s="3" t="s">
        <v>952</v>
      </c>
      <c r="B351" t="s">
        <v>662</v>
      </c>
      <c r="C351" t="s">
        <v>953</v>
      </c>
      <c r="D351" t="s">
        <v>28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>
      <c r="A352" s="3" t="s">
        <v>957</v>
      </c>
      <c r="B352" t="s">
        <v>958</v>
      </c>
      <c r="C352" t="s">
        <v>956</v>
      </c>
      <c r="D352" t="s">
        <v>24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>
      <c r="A353" s="3" t="s">
        <v>954</v>
      </c>
      <c r="B353" t="s">
        <v>955</v>
      </c>
      <c r="C353" t="s">
        <v>956</v>
      </c>
      <c r="D353" t="s">
        <v>20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>
      <c r="A354" s="3" t="s">
        <v>959</v>
      </c>
      <c r="B354" t="s">
        <v>960</v>
      </c>
      <c r="C354" t="s">
        <v>573</v>
      </c>
      <c r="D354" t="s">
        <v>20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>
      <c r="A355" s="3" t="s">
        <v>961</v>
      </c>
      <c r="B355" t="s">
        <v>962</v>
      </c>
      <c r="C355" t="s">
        <v>963</v>
      </c>
      <c r="D355" t="s">
        <v>20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>
      <c r="A356" s="3" t="s">
        <v>964</v>
      </c>
      <c r="B356" t="s">
        <v>965</v>
      </c>
      <c r="C356" t="s">
        <v>966</v>
      </c>
      <c r="D356" t="s">
        <v>13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>
      <c r="A357" s="3" t="s">
        <v>967</v>
      </c>
      <c r="B357" t="s">
        <v>968</v>
      </c>
      <c r="C357" t="s">
        <v>969</v>
      </c>
      <c r="D357" t="s">
        <v>28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>
      <c r="A358" s="3" t="s">
        <v>970</v>
      </c>
      <c r="B358" t="s">
        <v>971</v>
      </c>
      <c r="C358" t="s">
        <v>972</v>
      </c>
      <c r="D358" t="s">
        <v>28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>
      <c r="A359" s="3" t="s">
        <v>973</v>
      </c>
      <c r="B359" t="s">
        <v>524</v>
      </c>
      <c r="C359" t="s">
        <v>974</v>
      </c>
      <c r="D359" t="s">
        <v>13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>
      <c r="A360" s="3" t="s">
        <v>975</v>
      </c>
      <c r="B360" t="s">
        <v>976</v>
      </c>
      <c r="C360" t="s">
        <v>977</v>
      </c>
      <c r="D360" t="s">
        <v>20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>
      <c r="A361" s="3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>
      <c r="A362" s="3" t="s">
        <v>981</v>
      </c>
      <c r="B362" t="s">
        <v>982</v>
      </c>
      <c r="C362" t="s">
        <v>983</v>
      </c>
      <c r="D362" t="s">
        <v>28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>
      <c r="A363" s="3" t="s">
        <v>987</v>
      </c>
      <c r="B363" t="s">
        <v>988</v>
      </c>
      <c r="C363" t="s">
        <v>986</v>
      </c>
      <c r="D363" t="s">
        <v>28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>
      <c r="A364" s="3" t="s">
        <v>984</v>
      </c>
      <c r="B364" t="s">
        <v>985</v>
      </c>
      <c r="C364" t="s">
        <v>986</v>
      </c>
      <c r="D364" t="s">
        <v>20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>
      <c r="A365" s="3" t="s">
        <v>989</v>
      </c>
      <c r="B365" t="s">
        <v>990</v>
      </c>
      <c r="C365" t="s">
        <v>991</v>
      </c>
      <c r="D365" t="s">
        <v>28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>
      <c r="A366" s="3" t="s">
        <v>992</v>
      </c>
      <c r="B366" t="s">
        <v>993</v>
      </c>
      <c r="C366" t="s">
        <v>994</v>
      </c>
      <c r="D366" t="s">
        <v>20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>
      <c r="A367" s="3" t="s">
        <v>995</v>
      </c>
      <c r="B367" t="s">
        <v>996</v>
      </c>
      <c r="C367" t="s">
        <v>965</v>
      </c>
      <c r="D367" t="s">
        <v>13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>
      <c r="A368" s="3" t="s">
        <v>997</v>
      </c>
      <c r="B368" t="s">
        <v>998</v>
      </c>
      <c r="C368" t="s">
        <v>999</v>
      </c>
      <c r="D368" t="s">
        <v>24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>
      <c r="A369" s="3" t="s">
        <v>1000</v>
      </c>
      <c r="B369" t="s">
        <v>1001</v>
      </c>
      <c r="C369" t="s">
        <v>1002</v>
      </c>
      <c r="D369" t="s">
        <v>20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>
      <c r="A370" s="3" t="s">
        <v>1003</v>
      </c>
      <c r="B370" t="s">
        <v>1004</v>
      </c>
      <c r="C370" t="s">
        <v>1005</v>
      </c>
      <c r="D370" t="s">
        <v>13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>
      <c r="A371" s="3" t="s">
        <v>1006</v>
      </c>
      <c r="B371" t="s">
        <v>1007</v>
      </c>
      <c r="C371" t="s">
        <v>1008</v>
      </c>
      <c r="D371" t="s">
        <v>13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>
      <c r="A372" s="3" t="s">
        <v>1009</v>
      </c>
      <c r="B372" t="s">
        <v>1010</v>
      </c>
      <c r="C372" t="s">
        <v>1011</v>
      </c>
      <c r="D372" t="s">
        <v>20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>
      <c r="A373" s="3" t="s">
        <v>1012</v>
      </c>
      <c r="B373" t="s">
        <v>45</v>
      </c>
      <c r="C373" t="s">
        <v>1013</v>
      </c>
      <c r="D373" t="s">
        <v>20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>
      <c r="A374" s="3" t="s">
        <v>1014</v>
      </c>
      <c r="B374" t="s">
        <v>1015</v>
      </c>
      <c r="C374" t="s">
        <v>1016</v>
      </c>
      <c r="D374" t="s">
        <v>20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>
      <c r="A375" s="3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>
      <c r="A376" s="3" t="s">
        <v>1020</v>
      </c>
      <c r="B376" t="s">
        <v>1021</v>
      </c>
      <c r="C376" t="s">
        <v>1022</v>
      </c>
      <c r="D376" t="s">
        <v>20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>
      <c r="A377" s="3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>
      <c r="A378" s="3" t="s">
        <v>1025</v>
      </c>
      <c r="B378" t="s">
        <v>1026</v>
      </c>
      <c r="C378" t="s">
        <v>1027</v>
      </c>
      <c r="D378" t="s">
        <v>28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>
      <c r="A379" s="3" t="s">
        <v>1028</v>
      </c>
      <c r="B379" t="s">
        <v>1029</v>
      </c>
      <c r="C379" t="s">
        <v>1030</v>
      </c>
      <c r="D379" t="s">
        <v>13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>
      <c r="A380" s="3" t="s">
        <v>1031</v>
      </c>
      <c r="B380" t="s">
        <v>1032</v>
      </c>
      <c r="C380" t="s">
        <v>1033</v>
      </c>
      <c r="D380" t="s">
        <v>13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>
      <c r="A381" s="3" t="s">
        <v>1034</v>
      </c>
      <c r="B381" t="s">
        <v>246</v>
      </c>
      <c r="C381" t="s">
        <v>1035</v>
      </c>
      <c r="D381" t="s">
        <v>13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>
      <c r="A382" s="3" t="s">
        <v>1045</v>
      </c>
      <c r="B382" t="s">
        <v>39</v>
      </c>
      <c r="C382" t="s">
        <v>1038</v>
      </c>
      <c r="D382" t="s">
        <v>28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>
      <c r="A383" s="3" t="s">
        <v>1051</v>
      </c>
      <c r="B383" t="s">
        <v>1052</v>
      </c>
      <c r="C383" t="s">
        <v>1038</v>
      </c>
      <c r="D383" t="s">
        <v>20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>
      <c r="A384" s="3" t="s">
        <v>1039</v>
      </c>
      <c r="B384" t="s">
        <v>1040</v>
      </c>
      <c r="C384" t="s">
        <v>1038</v>
      </c>
      <c r="D384" t="s">
        <v>20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>
      <c r="A385" s="3" t="s">
        <v>1044</v>
      </c>
      <c r="B385" t="s">
        <v>54</v>
      </c>
      <c r="C385" t="s">
        <v>1038</v>
      </c>
      <c r="D385" t="s">
        <v>24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>
      <c r="A386" s="3" t="s">
        <v>1049</v>
      </c>
      <c r="B386" t="s">
        <v>1050</v>
      </c>
      <c r="C386" t="s">
        <v>1038</v>
      </c>
      <c r="D386" t="s">
        <v>13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>
      <c r="A387" s="3" t="s">
        <v>1036</v>
      </c>
      <c r="B387" t="s">
        <v>1037</v>
      </c>
      <c r="C387" t="s">
        <v>1038</v>
      </c>
      <c r="D387" t="s">
        <v>13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>
      <c r="A388" s="3" t="s">
        <v>1046</v>
      </c>
      <c r="B388" t="s">
        <v>819</v>
      </c>
      <c r="C388" t="s">
        <v>1043</v>
      </c>
      <c r="D388" t="s">
        <v>13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>
      <c r="A389" s="3" t="s">
        <v>1047</v>
      </c>
      <c r="B389" t="s">
        <v>1048</v>
      </c>
      <c r="C389" t="s">
        <v>1038</v>
      </c>
      <c r="D389" t="s">
        <v>28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>
      <c r="A390" s="3" t="s">
        <v>1041</v>
      </c>
      <c r="B390" t="s">
        <v>1042</v>
      </c>
      <c r="C390" t="s">
        <v>1043</v>
      </c>
      <c r="D390" t="s">
        <v>13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>
      <c r="A391" s="3" t="s">
        <v>1053</v>
      </c>
      <c r="B391" t="s">
        <v>488</v>
      </c>
      <c r="C391" t="s">
        <v>1054</v>
      </c>
      <c r="D391" t="s">
        <v>13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>
      <c r="A392" s="3" t="s">
        <v>1055</v>
      </c>
      <c r="B392" t="s">
        <v>1056</v>
      </c>
      <c r="C392" t="s">
        <v>1057</v>
      </c>
      <c r="D392" t="s">
        <v>24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>
      <c r="A393" s="3" t="s">
        <v>1061</v>
      </c>
      <c r="B393" t="s">
        <v>1062</v>
      </c>
      <c r="C393" t="s">
        <v>1057</v>
      </c>
      <c r="D393" t="s">
        <v>28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>
      <c r="A394" s="3" t="s">
        <v>1058</v>
      </c>
      <c r="B394" t="s">
        <v>1059</v>
      </c>
      <c r="C394" t="s">
        <v>1060</v>
      </c>
      <c r="D394" t="s">
        <v>24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>
      <c r="A395" s="3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3" t="s">
        <v>1066</v>
      </c>
      <c r="B396" t="s">
        <v>1067</v>
      </c>
      <c r="C396" t="s">
        <v>1068</v>
      </c>
      <c r="D396" t="s">
        <v>28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>
      <c r="A397" s="3" t="s">
        <v>1069</v>
      </c>
      <c r="B397" t="s">
        <v>1070</v>
      </c>
      <c r="C397" t="s">
        <v>1071</v>
      </c>
      <c r="D397" t="s">
        <v>13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>
      <c r="A398" s="3" t="s">
        <v>1072</v>
      </c>
      <c r="B398" t="s">
        <v>1073</v>
      </c>
      <c r="C398" t="s">
        <v>1074</v>
      </c>
      <c r="D398" t="s">
        <v>20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>
      <c r="A399" s="3" t="s">
        <v>1079</v>
      </c>
      <c r="B399" t="s">
        <v>1080</v>
      </c>
      <c r="C399" t="s">
        <v>1077</v>
      </c>
      <c r="D399" t="s">
        <v>20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>
      <c r="A400" s="3" t="s">
        <v>1078</v>
      </c>
      <c r="B400" t="s">
        <v>536</v>
      </c>
      <c r="C400" t="s">
        <v>1077</v>
      </c>
      <c r="D400" t="s">
        <v>28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>
      <c r="A401" s="3" t="s">
        <v>1075</v>
      </c>
      <c r="B401" t="s">
        <v>1076</v>
      </c>
      <c r="C401" t="s">
        <v>1077</v>
      </c>
      <c r="D401" t="s">
        <v>20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>
      <c r="A402" s="3" t="s">
        <v>1081</v>
      </c>
      <c r="B402" t="s">
        <v>1082</v>
      </c>
      <c r="C402" t="s">
        <v>1083</v>
      </c>
      <c r="D402" t="s">
        <v>13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>
      <c r="A403" s="3" t="s">
        <v>1084</v>
      </c>
      <c r="B403" t="s">
        <v>1085</v>
      </c>
      <c r="C403" t="s">
        <v>1086</v>
      </c>
      <c r="D403" t="s">
        <v>20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>
      <c r="A404" s="3" t="s">
        <v>1087</v>
      </c>
      <c r="B404" t="s">
        <v>1088</v>
      </c>
      <c r="C404" t="s">
        <v>1089</v>
      </c>
      <c r="D404" t="s">
        <v>13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>
      <c r="A405" s="3" t="s">
        <v>1092</v>
      </c>
      <c r="B405" t="s">
        <v>1093</v>
      </c>
      <c r="C405" t="s">
        <v>1086</v>
      </c>
      <c r="D405" t="s">
        <v>20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>
      <c r="A406" s="3" t="s">
        <v>1090</v>
      </c>
      <c r="B406" t="s">
        <v>1091</v>
      </c>
      <c r="C406" t="s">
        <v>1086</v>
      </c>
      <c r="D406" t="s">
        <v>13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>
      <c r="A407" s="3" t="s">
        <v>1094</v>
      </c>
      <c r="B407" t="s">
        <v>1095</v>
      </c>
      <c r="C407" t="s">
        <v>1096</v>
      </c>
      <c r="D407" t="s">
        <v>28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>
      <c r="A408" s="3" t="s">
        <v>1097</v>
      </c>
      <c r="B408" t="s">
        <v>1098</v>
      </c>
      <c r="C408" t="s">
        <v>1099</v>
      </c>
      <c r="D408" t="s">
        <v>13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>
      <c r="A409" s="3" t="s">
        <v>1100</v>
      </c>
      <c r="B409" t="s">
        <v>366</v>
      </c>
      <c r="C409" t="s">
        <v>1101</v>
      </c>
      <c r="D409" t="s">
        <v>24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>
      <c r="A410" s="3" t="s">
        <v>1102</v>
      </c>
      <c r="B410" t="s">
        <v>1103</v>
      </c>
      <c r="C410" t="s">
        <v>1104</v>
      </c>
      <c r="D410" t="s">
        <v>24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>
      <c r="A411" s="3" t="s">
        <v>1105</v>
      </c>
      <c r="B411" t="s">
        <v>1106</v>
      </c>
      <c r="C411" t="s">
        <v>1104</v>
      </c>
      <c r="D411" t="s">
        <v>28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>
      <c r="A412" s="3" t="s">
        <v>1110</v>
      </c>
      <c r="B412" t="s">
        <v>1111</v>
      </c>
      <c r="C412" t="s">
        <v>1112</v>
      </c>
      <c r="D412" t="s">
        <v>13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>
      <c r="A413" s="3" t="s">
        <v>1107</v>
      </c>
      <c r="B413" t="s">
        <v>1108</v>
      </c>
      <c r="C413" t="s">
        <v>1109</v>
      </c>
      <c r="D413" t="s">
        <v>20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>
      <c r="A414" s="3" t="s">
        <v>1121</v>
      </c>
      <c r="B414" t="s">
        <v>1122</v>
      </c>
      <c r="C414" t="s">
        <v>1115</v>
      </c>
      <c r="D414" t="s">
        <v>24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>
      <c r="A415" s="3" t="s">
        <v>1113</v>
      </c>
      <c r="B415" t="s">
        <v>1114</v>
      </c>
      <c r="C415" t="s">
        <v>1115</v>
      </c>
      <c r="D415" t="s">
        <v>13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>
      <c r="A416" s="3" t="s">
        <v>1116</v>
      </c>
      <c r="B416" t="s">
        <v>292</v>
      </c>
      <c r="C416" t="s">
        <v>1115</v>
      </c>
      <c r="D416" t="s">
        <v>24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>
      <c r="A417" s="3" t="s">
        <v>1117</v>
      </c>
      <c r="B417" t="s">
        <v>301</v>
      </c>
      <c r="C417" t="s">
        <v>1118</v>
      </c>
      <c r="D417" t="s">
        <v>28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>
      <c r="A418" s="3" t="s">
        <v>1119</v>
      </c>
      <c r="B418" t="s">
        <v>1060</v>
      </c>
      <c r="C418" t="s">
        <v>1120</v>
      </c>
      <c r="D418" t="s">
        <v>13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>
      <c r="A419" s="3" t="s">
        <v>1123</v>
      </c>
      <c r="B419" t="s">
        <v>1124</v>
      </c>
      <c r="C419" t="s">
        <v>1125</v>
      </c>
      <c r="D419" t="s">
        <v>13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>
      <c r="A420" s="3" t="s">
        <v>1128</v>
      </c>
      <c r="B420" t="s">
        <v>1129</v>
      </c>
      <c r="C420" t="s">
        <v>582</v>
      </c>
      <c r="D420" t="s">
        <v>13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>
      <c r="A421" s="3" t="s">
        <v>1126</v>
      </c>
      <c r="B421" t="s">
        <v>1127</v>
      </c>
      <c r="C421" t="s">
        <v>582</v>
      </c>
      <c r="D421" t="s">
        <v>28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>
      <c r="A422" s="3" t="s">
        <v>1130</v>
      </c>
      <c r="B422" t="s">
        <v>1131</v>
      </c>
      <c r="C422" t="s">
        <v>1132</v>
      </c>
      <c r="D422" t="s">
        <v>20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>
      <c r="A423" s="3" t="s">
        <v>1133</v>
      </c>
      <c r="B423" t="s">
        <v>1134</v>
      </c>
      <c r="C423" t="s">
        <v>1135</v>
      </c>
      <c r="D423" t="s">
        <v>28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>
      <c r="A424" s="3" t="s">
        <v>1136</v>
      </c>
      <c r="B424" t="s">
        <v>1137</v>
      </c>
      <c r="C424" t="s">
        <v>1138</v>
      </c>
      <c r="D424" t="s">
        <v>13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>
      <c r="A425" s="3" t="s">
        <v>1139</v>
      </c>
      <c r="B425" t="s">
        <v>1140</v>
      </c>
      <c r="C425" t="s">
        <v>1141</v>
      </c>
      <c r="D425" t="s">
        <v>28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>
      <c r="A426" s="3" t="s">
        <v>1142</v>
      </c>
      <c r="B426" t="s">
        <v>1143</v>
      </c>
      <c r="C426" t="s">
        <v>155</v>
      </c>
      <c r="D426" t="s">
        <v>28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>
      <c r="A427" s="3" t="s">
        <v>1144</v>
      </c>
      <c r="B427" t="s">
        <v>1145</v>
      </c>
      <c r="C427" t="s">
        <v>1146</v>
      </c>
      <c r="D427" t="s">
        <v>13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>
      <c r="A428" s="3" t="s">
        <v>1147</v>
      </c>
      <c r="B428" t="s">
        <v>1089</v>
      </c>
      <c r="C428" t="s">
        <v>1148</v>
      </c>
      <c r="D428" t="s">
        <v>24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>
      <c r="A429" s="3" t="s">
        <v>1149</v>
      </c>
      <c r="B429" t="s">
        <v>1150</v>
      </c>
      <c r="C429" t="s">
        <v>1151</v>
      </c>
      <c r="D429" t="s">
        <v>20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>
      <c r="A430" s="3" t="s">
        <v>1152</v>
      </c>
      <c r="B430" t="s">
        <v>1153</v>
      </c>
      <c r="C430" t="s">
        <v>1154</v>
      </c>
      <c r="D430" t="s">
        <v>24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>
      <c r="A431" s="3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>
      <c r="A432" s="3" t="s">
        <v>1158</v>
      </c>
      <c r="B432" t="s">
        <v>1159</v>
      </c>
      <c r="C432" t="s">
        <v>1160</v>
      </c>
      <c r="D432" t="s">
        <v>13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>
      <c r="A433" s="3" t="s">
        <v>1161</v>
      </c>
      <c r="B433" t="s">
        <v>1162</v>
      </c>
      <c r="C433" t="s">
        <v>1163</v>
      </c>
      <c r="D433" t="s">
        <v>20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>
      <c r="A434" s="3" t="s">
        <v>1164</v>
      </c>
      <c r="B434" t="s">
        <v>1165</v>
      </c>
      <c r="C434" t="s">
        <v>1166</v>
      </c>
      <c r="D434" t="s">
        <v>20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>
      <c r="A435" s="3" t="s">
        <v>1170</v>
      </c>
      <c r="B435" t="s">
        <v>1021</v>
      </c>
      <c r="C435" t="s">
        <v>1171</v>
      </c>
      <c r="D435" t="s">
        <v>13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>
      <c r="A436" s="3" t="s">
        <v>1167</v>
      </c>
      <c r="B436" t="s">
        <v>1168</v>
      </c>
      <c r="C436" t="s">
        <v>1169</v>
      </c>
      <c r="D436" t="s">
        <v>20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>
      <c r="A437" s="3" t="s">
        <v>1187</v>
      </c>
      <c r="B437" t="s">
        <v>1188</v>
      </c>
      <c r="C437" t="s">
        <v>1171</v>
      </c>
      <c r="D437" t="s">
        <v>28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>
      <c r="A438" s="3" t="s">
        <v>1191</v>
      </c>
      <c r="B438" t="s">
        <v>1192</v>
      </c>
      <c r="C438" t="s">
        <v>1171</v>
      </c>
      <c r="D438" t="s">
        <v>28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>
      <c r="A439" s="3" t="s">
        <v>1182</v>
      </c>
      <c r="B439" t="s">
        <v>1183</v>
      </c>
      <c r="C439" t="s">
        <v>1171</v>
      </c>
      <c r="D439" t="s">
        <v>20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>
      <c r="A440" s="3" t="s">
        <v>1189</v>
      </c>
      <c r="B440" t="s">
        <v>1190</v>
      </c>
      <c r="C440" t="s">
        <v>1186</v>
      </c>
      <c r="D440" t="s">
        <v>24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>
      <c r="A441" s="3" t="s">
        <v>1174</v>
      </c>
      <c r="B441" t="s">
        <v>1175</v>
      </c>
      <c r="C441" t="s">
        <v>1171</v>
      </c>
      <c r="D441" t="s">
        <v>13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>
      <c r="A442" s="3" t="s">
        <v>1180</v>
      </c>
      <c r="B442" t="s">
        <v>1181</v>
      </c>
      <c r="C442" t="s">
        <v>1171</v>
      </c>
      <c r="D442" t="s">
        <v>13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>
      <c r="A443" s="3" t="s">
        <v>1172</v>
      </c>
      <c r="B443" t="s">
        <v>1173</v>
      </c>
      <c r="C443" t="s">
        <v>1169</v>
      </c>
      <c r="D443" t="s">
        <v>13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>
      <c r="A444" s="3" t="s">
        <v>1184</v>
      </c>
      <c r="B444" t="s">
        <v>1185</v>
      </c>
      <c r="C444" t="s">
        <v>1186</v>
      </c>
      <c r="D444" t="s">
        <v>13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>
      <c r="A445" s="3" t="s">
        <v>1193</v>
      </c>
      <c r="B445" t="s">
        <v>1194</v>
      </c>
      <c r="C445" t="s">
        <v>1169</v>
      </c>
      <c r="D445" t="s">
        <v>24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>
      <c r="A446" s="3" t="s">
        <v>1176</v>
      </c>
      <c r="B446" t="s">
        <v>1177</v>
      </c>
      <c r="C446" t="s">
        <v>1171</v>
      </c>
      <c r="D446" t="s">
        <v>20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>
      <c r="A447" s="3" t="s">
        <v>1178</v>
      </c>
      <c r="B447" t="s">
        <v>1179</v>
      </c>
      <c r="C447" t="s">
        <v>1171</v>
      </c>
      <c r="D447" t="s">
        <v>24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>
      <c r="A448" s="3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>
      <c r="A449" s="3" t="s">
        <v>1205</v>
      </c>
      <c r="B449" t="s">
        <v>1206</v>
      </c>
      <c r="C449" t="s">
        <v>326</v>
      </c>
      <c r="D449" t="s">
        <v>24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>
      <c r="A450" s="3" t="s">
        <v>1200</v>
      </c>
      <c r="B450" t="s">
        <v>1201</v>
      </c>
      <c r="C450" t="s">
        <v>1202</v>
      </c>
      <c r="D450" t="s">
        <v>13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>
      <c r="A451" s="3" t="s">
        <v>1198</v>
      </c>
      <c r="B451" t="s">
        <v>1199</v>
      </c>
      <c r="C451" t="s">
        <v>1197</v>
      </c>
      <c r="D451" t="s">
        <v>20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>
      <c r="A452" s="3" t="s">
        <v>1207</v>
      </c>
      <c r="B452" t="s">
        <v>1208</v>
      </c>
      <c r="C452" t="s">
        <v>326</v>
      </c>
      <c r="D452" t="s">
        <v>28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>
      <c r="A453" s="3" t="s">
        <v>1203</v>
      </c>
      <c r="B453" t="s">
        <v>1204</v>
      </c>
      <c r="C453" t="s">
        <v>1202</v>
      </c>
      <c r="D453" t="s">
        <v>20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>
      <c r="A454" s="3" t="s">
        <v>1212</v>
      </c>
      <c r="B454" t="s">
        <v>1213</v>
      </c>
      <c r="C454" t="s">
        <v>1156</v>
      </c>
      <c r="D454" t="s">
        <v>28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>
      <c r="A455" s="3" t="s">
        <v>1209</v>
      </c>
      <c r="B455" t="s">
        <v>1210</v>
      </c>
      <c r="C455" t="s">
        <v>1211</v>
      </c>
      <c r="D455" t="s">
        <v>28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>
      <c r="A456" s="3" t="s">
        <v>1214</v>
      </c>
      <c r="B456" t="s">
        <v>1215</v>
      </c>
      <c r="C456" t="s">
        <v>1216</v>
      </c>
      <c r="D456" t="s">
        <v>20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>
      <c r="A457" s="3" t="s">
        <v>1220</v>
      </c>
      <c r="B457" t="s">
        <v>662</v>
      </c>
      <c r="C457" t="s">
        <v>1221</v>
      </c>
      <c r="D457" t="s">
        <v>20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>
      <c r="A458" s="3" t="s">
        <v>1217</v>
      </c>
      <c r="B458" t="s">
        <v>1218</v>
      </c>
      <c r="C458" t="s">
        <v>1219</v>
      </c>
      <c r="D458" t="s">
        <v>24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>
      <c r="A459" s="3" t="s">
        <v>1222</v>
      </c>
      <c r="B459" t="s">
        <v>1223</v>
      </c>
      <c r="C459" t="s">
        <v>1224</v>
      </c>
      <c r="D459" t="s">
        <v>13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>
      <c r="A460" s="3" t="s">
        <v>1225</v>
      </c>
      <c r="B460" t="s">
        <v>1226</v>
      </c>
      <c r="C460" t="s">
        <v>1227</v>
      </c>
      <c r="D460" t="s">
        <v>20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>
      <c r="A461" s="3" t="s">
        <v>1228</v>
      </c>
      <c r="B461" t="s">
        <v>1229</v>
      </c>
      <c r="C461" t="s">
        <v>465</v>
      </c>
      <c r="D461" t="s">
        <v>20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>
      <c r="A462" s="3" t="s">
        <v>1230</v>
      </c>
      <c r="B462" t="s">
        <v>1231</v>
      </c>
      <c r="C462" t="s">
        <v>1232</v>
      </c>
      <c r="D462" t="s">
        <v>24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>
      <c r="A463" s="3" t="s">
        <v>1233</v>
      </c>
      <c r="B463" t="s">
        <v>856</v>
      </c>
      <c r="C463" t="s">
        <v>1234</v>
      </c>
      <c r="D463" t="s">
        <v>24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>
      <c r="A464" s="3" t="s">
        <v>1235</v>
      </c>
      <c r="B464" t="s">
        <v>1236</v>
      </c>
      <c r="C464" t="s">
        <v>1237</v>
      </c>
      <c r="D464" t="s">
        <v>13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>
      <c r="A465" s="3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5"/>
  <sheetViews>
    <sheetView workbookViewId="0">
      <selection activeCell="E4" sqref="E4"/>
    </sheetView>
  </sheetViews>
  <sheetFormatPr defaultColWidth="9" defaultRowHeight="14"/>
  <cols>
    <col min="1" max="1" width="12.21875" style="3" customWidth="1"/>
    <col min="2" max="2" width="12.78125" customWidth="1"/>
    <col min="3" max="4" width="14.890625" customWidth="1"/>
    <col min="5" max="9" width="10.5546875" customWidth="1"/>
  </cols>
  <sheetData>
    <row r="1" ht="30" customHeight="1" spans="1:1">
      <c r="A1" s="6" t="s">
        <v>1242</v>
      </c>
    </row>
    <row r="3" ht="14.75" spans="1:9">
      <c r="A3" s="7" t="s">
        <v>1</v>
      </c>
      <c r="B3" s="1" t="s">
        <v>2</v>
      </c>
      <c r="C3" s="1" t="s">
        <v>3</v>
      </c>
      <c r="D3" s="1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spans="1:9">
      <c r="A4" s="3" t="s">
        <v>10</v>
      </c>
      <c r="B4" t="s">
        <v>11</v>
      </c>
      <c r="C4" t="s">
        <v>12</v>
      </c>
      <c r="D4" t="s">
        <v>13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>
      <c r="A5" s="3" t="s">
        <v>14</v>
      </c>
      <c r="B5" t="s">
        <v>15</v>
      </c>
      <c r="C5" t="s">
        <v>16</v>
      </c>
      <c r="D5" t="s">
        <v>13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>
      <c r="A6" s="3" t="s">
        <v>17</v>
      </c>
      <c r="B6" t="s">
        <v>18</v>
      </c>
      <c r="C6" t="s">
        <v>19</v>
      </c>
      <c r="D6" t="s">
        <v>20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>
      <c r="A7" s="3" t="s">
        <v>21</v>
      </c>
      <c r="B7" t="s">
        <v>22</v>
      </c>
      <c r="C7" t="s">
        <v>23</v>
      </c>
      <c r="D7" t="s">
        <v>24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>
      <c r="A8" s="3" t="s">
        <v>25</v>
      </c>
      <c r="B8" t="s">
        <v>26</v>
      </c>
      <c r="C8" t="s">
        <v>27</v>
      </c>
      <c r="D8" t="s">
        <v>28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>
      <c r="A9" s="3" t="s">
        <v>29</v>
      </c>
      <c r="B9" t="s">
        <v>30</v>
      </c>
      <c r="C9" t="s">
        <v>31</v>
      </c>
      <c r="D9" t="s">
        <v>24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>
      <c r="A10" s="3" t="s">
        <v>32</v>
      </c>
      <c r="B10" t="s">
        <v>33</v>
      </c>
      <c r="C10" t="s">
        <v>34</v>
      </c>
      <c r="D10" t="s">
        <v>13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>
      <c r="A11" s="3" t="s">
        <v>35</v>
      </c>
      <c r="B11" t="s">
        <v>36</v>
      </c>
      <c r="C11" t="s">
        <v>37</v>
      </c>
      <c r="D11" t="s">
        <v>13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>
      <c r="A12" s="3" t="s">
        <v>38</v>
      </c>
      <c r="B12" t="s">
        <v>39</v>
      </c>
      <c r="C12" t="s">
        <v>40</v>
      </c>
      <c r="D12" t="s">
        <v>20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>
      <c r="A13" s="3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>
      <c r="A14" s="3" t="s">
        <v>44</v>
      </c>
      <c r="B14" t="s">
        <v>45</v>
      </c>
      <c r="C14" t="s">
        <v>46</v>
      </c>
      <c r="D14" t="s">
        <v>24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>
      <c r="A15" s="3" t="s">
        <v>47</v>
      </c>
      <c r="B15" t="s">
        <v>48</v>
      </c>
      <c r="C15" t="s">
        <v>49</v>
      </c>
      <c r="D15" t="s">
        <v>24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>
      <c r="A16" s="3" t="s">
        <v>50</v>
      </c>
      <c r="B16" t="s">
        <v>51</v>
      </c>
      <c r="C16" t="s">
        <v>52</v>
      </c>
      <c r="D16" t="s">
        <v>28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>
      <c r="A17" s="3" t="s">
        <v>53</v>
      </c>
      <c r="B17" t="s">
        <v>54</v>
      </c>
      <c r="C17" t="s">
        <v>55</v>
      </c>
      <c r="D17" t="s">
        <v>13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>
      <c r="A18" s="3" t="s">
        <v>56</v>
      </c>
      <c r="B18" t="s">
        <v>57</v>
      </c>
      <c r="C18" t="s">
        <v>58</v>
      </c>
      <c r="D18" t="s">
        <v>24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>
      <c r="A19" s="3" t="s">
        <v>59</v>
      </c>
      <c r="B19" t="s">
        <v>60</v>
      </c>
      <c r="C19" t="s">
        <v>61</v>
      </c>
      <c r="D19" t="s">
        <v>24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>
      <c r="A20" s="3" t="s">
        <v>62</v>
      </c>
      <c r="B20" t="s">
        <v>63</v>
      </c>
      <c r="C20" t="s">
        <v>64</v>
      </c>
      <c r="D20" t="s">
        <v>28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>
      <c r="A21" s="3" t="s">
        <v>65</v>
      </c>
      <c r="B21" t="s">
        <v>66</v>
      </c>
      <c r="C21" t="s">
        <v>67</v>
      </c>
      <c r="D21" t="s">
        <v>20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>
      <c r="A22" s="3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>
      <c r="A23" s="3" t="s">
        <v>71</v>
      </c>
      <c r="B23" t="s">
        <v>54</v>
      </c>
      <c r="C23" t="s">
        <v>72</v>
      </c>
      <c r="D23" t="s">
        <v>20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>
      <c r="A24" s="3" t="s">
        <v>73</v>
      </c>
      <c r="B24" t="s">
        <v>74</v>
      </c>
      <c r="C24" t="s">
        <v>75</v>
      </c>
      <c r="D24" t="s">
        <v>28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>
      <c r="A25" s="3" t="s">
        <v>76</v>
      </c>
      <c r="B25" t="s">
        <v>77</v>
      </c>
      <c r="C25" t="s">
        <v>78</v>
      </c>
      <c r="D25" t="s">
        <v>24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>
      <c r="A26" s="3" t="s">
        <v>79</v>
      </c>
      <c r="B26" t="s">
        <v>80</v>
      </c>
      <c r="C26" t="s">
        <v>81</v>
      </c>
      <c r="D26" t="s">
        <v>28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>
      <c r="A27" s="3" t="s">
        <v>82</v>
      </c>
      <c r="B27" t="s">
        <v>54</v>
      </c>
      <c r="C27" t="s">
        <v>83</v>
      </c>
      <c r="D27" t="s">
        <v>24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>
      <c r="A28" s="3" t="s">
        <v>84</v>
      </c>
      <c r="B28" t="s">
        <v>85</v>
      </c>
      <c r="C28" t="s">
        <v>86</v>
      </c>
      <c r="D28" t="s">
        <v>24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>
      <c r="A29" s="3" t="s">
        <v>87</v>
      </c>
      <c r="B29" t="s">
        <v>88</v>
      </c>
      <c r="C29" t="s">
        <v>89</v>
      </c>
      <c r="D29" t="s">
        <v>20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>
      <c r="A30" s="3" t="s">
        <v>90</v>
      </c>
      <c r="B30" t="s">
        <v>91</v>
      </c>
      <c r="C30" t="s">
        <v>92</v>
      </c>
      <c r="D30" t="s">
        <v>13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>
      <c r="A31" s="3" t="s">
        <v>93</v>
      </c>
      <c r="B31" t="s">
        <v>94</v>
      </c>
      <c r="C31" t="s">
        <v>95</v>
      </c>
      <c r="D31" t="s">
        <v>20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>
      <c r="A32" s="3" t="s">
        <v>96</v>
      </c>
      <c r="B32" t="s">
        <v>97</v>
      </c>
      <c r="C32" t="s">
        <v>98</v>
      </c>
      <c r="D32" t="s">
        <v>13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>
      <c r="A33" s="3" t="s">
        <v>99</v>
      </c>
      <c r="B33" t="s">
        <v>100</v>
      </c>
      <c r="C33" t="s">
        <v>101</v>
      </c>
      <c r="D33" t="s">
        <v>13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>
      <c r="A34" s="3" t="s">
        <v>102</v>
      </c>
      <c r="B34" t="s">
        <v>103</v>
      </c>
      <c r="C34" t="s">
        <v>104</v>
      </c>
      <c r="D34" t="s">
        <v>28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>
      <c r="A35" s="3" t="s">
        <v>105</v>
      </c>
      <c r="B35" t="s">
        <v>106</v>
      </c>
      <c r="C35" t="s">
        <v>107</v>
      </c>
      <c r="D35" t="s">
        <v>28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>
      <c r="A36" s="3" t="s">
        <v>108</v>
      </c>
      <c r="B36" t="s">
        <v>109</v>
      </c>
      <c r="C36" t="s">
        <v>110</v>
      </c>
      <c r="D36" t="s">
        <v>28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>
      <c r="A37" s="3" t="s">
        <v>111</v>
      </c>
      <c r="B37" t="s">
        <v>112</v>
      </c>
      <c r="C37" t="s">
        <v>113</v>
      </c>
      <c r="D37" t="s">
        <v>13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>
      <c r="A38" s="3" t="s">
        <v>114</v>
      </c>
      <c r="B38" t="s">
        <v>115</v>
      </c>
      <c r="C38" t="s">
        <v>116</v>
      </c>
      <c r="D38" t="s">
        <v>13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>
      <c r="A39" s="3" t="s">
        <v>120</v>
      </c>
      <c r="B39" t="s">
        <v>121</v>
      </c>
      <c r="C39" t="s">
        <v>122</v>
      </c>
      <c r="D39" t="s">
        <v>24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>
      <c r="A40" s="3" t="s">
        <v>117</v>
      </c>
      <c r="B40" t="s">
        <v>118</v>
      </c>
      <c r="C40" t="s">
        <v>119</v>
      </c>
      <c r="D40" t="s">
        <v>20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>
      <c r="A41" s="3" t="s">
        <v>123</v>
      </c>
      <c r="B41" t="s">
        <v>124</v>
      </c>
      <c r="C41" t="s">
        <v>125</v>
      </c>
      <c r="D41" t="s">
        <v>20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>
      <c r="A42" s="3" t="s">
        <v>126</v>
      </c>
      <c r="B42" t="s">
        <v>127</v>
      </c>
      <c r="C42" t="s">
        <v>128</v>
      </c>
      <c r="D42" t="s">
        <v>28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>
      <c r="A43" s="3" t="s">
        <v>129</v>
      </c>
      <c r="B43" t="s">
        <v>130</v>
      </c>
      <c r="C43" t="s">
        <v>131</v>
      </c>
      <c r="D43" t="s">
        <v>28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>
      <c r="A44" s="3" t="s">
        <v>132</v>
      </c>
      <c r="B44" t="s">
        <v>133</v>
      </c>
      <c r="C44" t="s">
        <v>134</v>
      </c>
      <c r="D44" t="s">
        <v>28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>
      <c r="A45" s="3" t="s">
        <v>135</v>
      </c>
      <c r="B45" t="s">
        <v>136</v>
      </c>
      <c r="C45" t="s">
        <v>137</v>
      </c>
      <c r="D45" t="s">
        <v>24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>
      <c r="A46" s="3" t="s">
        <v>138</v>
      </c>
      <c r="B46" t="s">
        <v>139</v>
      </c>
      <c r="C46" t="s">
        <v>140</v>
      </c>
      <c r="D46" t="s">
        <v>20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>
      <c r="A47" s="3" t="s">
        <v>141</v>
      </c>
      <c r="B47" t="s">
        <v>142</v>
      </c>
      <c r="C47" t="s">
        <v>143</v>
      </c>
      <c r="D47" t="s">
        <v>20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>
      <c r="A48" s="3" t="s">
        <v>144</v>
      </c>
      <c r="B48" t="s">
        <v>145</v>
      </c>
      <c r="C48" t="s">
        <v>146</v>
      </c>
      <c r="D48" t="s">
        <v>28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>
      <c r="A49" s="3" t="s">
        <v>160</v>
      </c>
      <c r="B49" t="s">
        <v>161</v>
      </c>
      <c r="C49" t="s">
        <v>88</v>
      </c>
      <c r="D49" t="s">
        <v>20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>
      <c r="A50" s="3" t="s">
        <v>152</v>
      </c>
      <c r="B50" t="s">
        <v>153</v>
      </c>
      <c r="C50" t="s">
        <v>151</v>
      </c>
      <c r="D50" t="s">
        <v>13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>
      <c r="A51" s="3" t="s">
        <v>162</v>
      </c>
      <c r="B51" t="s">
        <v>163</v>
      </c>
      <c r="C51" t="s">
        <v>88</v>
      </c>
      <c r="D51" t="s">
        <v>20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>
      <c r="A52" s="3" t="s">
        <v>149</v>
      </c>
      <c r="B52" t="s">
        <v>150</v>
      </c>
      <c r="C52" t="s">
        <v>151</v>
      </c>
      <c r="D52" t="s">
        <v>13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>
      <c r="A53" s="3" t="s">
        <v>156</v>
      </c>
      <c r="B53" t="s">
        <v>157</v>
      </c>
      <c r="C53" t="s">
        <v>151</v>
      </c>
      <c r="D53" t="s">
        <v>24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>
      <c r="A54" s="3" t="s">
        <v>164</v>
      </c>
      <c r="B54" t="s">
        <v>165</v>
      </c>
      <c r="C54" t="s">
        <v>88</v>
      </c>
      <c r="D54" t="s">
        <v>24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>
      <c r="A55" s="3" t="s">
        <v>147</v>
      </c>
      <c r="B55" t="s">
        <v>148</v>
      </c>
      <c r="C55" t="s">
        <v>88</v>
      </c>
      <c r="D55" t="s">
        <v>24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>
      <c r="A56" s="3" t="s">
        <v>158</v>
      </c>
      <c r="B56" t="s">
        <v>159</v>
      </c>
      <c r="C56" t="s">
        <v>88</v>
      </c>
      <c r="D56" t="s">
        <v>28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>
      <c r="A57" s="3" t="s">
        <v>154</v>
      </c>
      <c r="B57" t="s">
        <v>155</v>
      </c>
      <c r="C57" t="s">
        <v>151</v>
      </c>
      <c r="D57" t="s">
        <v>13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>
      <c r="A58" s="3" t="s">
        <v>169</v>
      </c>
      <c r="B58" t="s">
        <v>170</v>
      </c>
      <c r="C58" t="s">
        <v>171</v>
      </c>
      <c r="D58" t="s">
        <v>13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>
      <c r="A59" s="3" t="s">
        <v>166</v>
      </c>
      <c r="B59" t="s">
        <v>167</v>
      </c>
      <c r="C59" t="s">
        <v>168</v>
      </c>
      <c r="D59" t="s">
        <v>24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>
      <c r="A60" s="3" t="s">
        <v>172</v>
      </c>
      <c r="B60" t="s">
        <v>173</v>
      </c>
      <c r="C60" t="s">
        <v>174</v>
      </c>
      <c r="D60" t="s">
        <v>24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>
      <c r="A61" s="3" t="s">
        <v>175</v>
      </c>
      <c r="B61" t="s">
        <v>176</v>
      </c>
      <c r="C61" t="s">
        <v>177</v>
      </c>
      <c r="D61" t="s">
        <v>20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>
      <c r="A62" s="3" t="s">
        <v>178</v>
      </c>
      <c r="B62" t="s">
        <v>54</v>
      </c>
      <c r="C62" t="s">
        <v>179</v>
      </c>
      <c r="D62" t="s">
        <v>28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>
      <c r="A63" s="3" t="s">
        <v>183</v>
      </c>
      <c r="B63" t="s">
        <v>184</v>
      </c>
      <c r="C63" t="s">
        <v>182</v>
      </c>
      <c r="D63" t="s">
        <v>13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>
      <c r="A64" s="3" t="s">
        <v>180</v>
      </c>
      <c r="B64" t="s">
        <v>181</v>
      </c>
      <c r="C64" t="s">
        <v>182</v>
      </c>
      <c r="D64" t="s">
        <v>20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>
      <c r="A65" s="3" t="s">
        <v>188</v>
      </c>
      <c r="B65" t="s">
        <v>189</v>
      </c>
      <c r="C65" t="s">
        <v>187</v>
      </c>
      <c r="D65" t="s">
        <v>20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>
      <c r="A66" s="3" t="s">
        <v>185</v>
      </c>
      <c r="B66" t="s">
        <v>186</v>
      </c>
      <c r="C66" t="s">
        <v>187</v>
      </c>
      <c r="D66" t="s">
        <v>13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>
      <c r="A67" s="3" t="s">
        <v>190</v>
      </c>
      <c r="B67" t="s">
        <v>191</v>
      </c>
      <c r="C67" t="s">
        <v>192</v>
      </c>
      <c r="D67" t="s">
        <v>13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>
      <c r="A68" s="3" t="s">
        <v>193</v>
      </c>
      <c r="B68" t="s">
        <v>194</v>
      </c>
      <c r="C68" t="s">
        <v>195</v>
      </c>
      <c r="D68" t="s">
        <v>20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>
      <c r="A69" s="3" t="s">
        <v>196</v>
      </c>
      <c r="B69" t="s">
        <v>197</v>
      </c>
      <c r="C69" t="s">
        <v>198</v>
      </c>
      <c r="D69" t="s">
        <v>28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>
      <c r="A70" s="3" t="s">
        <v>199</v>
      </c>
      <c r="B70" t="s">
        <v>60</v>
      </c>
      <c r="C70" t="s">
        <v>200</v>
      </c>
      <c r="D70" t="s">
        <v>13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>
      <c r="A71" s="3" t="s">
        <v>201</v>
      </c>
      <c r="B71" t="s">
        <v>202</v>
      </c>
      <c r="C71" t="s">
        <v>203</v>
      </c>
      <c r="D71" t="s">
        <v>28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>
      <c r="A72" s="3" t="s">
        <v>204</v>
      </c>
      <c r="B72" t="s">
        <v>205</v>
      </c>
      <c r="C72" t="s">
        <v>206</v>
      </c>
      <c r="D72" t="s">
        <v>13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>
      <c r="A73" s="3" t="s">
        <v>207</v>
      </c>
      <c r="B73" t="s">
        <v>208</v>
      </c>
      <c r="C73" t="s">
        <v>209</v>
      </c>
      <c r="D73" t="s">
        <v>13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>
      <c r="A74" s="3" t="s">
        <v>210</v>
      </c>
      <c r="B74" t="s">
        <v>211</v>
      </c>
      <c r="C74" t="s">
        <v>212</v>
      </c>
      <c r="D74" t="s">
        <v>20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>
      <c r="A75" s="3" t="s">
        <v>213</v>
      </c>
      <c r="B75" t="s">
        <v>214</v>
      </c>
      <c r="C75" t="s">
        <v>215</v>
      </c>
      <c r="D75" t="s">
        <v>24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>
      <c r="A76" s="3" t="s">
        <v>216</v>
      </c>
      <c r="B76" t="s">
        <v>217</v>
      </c>
      <c r="C76" t="s">
        <v>218</v>
      </c>
      <c r="D76" t="s">
        <v>13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>
      <c r="A77" s="3" t="s">
        <v>219</v>
      </c>
      <c r="B77" t="s">
        <v>37</v>
      </c>
      <c r="C77" t="s">
        <v>220</v>
      </c>
      <c r="D77" t="s">
        <v>24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>
      <c r="A78" s="3" t="s">
        <v>221</v>
      </c>
      <c r="B78" t="s">
        <v>222</v>
      </c>
      <c r="C78" t="s">
        <v>223</v>
      </c>
      <c r="D78" t="s">
        <v>13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>
      <c r="A79" s="3" t="s">
        <v>224</v>
      </c>
      <c r="B79" t="s">
        <v>225</v>
      </c>
      <c r="C79" t="s">
        <v>226</v>
      </c>
      <c r="D79" t="s">
        <v>20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>
      <c r="A80" s="3" t="s">
        <v>227</v>
      </c>
      <c r="B80" t="s">
        <v>228</v>
      </c>
      <c r="C80" t="s">
        <v>229</v>
      </c>
      <c r="D80" t="s">
        <v>28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>
      <c r="A81" s="3" t="s">
        <v>230</v>
      </c>
      <c r="B81" t="s">
        <v>231</v>
      </c>
      <c r="C81" t="s">
        <v>232</v>
      </c>
      <c r="D81" t="s">
        <v>13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>
      <c r="A82" s="3" t="s">
        <v>233</v>
      </c>
      <c r="B82" t="s">
        <v>234</v>
      </c>
      <c r="C82" t="s">
        <v>235</v>
      </c>
      <c r="D82" t="s">
        <v>20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>
      <c r="A83" s="3" t="s">
        <v>236</v>
      </c>
      <c r="B83" t="s">
        <v>237</v>
      </c>
      <c r="C83" t="s">
        <v>238</v>
      </c>
      <c r="D83" t="s">
        <v>13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>
      <c r="A84" s="3" t="s">
        <v>239</v>
      </c>
      <c r="B84" t="s">
        <v>240</v>
      </c>
      <c r="C84" t="s">
        <v>241</v>
      </c>
      <c r="D84" t="s">
        <v>20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>
      <c r="A85" s="3" t="s">
        <v>242</v>
      </c>
      <c r="B85" t="s">
        <v>243</v>
      </c>
      <c r="C85" t="s">
        <v>244</v>
      </c>
      <c r="D85" t="s">
        <v>13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>
      <c r="A86" s="3" t="s">
        <v>245</v>
      </c>
      <c r="B86" t="s">
        <v>246</v>
      </c>
      <c r="C86" t="s">
        <v>247</v>
      </c>
      <c r="D86" t="s">
        <v>13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>
      <c r="A87" s="3" t="s">
        <v>248</v>
      </c>
      <c r="B87" t="s">
        <v>246</v>
      </c>
      <c r="C87" t="s">
        <v>249</v>
      </c>
      <c r="D87" t="s">
        <v>20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>
      <c r="A88" s="3" t="s">
        <v>250</v>
      </c>
      <c r="B88" t="s">
        <v>251</v>
      </c>
      <c r="C88" t="s">
        <v>252</v>
      </c>
      <c r="D88" t="s">
        <v>28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>
      <c r="A89" s="3" t="s">
        <v>253</v>
      </c>
      <c r="B89" t="s">
        <v>254</v>
      </c>
      <c r="C89" t="s">
        <v>255</v>
      </c>
      <c r="D89" t="s">
        <v>13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>
      <c r="A90" s="3" t="s">
        <v>256</v>
      </c>
      <c r="B90" t="s">
        <v>257</v>
      </c>
      <c r="C90" t="s">
        <v>258</v>
      </c>
      <c r="D90" t="s">
        <v>20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>
      <c r="A91" s="3" t="s">
        <v>259</v>
      </c>
      <c r="B91" t="s">
        <v>260</v>
      </c>
      <c r="C91" t="s">
        <v>261</v>
      </c>
      <c r="D91" t="s">
        <v>20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>
      <c r="A92" s="3" t="s">
        <v>262</v>
      </c>
      <c r="B92" t="s">
        <v>263</v>
      </c>
      <c r="C92" t="s">
        <v>264</v>
      </c>
      <c r="D92" t="s">
        <v>20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>
      <c r="A93" s="3" t="s">
        <v>265</v>
      </c>
      <c r="B93" t="s">
        <v>266</v>
      </c>
      <c r="C93" t="s">
        <v>267</v>
      </c>
      <c r="D93" t="s">
        <v>13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>
      <c r="A94" s="3" t="s">
        <v>268</v>
      </c>
      <c r="B94" t="s">
        <v>269</v>
      </c>
      <c r="C94" t="s">
        <v>270</v>
      </c>
      <c r="D94" t="s">
        <v>20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>
      <c r="A95" s="3" t="s">
        <v>271</v>
      </c>
      <c r="B95" t="s">
        <v>272</v>
      </c>
      <c r="C95" t="s">
        <v>273</v>
      </c>
      <c r="D95" t="s">
        <v>24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>
      <c r="A96" s="3" t="s">
        <v>274</v>
      </c>
      <c r="B96" t="s">
        <v>275</v>
      </c>
      <c r="C96" t="s">
        <v>276</v>
      </c>
      <c r="D96" t="s">
        <v>13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>
      <c r="A97" s="3" t="s">
        <v>277</v>
      </c>
      <c r="B97" t="s">
        <v>278</v>
      </c>
      <c r="C97" t="s">
        <v>279</v>
      </c>
      <c r="D97" t="s">
        <v>13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>
      <c r="A98" s="3" t="s">
        <v>280</v>
      </c>
      <c r="B98" t="s">
        <v>118</v>
      </c>
      <c r="C98" t="s">
        <v>281</v>
      </c>
      <c r="D98" t="s">
        <v>20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>
      <c r="A99" s="3" t="s">
        <v>282</v>
      </c>
      <c r="B99" t="s">
        <v>283</v>
      </c>
      <c r="C99" t="s">
        <v>284</v>
      </c>
      <c r="D99" t="s">
        <v>28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>
      <c r="A100" s="3" t="s">
        <v>285</v>
      </c>
      <c r="B100" t="s">
        <v>286</v>
      </c>
      <c r="C100" t="s">
        <v>287</v>
      </c>
      <c r="D100" t="s">
        <v>13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>
      <c r="A101" s="3" t="s">
        <v>288</v>
      </c>
      <c r="B101" t="s">
        <v>289</v>
      </c>
      <c r="C101" t="s">
        <v>290</v>
      </c>
      <c r="D101" t="s">
        <v>20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>
      <c r="A102" s="3" t="s">
        <v>291</v>
      </c>
      <c r="B102" t="s">
        <v>292</v>
      </c>
      <c r="C102" t="s">
        <v>293</v>
      </c>
      <c r="D102" t="s">
        <v>24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>
      <c r="A103" s="3" t="s">
        <v>294</v>
      </c>
      <c r="B103" t="s">
        <v>295</v>
      </c>
      <c r="C103" t="s">
        <v>296</v>
      </c>
      <c r="D103" t="s">
        <v>20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>
      <c r="A104" s="3" t="s">
        <v>297</v>
      </c>
      <c r="B104" t="s">
        <v>298</v>
      </c>
      <c r="C104" t="s">
        <v>299</v>
      </c>
      <c r="D104" t="s">
        <v>13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>
      <c r="A105" s="3" t="s">
        <v>300</v>
      </c>
      <c r="B105" t="s">
        <v>301</v>
      </c>
      <c r="C105" t="s">
        <v>302</v>
      </c>
      <c r="D105" t="s">
        <v>24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>
      <c r="A106" s="3" t="s">
        <v>303</v>
      </c>
      <c r="B106" t="s">
        <v>304</v>
      </c>
      <c r="C106" t="s">
        <v>305</v>
      </c>
      <c r="D106" t="s">
        <v>24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>
      <c r="A107" s="3" t="s">
        <v>306</v>
      </c>
      <c r="B107" t="s">
        <v>307</v>
      </c>
      <c r="C107" t="s">
        <v>308</v>
      </c>
      <c r="D107" t="s">
        <v>13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>
      <c r="A108" s="3" t="s">
        <v>309</v>
      </c>
      <c r="B108" t="s">
        <v>310</v>
      </c>
      <c r="C108" t="s">
        <v>311</v>
      </c>
      <c r="D108" t="s">
        <v>20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>
      <c r="A109" s="3" t="s">
        <v>312</v>
      </c>
      <c r="B109" t="s">
        <v>313</v>
      </c>
      <c r="C109" t="s">
        <v>314</v>
      </c>
      <c r="D109" t="s">
        <v>28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>
      <c r="A110" s="3" t="s">
        <v>315</v>
      </c>
      <c r="B110" t="s">
        <v>316</v>
      </c>
      <c r="C110" t="s">
        <v>317</v>
      </c>
      <c r="D110" t="s">
        <v>28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>
      <c r="A111" s="3" t="s">
        <v>318</v>
      </c>
      <c r="B111" t="s">
        <v>319</v>
      </c>
      <c r="C111" t="s">
        <v>320</v>
      </c>
      <c r="D111" t="s">
        <v>20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>
      <c r="A112" s="3" t="s">
        <v>324</v>
      </c>
      <c r="B112" t="s">
        <v>55</v>
      </c>
      <c r="C112" t="s">
        <v>323</v>
      </c>
      <c r="D112" t="s">
        <v>20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>
      <c r="A113" s="3" t="s">
        <v>321</v>
      </c>
      <c r="B113" t="s">
        <v>322</v>
      </c>
      <c r="C113" t="s">
        <v>323</v>
      </c>
      <c r="D113" t="s">
        <v>24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>
      <c r="A114" s="3" t="s">
        <v>325</v>
      </c>
      <c r="B114" t="s">
        <v>326</v>
      </c>
      <c r="C114" t="s">
        <v>327</v>
      </c>
      <c r="D114" t="s">
        <v>28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>
      <c r="A115" s="3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>
      <c r="A116" s="3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>
      <c r="A117" s="3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>
      <c r="A118" s="3" t="s">
        <v>339</v>
      </c>
      <c r="B118" t="s">
        <v>340</v>
      </c>
      <c r="C118" t="s">
        <v>333</v>
      </c>
      <c r="D118" t="s">
        <v>20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>
      <c r="A119" s="3" t="s">
        <v>337</v>
      </c>
      <c r="B119" t="s">
        <v>338</v>
      </c>
      <c r="C119" t="s">
        <v>333</v>
      </c>
      <c r="D119" t="s">
        <v>13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>
      <c r="A120" s="3" t="s">
        <v>341</v>
      </c>
      <c r="B120" t="s">
        <v>342</v>
      </c>
      <c r="C120" t="s">
        <v>343</v>
      </c>
      <c r="D120" t="s">
        <v>28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>
      <c r="A121" s="3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>
      <c r="A122" s="3" t="s">
        <v>347</v>
      </c>
      <c r="B122" t="s">
        <v>348</v>
      </c>
      <c r="C122" t="s">
        <v>349</v>
      </c>
      <c r="D122" t="s">
        <v>24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>
      <c r="A123" s="3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>
      <c r="A124" s="3" t="s">
        <v>353</v>
      </c>
      <c r="B124" t="s">
        <v>354</v>
      </c>
      <c r="C124" t="s">
        <v>355</v>
      </c>
      <c r="D124" t="s">
        <v>13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>
      <c r="A125" s="3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>
      <c r="A126" s="3" t="s">
        <v>359</v>
      </c>
      <c r="B126" t="s">
        <v>360</v>
      </c>
      <c r="C126" t="s">
        <v>361</v>
      </c>
      <c r="D126" t="s">
        <v>20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>
      <c r="A127" s="3" t="s">
        <v>362</v>
      </c>
      <c r="B127" t="s">
        <v>363</v>
      </c>
      <c r="C127" t="s">
        <v>364</v>
      </c>
      <c r="D127" t="s">
        <v>28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>
      <c r="A128" s="3" t="s">
        <v>365</v>
      </c>
      <c r="B128" t="s">
        <v>366</v>
      </c>
      <c r="C128" t="s">
        <v>367</v>
      </c>
      <c r="D128" t="s">
        <v>20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>
      <c r="A129" s="3" t="s">
        <v>368</v>
      </c>
      <c r="B129" t="s">
        <v>103</v>
      </c>
      <c r="C129" t="s">
        <v>369</v>
      </c>
      <c r="D129" t="s">
        <v>28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>
      <c r="A130" s="3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>
      <c r="A131" s="3" t="s">
        <v>373</v>
      </c>
      <c r="B131" t="s">
        <v>374</v>
      </c>
      <c r="C131" t="s">
        <v>375</v>
      </c>
      <c r="D131" t="s">
        <v>24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>
      <c r="A132" s="3" t="s">
        <v>376</v>
      </c>
      <c r="B132" t="s">
        <v>377</v>
      </c>
      <c r="C132" t="s">
        <v>378</v>
      </c>
      <c r="D132" t="s">
        <v>13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>
      <c r="A133" s="3" t="s">
        <v>379</v>
      </c>
      <c r="B133" t="s">
        <v>380</v>
      </c>
      <c r="C133" t="s">
        <v>381</v>
      </c>
      <c r="D133" t="s">
        <v>24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>
      <c r="A134" s="3" t="s">
        <v>382</v>
      </c>
      <c r="B134" t="s">
        <v>383</v>
      </c>
      <c r="C134" t="s">
        <v>384</v>
      </c>
      <c r="D134" t="s">
        <v>13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>
      <c r="A135" s="3" t="s">
        <v>385</v>
      </c>
      <c r="B135" t="s">
        <v>386</v>
      </c>
      <c r="C135" t="s">
        <v>387</v>
      </c>
      <c r="D135" t="s">
        <v>13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>
      <c r="A136" s="3" t="s">
        <v>388</v>
      </c>
      <c r="B136" t="s">
        <v>389</v>
      </c>
      <c r="C136" t="s">
        <v>390</v>
      </c>
      <c r="D136" t="s">
        <v>13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>
      <c r="A137" s="3" t="s">
        <v>391</v>
      </c>
      <c r="B137" t="s">
        <v>54</v>
      </c>
      <c r="C137" t="s">
        <v>392</v>
      </c>
      <c r="D137" t="s">
        <v>20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>
      <c r="A138" s="3" t="s">
        <v>393</v>
      </c>
      <c r="B138" t="s">
        <v>386</v>
      </c>
      <c r="C138" t="s">
        <v>394</v>
      </c>
      <c r="D138" t="s">
        <v>24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>
      <c r="A139" s="3" t="s">
        <v>395</v>
      </c>
      <c r="B139" t="s">
        <v>396</v>
      </c>
      <c r="C139" t="s">
        <v>397</v>
      </c>
      <c r="D139" t="s">
        <v>13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>
      <c r="A140" s="3" t="s">
        <v>401</v>
      </c>
      <c r="B140" t="s">
        <v>402</v>
      </c>
      <c r="C140" t="s">
        <v>400</v>
      </c>
      <c r="D140" t="s">
        <v>20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>
      <c r="A141" s="3" t="s">
        <v>398</v>
      </c>
      <c r="B141" t="s">
        <v>399</v>
      </c>
      <c r="C141" t="s">
        <v>400</v>
      </c>
      <c r="D141" t="s">
        <v>24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>
      <c r="A142" s="3" t="s">
        <v>403</v>
      </c>
      <c r="B142" t="s">
        <v>404</v>
      </c>
      <c r="C142" t="s">
        <v>405</v>
      </c>
      <c r="D142" t="s">
        <v>13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>
      <c r="A143" s="3" t="s">
        <v>417</v>
      </c>
      <c r="B143" t="s">
        <v>418</v>
      </c>
      <c r="C143" t="s">
        <v>408</v>
      </c>
      <c r="D143" t="s">
        <v>28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>
      <c r="A144" s="3" t="s">
        <v>406</v>
      </c>
      <c r="B144" t="s">
        <v>407</v>
      </c>
      <c r="C144" t="s">
        <v>408</v>
      </c>
      <c r="D144" t="s">
        <v>20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>
      <c r="A145" s="3" t="s">
        <v>410</v>
      </c>
      <c r="B145" t="s">
        <v>411</v>
      </c>
      <c r="C145" t="s">
        <v>408</v>
      </c>
      <c r="D145" t="s">
        <v>13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>
      <c r="A146" s="3" t="s">
        <v>409</v>
      </c>
      <c r="B146" t="s">
        <v>60</v>
      </c>
      <c r="C146" t="s">
        <v>408</v>
      </c>
      <c r="D146" t="s">
        <v>20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>
      <c r="A147" s="3" t="s">
        <v>415</v>
      </c>
      <c r="B147" t="s">
        <v>416</v>
      </c>
      <c r="C147" t="s">
        <v>408</v>
      </c>
      <c r="D147" t="s">
        <v>20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>
      <c r="A148" s="3" t="s">
        <v>412</v>
      </c>
      <c r="B148" t="s">
        <v>413</v>
      </c>
      <c r="C148" t="s">
        <v>414</v>
      </c>
      <c r="D148" t="s">
        <v>28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>
      <c r="A149" s="3" t="s">
        <v>419</v>
      </c>
      <c r="B149" t="s">
        <v>420</v>
      </c>
      <c r="C149" t="s">
        <v>421</v>
      </c>
      <c r="D149" t="s">
        <v>28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>
      <c r="A150" s="3" t="s">
        <v>422</v>
      </c>
      <c r="B150" t="s">
        <v>423</v>
      </c>
      <c r="C150" t="s">
        <v>424</v>
      </c>
      <c r="D150" t="s">
        <v>13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>
      <c r="A151" s="3" t="s">
        <v>425</v>
      </c>
      <c r="B151" t="s">
        <v>426</v>
      </c>
      <c r="C151" t="s">
        <v>427</v>
      </c>
      <c r="D151" t="s">
        <v>13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>
      <c r="A152" s="3" t="s">
        <v>428</v>
      </c>
      <c r="B152" t="s">
        <v>429</v>
      </c>
      <c r="C152" t="s">
        <v>430</v>
      </c>
      <c r="D152" t="s">
        <v>20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>
      <c r="A153" s="3" t="s">
        <v>434</v>
      </c>
      <c r="B153" t="s">
        <v>435</v>
      </c>
      <c r="C153" t="s">
        <v>433</v>
      </c>
      <c r="D153" t="s">
        <v>28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>
      <c r="A154" s="3" t="s">
        <v>431</v>
      </c>
      <c r="B154" t="s">
        <v>432</v>
      </c>
      <c r="C154" t="s">
        <v>433</v>
      </c>
      <c r="D154" t="s">
        <v>13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>
      <c r="A155" s="3" t="s">
        <v>436</v>
      </c>
      <c r="B155" t="s">
        <v>437</v>
      </c>
      <c r="C155" t="s">
        <v>438</v>
      </c>
      <c r="D155" t="s">
        <v>24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>
      <c r="A156" s="3" t="s">
        <v>439</v>
      </c>
      <c r="B156" t="s">
        <v>440</v>
      </c>
      <c r="C156" t="s">
        <v>441</v>
      </c>
      <c r="D156" t="s">
        <v>24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>
      <c r="A157" s="3" t="s">
        <v>442</v>
      </c>
      <c r="B157" t="s">
        <v>443</v>
      </c>
      <c r="C157" t="s">
        <v>444</v>
      </c>
      <c r="D157" t="s">
        <v>13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>
      <c r="A158" s="3" t="s">
        <v>445</v>
      </c>
      <c r="B158" t="s">
        <v>446</v>
      </c>
      <c r="C158" t="s">
        <v>447</v>
      </c>
      <c r="D158" t="s">
        <v>20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>
      <c r="A159" s="3" t="s">
        <v>453</v>
      </c>
      <c r="B159" t="s">
        <v>454</v>
      </c>
      <c r="C159" t="s">
        <v>455</v>
      </c>
      <c r="D159" t="s">
        <v>13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>
      <c r="A160" s="3" t="s">
        <v>451</v>
      </c>
      <c r="B160" t="s">
        <v>452</v>
      </c>
      <c r="C160" t="s">
        <v>450</v>
      </c>
      <c r="D160" t="s">
        <v>28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>
      <c r="A161" s="3" t="s">
        <v>448</v>
      </c>
      <c r="B161" t="s">
        <v>449</v>
      </c>
      <c r="C161" t="s">
        <v>450</v>
      </c>
      <c r="D161" t="s">
        <v>24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>
      <c r="A162" s="3" t="s">
        <v>456</v>
      </c>
      <c r="B162" t="s">
        <v>457</v>
      </c>
      <c r="C162" t="s">
        <v>458</v>
      </c>
      <c r="D162" t="s">
        <v>28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>
      <c r="A163" s="3" t="s">
        <v>459</v>
      </c>
      <c r="B163" t="s">
        <v>460</v>
      </c>
      <c r="C163" t="s">
        <v>461</v>
      </c>
      <c r="D163" t="s">
        <v>20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>
      <c r="A164" s="3" t="s">
        <v>462</v>
      </c>
      <c r="B164" t="s">
        <v>463</v>
      </c>
      <c r="C164" t="s">
        <v>37</v>
      </c>
      <c r="D164" t="s">
        <v>24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>
      <c r="A165" s="3" t="s">
        <v>464</v>
      </c>
      <c r="B165" t="s">
        <v>465</v>
      </c>
      <c r="C165" t="s">
        <v>466</v>
      </c>
      <c r="D165" t="s">
        <v>28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>
      <c r="A166" s="3" t="s">
        <v>467</v>
      </c>
      <c r="B166" t="s">
        <v>468</v>
      </c>
      <c r="C166" t="s">
        <v>469</v>
      </c>
      <c r="D166" t="s">
        <v>13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>
      <c r="A167" s="3" t="s">
        <v>470</v>
      </c>
      <c r="B167" t="s">
        <v>471</v>
      </c>
      <c r="C167" t="s">
        <v>472</v>
      </c>
      <c r="D167" t="s">
        <v>24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>
      <c r="A168" s="3" t="s">
        <v>473</v>
      </c>
      <c r="B168" t="s">
        <v>474</v>
      </c>
      <c r="C168" t="s">
        <v>475</v>
      </c>
      <c r="D168" t="s">
        <v>24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>
      <c r="A169" s="3" t="s">
        <v>476</v>
      </c>
      <c r="B169" t="s">
        <v>477</v>
      </c>
      <c r="C169" t="s">
        <v>478</v>
      </c>
      <c r="D169" t="s">
        <v>13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>
      <c r="A170" s="3" t="s">
        <v>479</v>
      </c>
      <c r="B170" t="s">
        <v>480</v>
      </c>
      <c r="C170" t="s">
        <v>481</v>
      </c>
      <c r="D170" t="s">
        <v>28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>
      <c r="A171" s="3" t="s">
        <v>487</v>
      </c>
      <c r="B171" t="s">
        <v>488</v>
      </c>
      <c r="C171" t="s">
        <v>484</v>
      </c>
      <c r="D171" t="s">
        <v>13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>
      <c r="A172" s="3" t="s">
        <v>482</v>
      </c>
      <c r="B172" t="s">
        <v>483</v>
      </c>
      <c r="C172" t="s">
        <v>484</v>
      </c>
      <c r="D172" t="s">
        <v>20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>
      <c r="A173" s="3" t="s">
        <v>485</v>
      </c>
      <c r="B173" t="s">
        <v>486</v>
      </c>
      <c r="C173" t="s">
        <v>484</v>
      </c>
      <c r="D173" t="s">
        <v>20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>
      <c r="A174" s="3" t="s">
        <v>489</v>
      </c>
      <c r="B174" t="s">
        <v>490</v>
      </c>
      <c r="C174" t="s">
        <v>484</v>
      </c>
      <c r="D174" t="s">
        <v>28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>
      <c r="A175" s="3" t="s">
        <v>491</v>
      </c>
      <c r="B175" t="s">
        <v>492</v>
      </c>
      <c r="C175" t="s">
        <v>493</v>
      </c>
      <c r="D175" t="s">
        <v>24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>
      <c r="A176" s="3" t="s">
        <v>494</v>
      </c>
      <c r="B176" t="s">
        <v>495</v>
      </c>
      <c r="C176" t="s">
        <v>496</v>
      </c>
      <c r="D176" t="s">
        <v>20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>
      <c r="A177" s="3" t="s">
        <v>500</v>
      </c>
      <c r="B177" t="s">
        <v>501</v>
      </c>
      <c r="C177" t="s">
        <v>499</v>
      </c>
      <c r="D177" t="s">
        <v>20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3" t="s">
        <v>497</v>
      </c>
      <c r="B178" t="s">
        <v>498</v>
      </c>
      <c r="C178" t="s">
        <v>499</v>
      </c>
      <c r="D178" t="s">
        <v>20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>
      <c r="A179" s="3" t="s">
        <v>502</v>
      </c>
      <c r="B179" t="s">
        <v>503</v>
      </c>
      <c r="C179" t="s">
        <v>504</v>
      </c>
      <c r="D179" t="s">
        <v>24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>
      <c r="A180" s="3" t="s">
        <v>505</v>
      </c>
      <c r="B180" t="s">
        <v>506</v>
      </c>
      <c r="C180" t="s">
        <v>507</v>
      </c>
      <c r="D180" t="s">
        <v>24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>
      <c r="A181" s="3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>
      <c r="A182" s="3" t="s">
        <v>511</v>
      </c>
      <c r="B182" t="s">
        <v>512</v>
      </c>
      <c r="C182" t="s">
        <v>513</v>
      </c>
      <c r="D182" t="s">
        <v>24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>
      <c r="A183" s="3" t="s">
        <v>514</v>
      </c>
      <c r="B183" t="s">
        <v>515</v>
      </c>
      <c r="C183" t="s">
        <v>516</v>
      </c>
      <c r="D183" t="s">
        <v>28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>
      <c r="A184" s="3" t="s">
        <v>517</v>
      </c>
      <c r="B184" t="s">
        <v>518</v>
      </c>
      <c r="C184" t="s">
        <v>519</v>
      </c>
      <c r="D184" t="s">
        <v>20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>
      <c r="A185" s="3" t="s">
        <v>520</v>
      </c>
      <c r="B185" t="s">
        <v>521</v>
      </c>
      <c r="C185" t="s">
        <v>522</v>
      </c>
      <c r="D185" t="s">
        <v>20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>
      <c r="A186" s="3" t="s">
        <v>523</v>
      </c>
      <c r="B186" t="s">
        <v>524</v>
      </c>
      <c r="C186" t="s">
        <v>525</v>
      </c>
      <c r="D186" t="s">
        <v>13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>
      <c r="A187" s="3" t="s">
        <v>526</v>
      </c>
      <c r="B187" t="s">
        <v>527</v>
      </c>
      <c r="C187" t="s">
        <v>528</v>
      </c>
      <c r="D187" t="s">
        <v>13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>
      <c r="A188" s="3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>
      <c r="A189" s="3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>
      <c r="A190" s="3" t="s">
        <v>532</v>
      </c>
      <c r="B190" t="s">
        <v>115</v>
      </c>
      <c r="C190" t="s">
        <v>531</v>
      </c>
      <c r="D190" t="s">
        <v>13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>
      <c r="A191" s="3" t="s">
        <v>535</v>
      </c>
      <c r="B191" t="s">
        <v>536</v>
      </c>
      <c r="C191" t="s">
        <v>537</v>
      </c>
      <c r="D191" t="s">
        <v>28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>
      <c r="A192" s="3" t="s">
        <v>547</v>
      </c>
      <c r="B192" t="s">
        <v>548</v>
      </c>
      <c r="C192" t="s">
        <v>546</v>
      </c>
      <c r="D192" t="s">
        <v>20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>
      <c r="A193" s="3" t="s">
        <v>551</v>
      </c>
      <c r="B193" t="s">
        <v>552</v>
      </c>
      <c r="C193" t="s">
        <v>540</v>
      </c>
      <c r="D193" t="s">
        <v>20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>
      <c r="A194" s="3" t="s">
        <v>549</v>
      </c>
      <c r="B194" t="s">
        <v>550</v>
      </c>
      <c r="C194" t="s">
        <v>546</v>
      </c>
      <c r="D194" t="s">
        <v>13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>
      <c r="A195" s="3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>
      <c r="A196" s="3" t="s">
        <v>543</v>
      </c>
      <c r="B196" t="s">
        <v>495</v>
      </c>
      <c r="C196" t="s">
        <v>540</v>
      </c>
      <c r="D196" t="s">
        <v>13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>
      <c r="A197" s="3" t="s">
        <v>544</v>
      </c>
      <c r="B197" t="s">
        <v>545</v>
      </c>
      <c r="C197" t="s">
        <v>546</v>
      </c>
      <c r="D197" t="s">
        <v>13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>
      <c r="A198" s="3" t="s">
        <v>538</v>
      </c>
      <c r="B198" t="s">
        <v>539</v>
      </c>
      <c r="C198" t="s">
        <v>540</v>
      </c>
      <c r="D198" t="s">
        <v>24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>
      <c r="A199" s="3" t="s">
        <v>553</v>
      </c>
      <c r="B199" t="s">
        <v>554</v>
      </c>
      <c r="C199" t="s">
        <v>540</v>
      </c>
      <c r="D199" t="s">
        <v>13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>
      <c r="A200" s="3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>
      <c r="A201" s="3" t="s">
        <v>557</v>
      </c>
      <c r="B201" t="s">
        <v>558</v>
      </c>
      <c r="C201" t="s">
        <v>546</v>
      </c>
      <c r="D201" t="s">
        <v>28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>
      <c r="A202" s="3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>
      <c r="A203" s="3" t="s">
        <v>566</v>
      </c>
      <c r="B203" t="s">
        <v>567</v>
      </c>
      <c r="C203" t="s">
        <v>568</v>
      </c>
      <c r="D203" t="s">
        <v>13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>
      <c r="A204" s="3" t="s">
        <v>562</v>
      </c>
      <c r="B204" t="s">
        <v>563</v>
      </c>
      <c r="C204" t="s">
        <v>561</v>
      </c>
      <c r="D204" t="s">
        <v>28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>
      <c r="A205" s="3" t="s">
        <v>564</v>
      </c>
      <c r="B205" t="s">
        <v>565</v>
      </c>
      <c r="C205" t="s">
        <v>561</v>
      </c>
      <c r="D205" t="s">
        <v>28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>
      <c r="A206" s="3" t="s">
        <v>569</v>
      </c>
      <c r="B206" t="s">
        <v>570</v>
      </c>
      <c r="C206" t="s">
        <v>571</v>
      </c>
      <c r="D206" t="s">
        <v>28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>
      <c r="A207" s="3" t="s">
        <v>572</v>
      </c>
      <c r="B207" t="s">
        <v>573</v>
      </c>
      <c r="C207" t="s">
        <v>574</v>
      </c>
      <c r="D207" t="s">
        <v>13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>
      <c r="A208" s="3" t="s">
        <v>575</v>
      </c>
      <c r="B208" t="s">
        <v>576</v>
      </c>
      <c r="C208" t="s">
        <v>577</v>
      </c>
      <c r="D208" t="s">
        <v>28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>
      <c r="A209" s="3" t="s">
        <v>578</v>
      </c>
      <c r="B209" t="s">
        <v>579</v>
      </c>
      <c r="C209" t="s">
        <v>580</v>
      </c>
      <c r="D209" t="s">
        <v>24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>
      <c r="A210" s="3" t="s">
        <v>581</v>
      </c>
      <c r="B210" t="s">
        <v>582</v>
      </c>
      <c r="C210" t="s">
        <v>583</v>
      </c>
      <c r="D210" t="s">
        <v>13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>
      <c r="A211" s="3" t="s">
        <v>592</v>
      </c>
      <c r="B211" t="s">
        <v>170</v>
      </c>
      <c r="C211" t="s">
        <v>586</v>
      </c>
      <c r="D211" t="s">
        <v>13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>
      <c r="A212" s="3" t="s">
        <v>593</v>
      </c>
      <c r="B212" t="s">
        <v>594</v>
      </c>
      <c r="C212" t="s">
        <v>595</v>
      </c>
      <c r="D212" t="s">
        <v>24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>
      <c r="A213" s="3" t="s">
        <v>587</v>
      </c>
      <c r="B213" t="s">
        <v>588</v>
      </c>
      <c r="C213" t="s">
        <v>589</v>
      </c>
      <c r="D213" t="s">
        <v>24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>
      <c r="A214" s="3" t="s">
        <v>600</v>
      </c>
      <c r="B214" t="s">
        <v>601</v>
      </c>
      <c r="C214" t="s">
        <v>589</v>
      </c>
      <c r="D214" t="s">
        <v>28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>
      <c r="A215" s="3" t="s">
        <v>590</v>
      </c>
      <c r="B215" t="s">
        <v>591</v>
      </c>
      <c r="C215" t="s">
        <v>589</v>
      </c>
      <c r="D215" t="s">
        <v>28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>
      <c r="A216" s="3" t="s">
        <v>584</v>
      </c>
      <c r="B216" t="s">
        <v>585</v>
      </c>
      <c r="C216" t="s">
        <v>586</v>
      </c>
      <c r="D216" t="s">
        <v>13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>
      <c r="A217" s="3" t="s">
        <v>596</v>
      </c>
      <c r="B217" t="s">
        <v>597</v>
      </c>
      <c r="C217" t="s">
        <v>589</v>
      </c>
      <c r="D217" t="s">
        <v>13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>
      <c r="A218" s="3" t="s">
        <v>598</v>
      </c>
      <c r="B218" t="s">
        <v>599</v>
      </c>
      <c r="C218" t="s">
        <v>586</v>
      </c>
      <c r="D218" t="s">
        <v>20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>
      <c r="A219" s="3" t="s">
        <v>602</v>
      </c>
      <c r="B219" t="s">
        <v>603</v>
      </c>
      <c r="C219" t="s">
        <v>604</v>
      </c>
      <c r="D219" t="s">
        <v>13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>
      <c r="A220" s="3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>
      <c r="A221" s="3" t="s">
        <v>611</v>
      </c>
      <c r="B221" t="s">
        <v>612</v>
      </c>
      <c r="C221" t="s">
        <v>610</v>
      </c>
      <c r="D221" t="s">
        <v>13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>
      <c r="A222" s="3" t="s">
        <v>608</v>
      </c>
      <c r="B222" t="s">
        <v>609</v>
      </c>
      <c r="C222" t="s">
        <v>610</v>
      </c>
      <c r="D222" t="s">
        <v>24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>
      <c r="A223" s="3" t="s">
        <v>613</v>
      </c>
      <c r="B223" t="s">
        <v>357</v>
      </c>
      <c r="C223" t="s">
        <v>614</v>
      </c>
      <c r="D223" t="s">
        <v>20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>
      <c r="A224" s="3" t="s">
        <v>615</v>
      </c>
      <c r="B224" t="s">
        <v>616</v>
      </c>
      <c r="C224" t="s">
        <v>617</v>
      </c>
      <c r="D224" t="s">
        <v>28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>
      <c r="A225" s="3" t="s">
        <v>621</v>
      </c>
      <c r="B225" t="s">
        <v>622</v>
      </c>
      <c r="C225" t="s">
        <v>620</v>
      </c>
      <c r="D225" t="s">
        <v>28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>
      <c r="A226" s="3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>
      <c r="A227" s="3" t="s">
        <v>623</v>
      </c>
      <c r="B227" t="s">
        <v>624</v>
      </c>
      <c r="C227" t="s">
        <v>625</v>
      </c>
      <c r="D227" t="s">
        <v>13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>
      <c r="A228" s="3" t="s">
        <v>626</v>
      </c>
      <c r="B228" t="s">
        <v>627</v>
      </c>
      <c r="C228" t="s">
        <v>628</v>
      </c>
      <c r="D228" t="s">
        <v>13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>
      <c r="A229" s="3" t="s">
        <v>629</v>
      </c>
      <c r="B229" t="s">
        <v>11</v>
      </c>
      <c r="C229" t="s">
        <v>630</v>
      </c>
      <c r="D229" t="s">
        <v>28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>
      <c r="A230" s="3" t="s">
        <v>631</v>
      </c>
      <c r="B230" t="s">
        <v>632</v>
      </c>
      <c r="C230" t="s">
        <v>633</v>
      </c>
      <c r="D230" t="s">
        <v>24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>
      <c r="A231" s="3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>
      <c r="A232" s="3" t="s">
        <v>636</v>
      </c>
      <c r="B232" t="s">
        <v>637</v>
      </c>
      <c r="C232" t="s">
        <v>638</v>
      </c>
      <c r="D232" t="s">
        <v>24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>
      <c r="A233" s="3" t="s">
        <v>639</v>
      </c>
      <c r="B233" t="s">
        <v>606</v>
      </c>
      <c r="C233" t="s">
        <v>640</v>
      </c>
      <c r="D233" t="s">
        <v>13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>
      <c r="A234" s="3" t="s">
        <v>641</v>
      </c>
      <c r="B234" t="s">
        <v>637</v>
      </c>
      <c r="C234" t="s">
        <v>642</v>
      </c>
      <c r="D234" t="s">
        <v>28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>
      <c r="A235" s="3" t="s">
        <v>643</v>
      </c>
      <c r="B235" t="s">
        <v>644</v>
      </c>
      <c r="C235" t="s">
        <v>645</v>
      </c>
      <c r="D235" t="s">
        <v>20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>
      <c r="A236" s="3" t="s">
        <v>646</v>
      </c>
      <c r="B236" t="s">
        <v>647</v>
      </c>
      <c r="C236" t="s">
        <v>648</v>
      </c>
      <c r="D236" t="s">
        <v>24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>
      <c r="A237" s="3" t="s">
        <v>649</v>
      </c>
      <c r="B237" t="s">
        <v>624</v>
      </c>
      <c r="C237" t="s">
        <v>650</v>
      </c>
      <c r="D237" t="s">
        <v>13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>
      <c r="A238" s="3" t="s">
        <v>651</v>
      </c>
      <c r="B238" t="s">
        <v>527</v>
      </c>
      <c r="C238" t="s">
        <v>652</v>
      </c>
      <c r="D238" t="s">
        <v>28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>
      <c r="A239" s="3" t="s">
        <v>653</v>
      </c>
      <c r="B239" t="s">
        <v>654</v>
      </c>
      <c r="C239" t="s">
        <v>655</v>
      </c>
      <c r="D239" t="s">
        <v>13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>
      <c r="A240" s="3" t="s">
        <v>656</v>
      </c>
      <c r="B240" t="s">
        <v>246</v>
      </c>
      <c r="C240" t="s">
        <v>657</v>
      </c>
      <c r="D240" t="s">
        <v>24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>
      <c r="A241" s="3" t="s">
        <v>658</v>
      </c>
      <c r="B241" t="s">
        <v>659</v>
      </c>
      <c r="C241" t="s">
        <v>660</v>
      </c>
      <c r="D241" t="s">
        <v>28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>
      <c r="A242" s="3" t="s">
        <v>661</v>
      </c>
      <c r="B242" t="s">
        <v>662</v>
      </c>
      <c r="C242" t="s">
        <v>663</v>
      </c>
      <c r="D242" t="s">
        <v>20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>
      <c r="A243" s="3" t="s">
        <v>664</v>
      </c>
      <c r="B243" t="s">
        <v>665</v>
      </c>
      <c r="C243" t="s">
        <v>666</v>
      </c>
      <c r="D243" t="s">
        <v>13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>
      <c r="A244" s="3" t="s">
        <v>667</v>
      </c>
      <c r="B244" t="s">
        <v>668</v>
      </c>
      <c r="C244" t="s">
        <v>669</v>
      </c>
      <c r="D244" t="s">
        <v>24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>
      <c r="A245" s="3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>
      <c r="A246" s="3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>
      <c r="A247" s="3" t="s">
        <v>675</v>
      </c>
      <c r="B247" t="s">
        <v>676</v>
      </c>
      <c r="C247" t="s">
        <v>54</v>
      </c>
      <c r="D247" t="s">
        <v>20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>
      <c r="A248" s="3" t="s">
        <v>677</v>
      </c>
      <c r="B248" t="s">
        <v>678</v>
      </c>
      <c r="C248" t="s">
        <v>679</v>
      </c>
      <c r="D248" t="s">
        <v>28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>
      <c r="A249" s="3" t="s">
        <v>680</v>
      </c>
      <c r="B249" t="s">
        <v>681</v>
      </c>
      <c r="C249" t="s">
        <v>682</v>
      </c>
      <c r="D249" t="s">
        <v>20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>
      <c r="A250" s="3" t="s">
        <v>683</v>
      </c>
      <c r="B250" t="s">
        <v>684</v>
      </c>
      <c r="C250" t="s">
        <v>685</v>
      </c>
      <c r="D250" t="s">
        <v>24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>
      <c r="A251" s="3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>
      <c r="A252" s="3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>
      <c r="A253" s="3" t="s">
        <v>690</v>
      </c>
      <c r="B253" t="s">
        <v>85</v>
      </c>
      <c r="C253" t="s">
        <v>691</v>
      </c>
      <c r="D253" t="s">
        <v>20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>
      <c r="A254" s="3" t="s">
        <v>692</v>
      </c>
      <c r="B254" t="s">
        <v>693</v>
      </c>
      <c r="C254" t="s">
        <v>694</v>
      </c>
      <c r="D254" t="s">
        <v>13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>
      <c r="A255" s="3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>
      <c r="A256" s="3" t="s">
        <v>698</v>
      </c>
      <c r="B256" t="s">
        <v>699</v>
      </c>
      <c r="C256" t="s">
        <v>700</v>
      </c>
      <c r="D256" t="s">
        <v>20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>
      <c r="A257" s="3" t="s">
        <v>701</v>
      </c>
      <c r="B257" t="s">
        <v>465</v>
      </c>
      <c r="C257" t="s">
        <v>702</v>
      </c>
      <c r="D257" t="s">
        <v>28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>
      <c r="A258" s="3" t="s">
        <v>703</v>
      </c>
      <c r="B258" t="s">
        <v>307</v>
      </c>
      <c r="C258" t="s">
        <v>704</v>
      </c>
      <c r="D258" t="s">
        <v>20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>
      <c r="A259" s="3" t="s">
        <v>705</v>
      </c>
      <c r="B259" t="s">
        <v>706</v>
      </c>
      <c r="C259" t="s">
        <v>707</v>
      </c>
      <c r="D259" t="s">
        <v>28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>
      <c r="A260" s="3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>
      <c r="A261" s="3" t="s">
        <v>711</v>
      </c>
      <c r="B261" t="s">
        <v>712</v>
      </c>
      <c r="C261" t="s">
        <v>713</v>
      </c>
      <c r="D261" t="s">
        <v>28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>
      <c r="A262" s="3" t="s">
        <v>724</v>
      </c>
      <c r="B262" t="s">
        <v>725</v>
      </c>
      <c r="C262" t="s">
        <v>716</v>
      </c>
      <c r="D262" t="s">
        <v>13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>
      <c r="A263" s="3" t="s">
        <v>721</v>
      </c>
      <c r="B263" t="s">
        <v>616</v>
      </c>
      <c r="C263" t="s">
        <v>716</v>
      </c>
      <c r="D263" t="s">
        <v>24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>
      <c r="A264" s="3" t="s">
        <v>726</v>
      </c>
      <c r="B264" t="s">
        <v>727</v>
      </c>
      <c r="C264" t="s">
        <v>716</v>
      </c>
      <c r="D264" t="s">
        <v>13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>
      <c r="A265" s="3" t="s">
        <v>728</v>
      </c>
      <c r="B265" t="s">
        <v>729</v>
      </c>
      <c r="C265" t="s">
        <v>716</v>
      </c>
      <c r="D265" t="s">
        <v>28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>
      <c r="A266" s="3" t="s">
        <v>714</v>
      </c>
      <c r="B266" t="s">
        <v>715</v>
      </c>
      <c r="C266" t="s">
        <v>716</v>
      </c>
      <c r="D266" t="s">
        <v>13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>
      <c r="A267" s="3" t="s">
        <v>722</v>
      </c>
      <c r="B267" t="s">
        <v>723</v>
      </c>
      <c r="C267" t="s">
        <v>716</v>
      </c>
      <c r="D267" t="s">
        <v>20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>
      <c r="A268" s="3" t="s">
        <v>730</v>
      </c>
      <c r="B268" t="s">
        <v>731</v>
      </c>
      <c r="C268" t="s">
        <v>716</v>
      </c>
      <c r="D268" t="s">
        <v>24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>
      <c r="A269" s="3" t="s">
        <v>719</v>
      </c>
      <c r="B269" t="s">
        <v>720</v>
      </c>
      <c r="C269" t="s">
        <v>716</v>
      </c>
      <c r="D269" t="s">
        <v>28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>
      <c r="A270" s="3" t="s">
        <v>717</v>
      </c>
      <c r="B270" t="s">
        <v>718</v>
      </c>
      <c r="C270" t="s">
        <v>716</v>
      </c>
      <c r="D270" t="s">
        <v>20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>
      <c r="A271" s="3" t="s">
        <v>732</v>
      </c>
      <c r="B271" t="s">
        <v>66</v>
      </c>
      <c r="C271" t="s">
        <v>733</v>
      </c>
      <c r="D271" t="s">
        <v>13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>
      <c r="A272" s="3" t="s">
        <v>734</v>
      </c>
      <c r="B272" t="s">
        <v>735</v>
      </c>
      <c r="C272" t="s">
        <v>736</v>
      </c>
      <c r="D272" t="s">
        <v>20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>
      <c r="A273" s="3" t="s">
        <v>737</v>
      </c>
      <c r="B273" t="s">
        <v>738</v>
      </c>
      <c r="C273" t="s">
        <v>739</v>
      </c>
      <c r="D273" t="s">
        <v>13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>
      <c r="A274" s="3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>
      <c r="A275" s="3" t="s">
        <v>743</v>
      </c>
      <c r="B275" t="s">
        <v>744</v>
      </c>
      <c r="C275" t="s">
        <v>745</v>
      </c>
      <c r="D275" t="s">
        <v>13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>
      <c r="A276" s="3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>
      <c r="A277" s="3" t="s">
        <v>749</v>
      </c>
      <c r="B277" t="s">
        <v>662</v>
      </c>
      <c r="C277" t="s">
        <v>750</v>
      </c>
      <c r="D277" t="s">
        <v>28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>
      <c r="A278" s="3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>
      <c r="A279" s="3" t="s">
        <v>753</v>
      </c>
      <c r="B279" t="s">
        <v>754</v>
      </c>
      <c r="C279" t="s">
        <v>755</v>
      </c>
      <c r="D279" t="s">
        <v>24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>
      <c r="A280" s="3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>
      <c r="A281" s="3" t="s">
        <v>762</v>
      </c>
      <c r="B281" t="s">
        <v>307</v>
      </c>
      <c r="C281" t="s">
        <v>761</v>
      </c>
      <c r="D281" t="s">
        <v>20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>
      <c r="A282" s="3" t="s">
        <v>759</v>
      </c>
      <c r="B282" t="s">
        <v>760</v>
      </c>
      <c r="C282" t="s">
        <v>761</v>
      </c>
      <c r="D282" t="s">
        <v>24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>
      <c r="A283" s="3" t="s">
        <v>763</v>
      </c>
      <c r="B283" t="s">
        <v>764</v>
      </c>
      <c r="C283" t="s">
        <v>765</v>
      </c>
      <c r="D283" t="s">
        <v>20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>
      <c r="A284" s="3" t="s">
        <v>766</v>
      </c>
      <c r="B284" t="s">
        <v>767</v>
      </c>
      <c r="C284" t="s">
        <v>768</v>
      </c>
      <c r="D284" t="s">
        <v>20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>
      <c r="A285" s="3" t="s">
        <v>769</v>
      </c>
      <c r="B285" t="s">
        <v>85</v>
      </c>
      <c r="C285" t="s">
        <v>770</v>
      </c>
      <c r="D285" t="s">
        <v>24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>
      <c r="A286" s="3" t="s">
        <v>771</v>
      </c>
      <c r="B286" t="s">
        <v>772</v>
      </c>
      <c r="C286" t="s">
        <v>773</v>
      </c>
      <c r="D286" t="s">
        <v>13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>
      <c r="A287" s="3" t="s">
        <v>774</v>
      </c>
      <c r="B287" t="s">
        <v>775</v>
      </c>
      <c r="C287" t="s">
        <v>776</v>
      </c>
      <c r="D287" t="s">
        <v>20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>
      <c r="A288" s="3" t="s">
        <v>780</v>
      </c>
      <c r="B288" t="s">
        <v>781</v>
      </c>
      <c r="C288" t="s">
        <v>779</v>
      </c>
      <c r="D288" t="s">
        <v>13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>
      <c r="A289" s="3" t="s">
        <v>777</v>
      </c>
      <c r="B289" t="s">
        <v>778</v>
      </c>
      <c r="C289" t="s">
        <v>779</v>
      </c>
      <c r="D289" t="s">
        <v>20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>
      <c r="A290" s="3" t="s">
        <v>782</v>
      </c>
      <c r="B290" t="s">
        <v>783</v>
      </c>
      <c r="C290" t="s">
        <v>784</v>
      </c>
      <c r="D290" t="s">
        <v>20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>
      <c r="A291" s="3" t="s">
        <v>785</v>
      </c>
      <c r="B291" t="s">
        <v>786</v>
      </c>
      <c r="C291" t="s">
        <v>787</v>
      </c>
      <c r="D291" t="s">
        <v>24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>
      <c r="A292" s="3" t="s">
        <v>788</v>
      </c>
      <c r="B292" t="s">
        <v>85</v>
      </c>
      <c r="C292" t="s">
        <v>789</v>
      </c>
      <c r="D292" t="s">
        <v>28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>
      <c r="A293" s="3" t="s">
        <v>790</v>
      </c>
      <c r="B293" t="s">
        <v>181</v>
      </c>
      <c r="C293" t="s">
        <v>791</v>
      </c>
      <c r="D293" t="s">
        <v>13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>
      <c r="A294" s="3" t="s">
        <v>792</v>
      </c>
      <c r="B294" t="s">
        <v>793</v>
      </c>
      <c r="C294" t="s">
        <v>794</v>
      </c>
      <c r="D294" t="s">
        <v>28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>
      <c r="A295" s="3" t="s">
        <v>795</v>
      </c>
      <c r="B295" t="s">
        <v>796</v>
      </c>
      <c r="C295" t="s">
        <v>797</v>
      </c>
      <c r="D295" t="s">
        <v>24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>
      <c r="A296" s="3" t="s">
        <v>798</v>
      </c>
      <c r="B296" t="s">
        <v>404</v>
      </c>
      <c r="C296" t="s">
        <v>799</v>
      </c>
      <c r="D296" t="s">
        <v>28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>
      <c r="A297" s="3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>
      <c r="A298" s="3" t="s">
        <v>803</v>
      </c>
      <c r="B298" t="s">
        <v>804</v>
      </c>
      <c r="C298" t="s">
        <v>805</v>
      </c>
      <c r="D298" t="s">
        <v>20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>
      <c r="A299" s="3" t="s">
        <v>806</v>
      </c>
      <c r="B299" t="s">
        <v>807</v>
      </c>
      <c r="C299" t="s">
        <v>808</v>
      </c>
      <c r="D299" t="s">
        <v>28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>
      <c r="A300" s="3" t="s">
        <v>809</v>
      </c>
      <c r="B300" t="s">
        <v>810</v>
      </c>
      <c r="C300" t="s">
        <v>811</v>
      </c>
      <c r="D300" t="s">
        <v>28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>
      <c r="A301" s="3" t="s">
        <v>812</v>
      </c>
      <c r="B301" t="s">
        <v>813</v>
      </c>
      <c r="C301" t="s">
        <v>814</v>
      </c>
      <c r="D301" t="s">
        <v>20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>
      <c r="A302" s="3" t="s">
        <v>815</v>
      </c>
      <c r="B302" t="s">
        <v>816</v>
      </c>
      <c r="C302" t="s">
        <v>817</v>
      </c>
      <c r="D302" t="s">
        <v>20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>
      <c r="A303" s="3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>
      <c r="A304" s="3" t="s">
        <v>821</v>
      </c>
      <c r="B304" t="s">
        <v>822</v>
      </c>
      <c r="C304" t="s">
        <v>823</v>
      </c>
      <c r="D304" t="s">
        <v>13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>
      <c r="A305" s="3" t="s">
        <v>824</v>
      </c>
      <c r="B305" t="s">
        <v>825</v>
      </c>
      <c r="C305" t="s">
        <v>826</v>
      </c>
      <c r="D305" t="s">
        <v>24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>
      <c r="A306" s="3" t="s">
        <v>827</v>
      </c>
      <c r="B306" t="s">
        <v>828</v>
      </c>
      <c r="C306" t="s">
        <v>829</v>
      </c>
      <c r="D306" t="s">
        <v>28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>
      <c r="A307" s="3" t="s">
        <v>830</v>
      </c>
      <c r="B307" t="s">
        <v>831</v>
      </c>
      <c r="C307" t="s">
        <v>832</v>
      </c>
      <c r="D307" t="s">
        <v>24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>
      <c r="A308" s="3" t="s">
        <v>833</v>
      </c>
      <c r="B308" t="s">
        <v>834</v>
      </c>
      <c r="C308" t="s">
        <v>835</v>
      </c>
      <c r="D308" t="s">
        <v>13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>
      <c r="A309" s="3" t="s">
        <v>836</v>
      </c>
      <c r="B309" t="s">
        <v>837</v>
      </c>
      <c r="C309" t="s">
        <v>838</v>
      </c>
      <c r="D309" t="s">
        <v>20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>
      <c r="A310" s="3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>
      <c r="A311" s="3" t="s">
        <v>842</v>
      </c>
      <c r="B311" t="s">
        <v>843</v>
      </c>
      <c r="C311" t="s">
        <v>844</v>
      </c>
      <c r="D311" t="s">
        <v>13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>
      <c r="A312" s="3" t="s">
        <v>845</v>
      </c>
      <c r="B312" t="s">
        <v>54</v>
      </c>
      <c r="C312" t="s">
        <v>846</v>
      </c>
      <c r="D312" t="s">
        <v>20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>
      <c r="A313" s="3" t="s">
        <v>847</v>
      </c>
      <c r="B313" t="s">
        <v>560</v>
      </c>
      <c r="C313" t="s">
        <v>813</v>
      </c>
      <c r="D313" t="s">
        <v>13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>
      <c r="A314" s="3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>
      <c r="A315" s="3" t="s">
        <v>851</v>
      </c>
      <c r="B315" t="s">
        <v>852</v>
      </c>
      <c r="C315" t="s">
        <v>853</v>
      </c>
      <c r="D315" t="s">
        <v>24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>
      <c r="A316" s="3" t="s">
        <v>854</v>
      </c>
      <c r="B316" t="s">
        <v>855</v>
      </c>
      <c r="C316" t="s">
        <v>856</v>
      </c>
      <c r="D316" t="s">
        <v>28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>
      <c r="A317" s="3" t="s">
        <v>857</v>
      </c>
      <c r="B317" t="s">
        <v>858</v>
      </c>
      <c r="C317" t="s">
        <v>859</v>
      </c>
      <c r="D317" t="s">
        <v>28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>
      <c r="A318" s="3" t="s">
        <v>860</v>
      </c>
      <c r="B318" t="s">
        <v>861</v>
      </c>
      <c r="C318" t="s">
        <v>862</v>
      </c>
      <c r="D318" t="s">
        <v>28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>
      <c r="A319" s="3" t="s">
        <v>863</v>
      </c>
      <c r="B319" t="s">
        <v>864</v>
      </c>
      <c r="C319" t="s">
        <v>865</v>
      </c>
      <c r="D319" t="s">
        <v>13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>
      <c r="A320" s="3" t="s">
        <v>866</v>
      </c>
      <c r="B320" t="s">
        <v>867</v>
      </c>
      <c r="C320" t="s">
        <v>868</v>
      </c>
      <c r="D320" t="s">
        <v>20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>
      <c r="A321" s="3" t="s">
        <v>869</v>
      </c>
      <c r="B321" t="s">
        <v>822</v>
      </c>
      <c r="C321" t="s">
        <v>870</v>
      </c>
      <c r="D321" t="s">
        <v>13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>
      <c r="A322" s="3" t="s">
        <v>871</v>
      </c>
      <c r="B322" t="s">
        <v>872</v>
      </c>
      <c r="C322" t="s">
        <v>873</v>
      </c>
      <c r="D322" t="s">
        <v>13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>
      <c r="A323" s="3" t="s">
        <v>874</v>
      </c>
      <c r="B323" t="s">
        <v>875</v>
      </c>
      <c r="C323" t="s">
        <v>876</v>
      </c>
      <c r="D323" t="s">
        <v>13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>
      <c r="A324" s="3" t="s">
        <v>877</v>
      </c>
      <c r="B324" t="s">
        <v>878</v>
      </c>
      <c r="C324" t="s">
        <v>879</v>
      </c>
      <c r="D324" t="s">
        <v>13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>
      <c r="A325" s="3" t="s">
        <v>880</v>
      </c>
      <c r="B325" t="s">
        <v>881</v>
      </c>
      <c r="C325" t="s">
        <v>882</v>
      </c>
      <c r="D325" t="s">
        <v>28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>
      <c r="A326" s="3" t="s">
        <v>883</v>
      </c>
      <c r="B326" t="s">
        <v>884</v>
      </c>
      <c r="C326" t="s">
        <v>885</v>
      </c>
      <c r="D326" t="s">
        <v>20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>
      <c r="A327" s="3" t="s">
        <v>886</v>
      </c>
      <c r="B327" t="s">
        <v>887</v>
      </c>
      <c r="C327" t="s">
        <v>888</v>
      </c>
      <c r="D327" t="s">
        <v>13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>
      <c r="A328" s="3" t="s">
        <v>889</v>
      </c>
      <c r="B328" t="s">
        <v>890</v>
      </c>
      <c r="C328" t="s">
        <v>891</v>
      </c>
      <c r="D328" t="s">
        <v>13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>
      <c r="A329" s="3" t="s">
        <v>892</v>
      </c>
      <c r="B329" t="s">
        <v>893</v>
      </c>
      <c r="C329" t="s">
        <v>894</v>
      </c>
      <c r="D329" t="s">
        <v>20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>
      <c r="A330" s="3" t="s">
        <v>895</v>
      </c>
      <c r="B330" t="s">
        <v>255</v>
      </c>
      <c r="C330" t="s">
        <v>896</v>
      </c>
      <c r="D330" t="s">
        <v>13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>
      <c r="A331" s="3" t="s">
        <v>897</v>
      </c>
      <c r="B331" t="s">
        <v>898</v>
      </c>
      <c r="C331" t="s">
        <v>899</v>
      </c>
      <c r="D331" t="s">
        <v>20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>
      <c r="A332" s="3" t="s">
        <v>900</v>
      </c>
      <c r="B332" t="s">
        <v>901</v>
      </c>
      <c r="C332" t="s">
        <v>902</v>
      </c>
      <c r="D332" t="s">
        <v>20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>
      <c r="A333" s="3" t="s">
        <v>903</v>
      </c>
      <c r="B333" t="s">
        <v>904</v>
      </c>
      <c r="C333" t="s">
        <v>905</v>
      </c>
      <c r="D333" t="s">
        <v>13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>
      <c r="A334" s="3" t="s">
        <v>906</v>
      </c>
      <c r="B334" t="s">
        <v>202</v>
      </c>
      <c r="C334" t="s">
        <v>907</v>
      </c>
      <c r="D334" t="s">
        <v>20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>
      <c r="A335" s="3" t="s">
        <v>908</v>
      </c>
      <c r="B335" t="s">
        <v>909</v>
      </c>
      <c r="C335" t="s">
        <v>910</v>
      </c>
      <c r="D335" t="s">
        <v>28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>
      <c r="A336" s="3" t="s">
        <v>911</v>
      </c>
      <c r="B336" t="s">
        <v>912</v>
      </c>
      <c r="C336" t="s">
        <v>545</v>
      </c>
      <c r="D336" t="s">
        <v>13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>
      <c r="A337" s="3" t="s">
        <v>913</v>
      </c>
      <c r="B337" t="s">
        <v>914</v>
      </c>
      <c r="C337" t="s">
        <v>915</v>
      </c>
      <c r="D337" t="s">
        <v>20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>
      <c r="A338" s="3" t="s">
        <v>916</v>
      </c>
      <c r="B338" t="s">
        <v>917</v>
      </c>
      <c r="C338" t="s">
        <v>918</v>
      </c>
      <c r="D338" t="s">
        <v>20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>
      <c r="A339" s="3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>
      <c r="A340" s="3" t="s">
        <v>921</v>
      </c>
      <c r="B340" t="s">
        <v>922</v>
      </c>
      <c r="C340" t="s">
        <v>923</v>
      </c>
      <c r="D340" t="s">
        <v>20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>
      <c r="A341" s="3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>
      <c r="A342" s="3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3" t="s">
        <v>930</v>
      </c>
      <c r="B343" t="s">
        <v>931</v>
      </c>
      <c r="C343" t="s">
        <v>932</v>
      </c>
      <c r="D343" t="s">
        <v>28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>
      <c r="A344" s="3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>
      <c r="A345" s="3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>
      <c r="A346" s="3" t="s">
        <v>938</v>
      </c>
      <c r="B346" t="s">
        <v>939</v>
      </c>
      <c r="C346" t="s">
        <v>940</v>
      </c>
      <c r="D346" t="s">
        <v>20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>
      <c r="A347" s="3" t="s">
        <v>941</v>
      </c>
      <c r="B347" t="s">
        <v>942</v>
      </c>
      <c r="C347" t="s">
        <v>943</v>
      </c>
      <c r="D347" t="s">
        <v>28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>
      <c r="A348" s="3" t="s">
        <v>944</v>
      </c>
      <c r="B348" t="s">
        <v>945</v>
      </c>
      <c r="C348" t="s">
        <v>946</v>
      </c>
      <c r="D348" t="s">
        <v>13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>
      <c r="A349" s="3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>
      <c r="A350" s="3" t="s">
        <v>950</v>
      </c>
      <c r="B350" t="s">
        <v>799</v>
      </c>
      <c r="C350" t="s">
        <v>951</v>
      </c>
      <c r="D350" t="s">
        <v>28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>
      <c r="A351" s="3" t="s">
        <v>952</v>
      </c>
      <c r="B351" t="s">
        <v>662</v>
      </c>
      <c r="C351" t="s">
        <v>953</v>
      </c>
      <c r="D351" t="s">
        <v>28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>
      <c r="A352" s="3" t="s">
        <v>957</v>
      </c>
      <c r="B352" t="s">
        <v>958</v>
      </c>
      <c r="C352" t="s">
        <v>956</v>
      </c>
      <c r="D352" t="s">
        <v>24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>
      <c r="A353" s="3" t="s">
        <v>954</v>
      </c>
      <c r="B353" t="s">
        <v>955</v>
      </c>
      <c r="C353" t="s">
        <v>956</v>
      </c>
      <c r="D353" t="s">
        <v>20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>
      <c r="A354" s="3" t="s">
        <v>959</v>
      </c>
      <c r="B354" t="s">
        <v>960</v>
      </c>
      <c r="C354" t="s">
        <v>573</v>
      </c>
      <c r="D354" t="s">
        <v>20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>
      <c r="A355" s="3" t="s">
        <v>961</v>
      </c>
      <c r="B355" t="s">
        <v>962</v>
      </c>
      <c r="C355" t="s">
        <v>963</v>
      </c>
      <c r="D355" t="s">
        <v>20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>
      <c r="A356" s="3" t="s">
        <v>964</v>
      </c>
      <c r="B356" t="s">
        <v>965</v>
      </c>
      <c r="C356" t="s">
        <v>966</v>
      </c>
      <c r="D356" t="s">
        <v>13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>
      <c r="A357" s="3" t="s">
        <v>967</v>
      </c>
      <c r="B357" t="s">
        <v>968</v>
      </c>
      <c r="C357" t="s">
        <v>969</v>
      </c>
      <c r="D357" t="s">
        <v>28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>
      <c r="A358" s="3" t="s">
        <v>970</v>
      </c>
      <c r="B358" t="s">
        <v>971</v>
      </c>
      <c r="C358" t="s">
        <v>972</v>
      </c>
      <c r="D358" t="s">
        <v>28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>
      <c r="A359" s="3" t="s">
        <v>973</v>
      </c>
      <c r="B359" t="s">
        <v>524</v>
      </c>
      <c r="C359" t="s">
        <v>974</v>
      </c>
      <c r="D359" t="s">
        <v>13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>
      <c r="A360" s="3" t="s">
        <v>975</v>
      </c>
      <c r="B360" t="s">
        <v>976</v>
      </c>
      <c r="C360" t="s">
        <v>977</v>
      </c>
      <c r="D360" t="s">
        <v>20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>
      <c r="A361" s="3" t="s">
        <v>978</v>
      </c>
      <c r="B361" t="s">
        <v>979</v>
      </c>
      <c r="C361" t="s">
        <v>980</v>
      </c>
      <c r="D361" t="s">
        <v>13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>
      <c r="A362" s="3" t="s">
        <v>981</v>
      </c>
      <c r="B362" t="s">
        <v>982</v>
      </c>
      <c r="C362" t="s">
        <v>983</v>
      </c>
      <c r="D362" t="s">
        <v>28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>
      <c r="A363" s="3" t="s">
        <v>987</v>
      </c>
      <c r="B363" t="s">
        <v>988</v>
      </c>
      <c r="C363" t="s">
        <v>986</v>
      </c>
      <c r="D363" t="s">
        <v>28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>
      <c r="A364" s="3" t="s">
        <v>984</v>
      </c>
      <c r="B364" t="s">
        <v>985</v>
      </c>
      <c r="C364" t="s">
        <v>986</v>
      </c>
      <c r="D364" t="s">
        <v>20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>
      <c r="A365" s="3" t="s">
        <v>989</v>
      </c>
      <c r="B365" t="s">
        <v>990</v>
      </c>
      <c r="C365" t="s">
        <v>991</v>
      </c>
      <c r="D365" t="s">
        <v>28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>
      <c r="A366" s="3" t="s">
        <v>992</v>
      </c>
      <c r="B366" t="s">
        <v>993</v>
      </c>
      <c r="C366" t="s">
        <v>994</v>
      </c>
      <c r="D366" t="s">
        <v>20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>
      <c r="A367" s="3" t="s">
        <v>995</v>
      </c>
      <c r="B367" t="s">
        <v>996</v>
      </c>
      <c r="C367" t="s">
        <v>965</v>
      </c>
      <c r="D367" t="s">
        <v>13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>
      <c r="A368" s="3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>
      <c r="A369" s="3" t="s">
        <v>1000</v>
      </c>
      <c r="B369" t="s">
        <v>1001</v>
      </c>
      <c r="C369" t="s">
        <v>1002</v>
      </c>
      <c r="D369" t="s">
        <v>20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>
      <c r="A370" s="3" t="s">
        <v>1003</v>
      </c>
      <c r="B370" t="s">
        <v>1004</v>
      </c>
      <c r="C370" t="s">
        <v>1005</v>
      </c>
      <c r="D370" t="s">
        <v>13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>
      <c r="A371" s="3" t="s">
        <v>1006</v>
      </c>
      <c r="B371" t="s">
        <v>1007</v>
      </c>
      <c r="C371" t="s">
        <v>1008</v>
      </c>
      <c r="D371" t="s">
        <v>13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>
      <c r="A372" s="3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>
      <c r="A373" s="3" t="s">
        <v>1012</v>
      </c>
      <c r="B373" t="s">
        <v>45</v>
      </c>
      <c r="C373" t="s">
        <v>1013</v>
      </c>
      <c r="D373" t="s">
        <v>20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>
      <c r="A374" s="3" t="s">
        <v>1014</v>
      </c>
      <c r="B374" t="s">
        <v>1015</v>
      </c>
      <c r="C374" t="s">
        <v>1016</v>
      </c>
      <c r="D374" t="s">
        <v>20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>
      <c r="A375" s="3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>
      <c r="A376" s="3" t="s">
        <v>1020</v>
      </c>
      <c r="B376" t="s">
        <v>1021</v>
      </c>
      <c r="C376" t="s">
        <v>1022</v>
      </c>
      <c r="D376" t="s">
        <v>20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>
      <c r="A377" s="3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>
      <c r="A378" s="3" t="s">
        <v>1025</v>
      </c>
      <c r="B378" t="s">
        <v>1026</v>
      </c>
      <c r="C378" t="s">
        <v>1027</v>
      </c>
      <c r="D378" t="s">
        <v>28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>
      <c r="A379" s="3" t="s">
        <v>1028</v>
      </c>
      <c r="B379" t="s">
        <v>1029</v>
      </c>
      <c r="C379" t="s">
        <v>1030</v>
      </c>
      <c r="D379" t="s">
        <v>13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>
      <c r="A380" s="3" t="s">
        <v>1031</v>
      </c>
      <c r="B380" t="s">
        <v>1032</v>
      </c>
      <c r="C380" t="s">
        <v>1033</v>
      </c>
      <c r="D380" t="s">
        <v>13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>
      <c r="A381" s="3" t="s">
        <v>1034</v>
      </c>
      <c r="B381" t="s">
        <v>246</v>
      </c>
      <c r="C381" t="s">
        <v>1035</v>
      </c>
      <c r="D381" t="s">
        <v>13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>
      <c r="A382" s="3" t="s">
        <v>1045</v>
      </c>
      <c r="B382" t="s">
        <v>39</v>
      </c>
      <c r="C382" t="s">
        <v>1038</v>
      </c>
      <c r="D382" t="s">
        <v>28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>
      <c r="A383" s="3" t="s">
        <v>1051</v>
      </c>
      <c r="B383" t="s">
        <v>1052</v>
      </c>
      <c r="C383" t="s">
        <v>1038</v>
      </c>
      <c r="D383" t="s">
        <v>20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>
      <c r="A384" s="3" t="s">
        <v>1039</v>
      </c>
      <c r="B384" t="s">
        <v>1040</v>
      </c>
      <c r="C384" t="s">
        <v>1038</v>
      </c>
      <c r="D384" t="s">
        <v>20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>
      <c r="A385" s="3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>
      <c r="A386" s="3" t="s">
        <v>1049</v>
      </c>
      <c r="B386" t="s">
        <v>1050</v>
      </c>
      <c r="C386" t="s">
        <v>1038</v>
      </c>
      <c r="D386" t="s">
        <v>13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>
      <c r="A387" s="3" t="s">
        <v>1036</v>
      </c>
      <c r="B387" t="s">
        <v>1037</v>
      </c>
      <c r="C387" t="s">
        <v>1038</v>
      </c>
      <c r="D387" t="s">
        <v>13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>
      <c r="A388" s="3" t="s">
        <v>1046</v>
      </c>
      <c r="B388" t="s">
        <v>819</v>
      </c>
      <c r="C388" t="s">
        <v>1043</v>
      </c>
      <c r="D388" t="s">
        <v>13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>
      <c r="A389" s="3" t="s">
        <v>1047</v>
      </c>
      <c r="B389" t="s">
        <v>1048</v>
      </c>
      <c r="C389" t="s">
        <v>1038</v>
      </c>
      <c r="D389" t="s">
        <v>28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>
      <c r="A390" s="3" t="s">
        <v>1041</v>
      </c>
      <c r="B390" t="s">
        <v>1042</v>
      </c>
      <c r="C390" t="s">
        <v>1043</v>
      </c>
      <c r="D390" t="s">
        <v>13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>
      <c r="A391" s="3" t="s">
        <v>1053</v>
      </c>
      <c r="B391" t="s">
        <v>488</v>
      </c>
      <c r="C391" t="s">
        <v>1054</v>
      </c>
      <c r="D391" t="s">
        <v>13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>
      <c r="A392" s="3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>
      <c r="A393" s="3" t="s">
        <v>1061</v>
      </c>
      <c r="B393" t="s">
        <v>1062</v>
      </c>
      <c r="C393" t="s">
        <v>1057</v>
      </c>
      <c r="D393" t="s">
        <v>28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>
      <c r="A394" s="3" t="s">
        <v>1058</v>
      </c>
      <c r="B394" t="s">
        <v>1059</v>
      </c>
      <c r="C394" t="s">
        <v>1060</v>
      </c>
      <c r="D394" t="s">
        <v>24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>
      <c r="A395" s="3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3" t="s">
        <v>1066</v>
      </c>
      <c r="B396" t="s">
        <v>1067</v>
      </c>
      <c r="C396" t="s">
        <v>1068</v>
      </c>
      <c r="D396" t="s">
        <v>28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>
      <c r="A397" s="3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>
      <c r="A398" s="3" t="s">
        <v>1072</v>
      </c>
      <c r="B398" t="s">
        <v>1073</v>
      </c>
      <c r="C398" t="s">
        <v>1074</v>
      </c>
      <c r="D398" t="s">
        <v>20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>
      <c r="A399" s="3" t="s">
        <v>1079</v>
      </c>
      <c r="B399" t="s">
        <v>1080</v>
      </c>
      <c r="C399" t="s">
        <v>1077</v>
      </c>
      <c r="D399" t="s">
        <v>20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>
      <c r="A400" s="3" t="s">
        <v>1078</v>
      </c>
      <c r="B400" t="s">
        <v>536</v>
      </c>
      <c r="C400" t="s">
        <v>1077</v>
      </c>
      <c r="D400" t="s">
        <v>28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>
      <c r="A401" s="3" t="s">
        <v>1075</v>
      </c>
      <c r="B401" t="s">
        <v>1076</v>
      </c>
      <c r="C401" t="s">
        <v>1077</v>
      </c>
      <c r="D401" t="s">
        <v>20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>
      <c r="A402" s="3" t="s">
        <v>1081</v>
      </c>
      <c r="B402" t="s">
        <v>1082</v>
      </c>
      <c r="C402" t="s">
        <v>1083</v>
      </c>
      <c r="D402" t="s">
        <v>13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>
      <c r="A403" s="3" t="s">
        <v>1084</v>
      </c>
      <c r="B403" t="s">
        <v>1085</v>
      </c>
      <c r="C403" t="s">
        <v>1086</v>
      </c>
      <c r="D403" t="s">
        <v>20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>
      <c r="A404" s="3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>
      <c r="A405" s="3" t="s">
        <v>1092</v>
      </c>
      <c r="B405" t="s">
        <v>1093</v>
      </c>
      <c r="C405" t="s">
        <v>1086</v>
      </c>
      <c r="D405" t="s">
        <v>20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>
      <c r="A406" s="3" t="s">
        <v>1090</v>
      </c>
      <c r="B406" t="s">
        <v>1091</v>
      </c>
      <c r="C406" t="s">
        <v>1086</v>
      </c>
      <c r="D406" t="s">
        <v>13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>
      <c r="A407" s="3" t="s">
        <v>1094</v>
      </c>
      <c r="B407" t="s">
        <v>1095</v>
      </c>
      <c r="C407" t="s">
        <v>1096</v>
      </c>
      <c r="D407" t="s">
        <v>28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>
      <c r="A408" s="3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>
      <c r="A409" s="3" t="s">
        <v>1100</v>
      </c>
      <c r="B409" t="s">
        <v>366</v>
      </c>
      <c r="C409" t="s">
        <v>1101</v>
      </c>
      <c r="D409" t="s">
        <v>24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>
      <c r="A410" s="3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>
      <c r="A411" s="3" t="s">
        <v>1105</v>
      </c>
      <c r="B411" t="s">
        <v>1106</v>
      </c>
      <c r="C411" t="s">
        <v>1104</v>
      </c>
      <c r="D411" t="s">
        <v>28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>
      <c r="A412" s="3" t="s">
        <v>1110</v>
      </c>
      <c r="B412" t="s">
        <v>1111</v>
      </c>
      <c r="C412" t="s">
        <v>1112</v>
      </c>
      <c r="D412" t="s">
        <v>13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>
      <c r="A413" s="3" t="s">
        <v>1107</v>
      </c>
      <c r="B413" t="s">
        <v>1108</v>
      </c>
      <c r="C413" t="s">
        <v>1109</v>
      </c>
      <c r="D413" t="s">
        <v>20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>
      <c r="A414" s="3" t="s">
        <v>1121</v>
      </c>
      <c r="B414" t="s">
        <v>1122</v>
      </c>
      <c r="C414" t="s">
        <v>1115</v>
      </c>
      <c r="D414" t="s">
        <v>24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>
      <c r="A415" s="3" t="s">
        <v>1113</v>
      </c>
      <c r="B415" t="s">
        <v>1114</v>
      </c>
      <c r="C415" t="s">
        <v>1115</v>
      </c>
      <c r="D415" t="s">
        <v>13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>
      <c r="A416" s="3" t="s">
        <v>1116</v>
      </c>
      <c r="B416" t="s">
        <v>292</v>
      </c>
      <c r="C416" t="s">
        <v>1115</v>
      </c>
      <c r="D416" t="s">
        <v>24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>
      <c r="A417" s="3" t="s">
        <v>1117</v>
      </c>
      <c r="B417" t="s">
        <v>301</v>
      </c>
      <c r="C417" t="s">
        <v>1118</v>
      </c>
      <c r="D417" t="s">
        <v>28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>
      <c r="A418" s="3" t="s">
        <v>1119</v>
      </c>
      <c r="B418" t="s">
        <v>1060</v>
      </c>
      <c r="C418" t="s">
        <v>1120</v>
      </c>
      <c r="D418" t="s">
        <v>13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>
      <c r="A419" s="3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>
      <c r="A420" s="3" t="s">
        <v>1128</v>
      </c>
      <c r="B420" t="s">
        <v>1129</v>
      </c>
      <c r="C420" t="s">
        <v>582</v>
      </c>
      <c r="D420" t="s">
        <v>13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>
      <c r="A421" s="3" t="s">
        <v>1126</v>
      </c>
      <c r="B421" t="s">
        <v>1127</v>
      </c>
      <c r="C421" t="s">
        <v>582</v>
      </c>
      <c r="D421" t="s">
        <v>28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>
      <c r="A422" s="3" t="s">
        <v>1130</v>
      </c>
      <c r="B422" t="s">
        <v>1131</v>
      </c>
      <c r="C422" t="s">
        <v>1132</v>
      </c>
      <c r="D422" t="s">
        <v>20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>
      <c r="A423" s="3" t="s">
        <v>1133</v>
      </c>
      <c r="B423" t="s">
        <v>1134</v>
      </c>
      <c r="C423" t="s">
        <v>1135</v>
      </c>
      <c r="D423" t="s">
        <v>28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>
      <c r="A424" s="3" t="s">
        <v>1136</v>
      </c>
      <c r="B424" t="s">
        <v>1137</v>
      </c>
      <c r="C424" t="s">
        <v>1138</v>
      </c>
      <c r="D424" t="s">
        <v>13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>
      <c r="A425" s="3" t="s">
        <v>1139</v>
      </c>
      <c r="B425" t="s">
        <v>1140</v>
      </c>
      <c r="C425" t="s">
        <v>1141</v>
      </c>
      <c r="D425" t="s">
        <v>28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>
      <c r="A426" s="3" t="s">
        <v>1142</v>
      </c>
      <c r="B426" t="s">
        <v>1143</v>
      </c>
      <c r="C426" t="s">
        <v>155</v>
      </c>
      <c r="D426" t="s">
        <v>28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>
      <c r="A427" s="3" t="s">
        <v>1144</v>
      </c>
      <c r="B427" t="s">
        <v>1145</v>
      </c>
      <c r="C427" t="s">
        <v>1146</v>
      </c>
      <c r="D427" t="s">
        <v>13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>
      <c r="A428" s="3" t="s">
        <v>1147</v>
      </c>
      <c r="B428" t="s">
        <v>1089</v>
      </c>
      <c r="C428" t="s">
        <v>1148</v>
      </c>
      <c r="D428" t="s">
        <v>24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>
      <c r="A429" s="3" t="s">
        <v>1149</v>
      </c>
      <c r="B429" t="s">
        <v>1150</v>
      </c>
      <c r="C429" t="s">
        <v>1151</v>
      </c>
      <c r="D429" t="s">
        <v>20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>
      <c r="A430" s="3" t="s">
        <v>1152</v>
      </c>
      <c r="B430" t="s">
        <v>1153</v>
      </c>
      <c r="C430" t="s">
        <v>1154</v>
      </c>
      <c r="D430" t="s">
        <v>24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>
      <c r="A431" s="3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>
      <c r="A432" s="3" t="s">
        <v>1158</v>
      </c>
      <c r="B432" t="s">
        <v>1159</v>
      </c>
      <c r="C432" t="s">
        <v>1160</v>
      </c>
      <c r="D432" t="s">
        <v>13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>
      <c r="A433" s="3" t="s">
        <v>1161</v>
      </c>
      <c r="B433" t="s">
        <v>1162</v>
      </c>
      <c r="C433" t="s">
        <v>1163</v>
      </c>
      <c r="D433" t="s">
        <v>20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>
      <c r="A434" s="3" t="s">
        <v>1164</v>
      </c>
      <c r="B434" t="s">
        <v>1165</v>
      </c>
      <c r="C434" t="s">
        <v>1166</v>
      </c>
      <c r="D434" t="s">
        <v>20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>
      <c r="A435" s="3" t="s">
        <v>1170</v>
      </c>
      <c r="B435" t="s">
        <v>1021</v>
      </c>
      <c r="C435" t="s">
        <v>1171</v>
      </c>
      <c r="D435" t="s">
        <v>13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>
      <c r="A436" s="3" t="s">
        <v>1167</v>
      </c>
      <c r="B436" t="s">
        <v>1168</v>
      </c>
      <c r="C436" t="s">
        <v>1169</v>
      </c>
      <c r="D436" t="s">
        <v>20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>
      <c r="A437" s="3" t="s">
        <v>1187</v>
      </c>
      <c r="B437" t="s">
        <v>1188</v>
      </c>
      <c r="C437" t="s">
        <v>1171</v>
      </c>
      <c r="D437" t="s">
        <v>28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>
      <c r="A438" s="3" t="s">
        <v>1191</v>
      </c>
      <c r="B438" t="s">
        <v>1192</v>
      </c>
      <c r="C438" t="s">
        <v>1171</v>
      </c>
      <c r="D438" t="s">
        <v>28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>
      <c r="A439" s="3" t="s">
        <v>1182</v>
      </c>
      <c r="B439" t="s">
        <v>1183</v>
      </c>
      <c r="C439" t="s">
        <v>1171</v>
      </c>
      <c r="D439" t="s">
        <v>20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>
      <c r="A440" s="3" t="s">
        <v>1189</v>
      </c>
      <c r="B440" t="s">
        <v>1190</v>
      </c>
      <c r="C440" t="s">
        <v>1186</v>
      </c>
      <c r="D440" t="s">
        <v>24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>
      <c r="A441" s="3" t="s">
        <v>1174</v>
      </c>
      <c r="B441" t="s">
        <v>1175</v>
      </c>
      <c r="C441" t="s">
        <v>1171</v>
      </c>
      <c r="D441" t="s">
        <v>13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>
      <c r="A442" s="3" t="s">
        <v>1180</v>
      </c>
      <c r="B442" t="s">
        <v>1181</v>
      </c>
      <c r="C442" t="s">
        <v>1171</v>
      </c>
      <c r="D442" t="s">
        <v>13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>
      <c r="A443" s="3" t="s">
        <v>1172</v>
      </c>
      <c r="B443" t="s">
        <v>1173</v>
      </c>
      <c r="C443" t="s">
        <v>1169</v>
      </c>
      <c r="D443" t="s">
        <v>13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>
      <c r="A444" s="3" t="s">
        <v>1184</v>
      </c>
      <c r="B444" t="s">
        <v>1185</v>
      </c>
      <c r="C444" t="s">
        <v>1186</v>
      </c>
      <c r="D444" t="s">
        <v>13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>
      <c r="A445" s="3" t="s">
        <v>1193</v>
      </c>
      <c r="B445" t="s">
        <v>1194</v>
      </c>
      <c r="C445" t="s">
        <v>1169</v>
      </c>
      <c r="D445" t="s">
        <v>24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>
      <c r="A446" s="3" t="s">
        <v>1176</v>
      </c>
      <c r="B446" t="s">
        <v>1177</v>
      </c>
      <c r="C446" t="s">
        <v>1171</v>
      </c>
      <c r="D446" t="s">
        <v>20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>
      <c r="A447" s="3" t="s">
        <v>1178</v>
      </c>
      <c r="B447" t="s">
        <v>1179</v>
      </c>
      <c r="C447" t="s">
        <v>1171</v>
      </c>
      <c r="D447" t="s">
        <v>24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>
      <c r="A448" s="3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>
      <c r="A449" s="3" t="s">
        <v>1205</v>
      </c>
      <c r="B449" t="s">
        <v>1206</v>
      </c>
      <c r="C449" t="s">
        <v>326</v>
      </c>
      <c r="D449" t="s">
        <v>24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>
      <c r="A450" s="3" t="s">
        <v>1200</v>
      </c>
      <c r="B450" t="s">
        <v>1201</v>
      </c>
      <c r="C450" t="s">
        <v>1202</v>
      </c>
      <c r="D450" t="s">
        <v>13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>
      <c r="A451" s="3" t="s">
        <v>1198</v>
      </c>
      <c r="B451" t="s">
        <v>1199</v>
      </c>
      <c r="C451" t="s">
        <v>1197</v>
      </c>
      <c r="D451" t="s">
        <v>20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>
      <c r="A452" s="3" t="s">
        <v>1207</v>
      </c>
      <c r="B452" t="s">
        <v>1208</v>
      </c>
      <c r="C452" t="s">
        <v>326</v>
      </c>
      <c r="D452" t="s">
        <v>28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>
      <c r="A453" s="3" t="s">
        <v>1203</v>
      </c>
      <c r="B453" t="s">
        <v>1204</v>
      </c>
      <c r="C453" t="s">
        <v>1202</v>
      </c>
      <c r="D453" t="s">
        <v>20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>
      <c r="A454" s="3" t="s">
        <v>1212</v>
      </c>
      <c r="B454" t="s">
        <v>1213</v>
      </c>
      <c r="C454" t="s">
        <v>1156</v>
      </c>
      <c r="D454" t="s">
        <v>28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>
      <c r="A455" s="3" t="s">
        <v>1209</v>
      </c>
      <c r="B455" t="s">
        <v>1210</v>
      </c>
      <c r="C455" t="s">
        <v>1211</v>
      </c>
      <c r="D455" t="s">
        <v>28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>
      <c r="A456" s="3" t="s">
        <v>1214</v>
      </c>
      <c r="B456" t="s">
        <v>1215</v>
      </c>
      <c r="C456" t="s">
        <v>1216</v>
      </c>
      <c r="D456" t="s">
        <v>20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>
      <c r="A457" s="3" t="s">
        <v>1220</v>
      </c>
      <c r="B457" t="s">
        <v>662</v>
      </c>
      <c r="C457" t="s">
        <v>1221</v>
      </c>
      <c r="D457" t="s">
        <v>20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>
      <c r="A458" s="3" t="s">
        <v>1217</v>
      </c>
      <c r="B458" t="s">
        <v>1218</v>
      </c>
      <c r="C458" t="s">
        <v>1219</v>
      </c>
      <c r="D458" t="s">
        <v>24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>
      <c r="A459" s="3" t="s">
        <v>1222</v>
      </c>
      <c r="B459" t="s">
        <v>1223</v>
      </c>
      <c r="C459" t="s">
        <v>1224</v>
      </c>
      <c r="D459" t="s">
        <v>13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>
      <c r="A460" s="3" t="s">
        <v>1225</v>
      </c>
      <c r="B460" t="s">
        <v>1226</v>
      </c>
      <c r="C460" t="s">
        <v>1227</v>
      </c>
      <c r="D460" t="s">
        <v>20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>
      <c r="A461" s="3" t="s">
        <v>1228</v>
      </c>
      <c r="B461" t="s">
        <v>1229</v>
      </c>
      <c r="C461" t="s">
        <v>465</v>
      </c>
      <c r="D461" t="s">
        <v>20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>
      <c r="A462" s="3" t="s">
        <v>1230</v>
      </c>
      <c r="B462" t="s">
        <v>1231</v>
      </c>
      <c r="C462" t="s">
        <v>1232</v>
      </c>
      <c r="D462" t="s">
        <v>24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>
      <c r="A463" s="3" t="s">
        <v>1233</v>
      </c>
      <c r="B463" t="s">
        <v>856</v>
      </c>
      <c r="C463" t="s">
        <v>1234</v>
      </c>
      <c r="D463" t="s">
        <v>24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>
      <c r="A464" s="3" t="s">
        <v>1235</v>
      </c>
      <c r="B464" t="s">
        <v>1236</v>
      </c>
      <c r="C464" t="s">
        <v>1237</v>
      </c>
      <c r="D464" t="s">
        <v>13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>
      <c r="A465" s="3" t="s">
        <v>1238</v>
      </c>
      <c r="B465" t="s">
        <v>1239</v>
      </c>
      <c r="C465" t="s">
        <v>1240</v>
      </c>
      <c r="D465" t="s">
        <v>24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5"/>
  <sheetViews>
    <sheetView workbookViewId="0">
      <selection activeCell="A1" sqref="A1"/>
    </sheetView>
  </sheetViews>
  <sheetFormatPr defaultColWidth="9" defaultRowHeight="14"/>
  <cols>
    <col min="1" max="1" width="12.21875" style="3" customWidth="1"/>
    <col min="2" max="2" width="12.78125" customWidth="1"/>
    <col min="3" max="4" width="14.890625" customWidth="1"/>
    <col min="5" max="9" width="10.5546875" customWidth="1"/>
  </cols>
  <sheetData>
    <row r="1" ht="30" customHeight="1" spans="1:1">
      <c r="A1" s="6" t="s">
        <v>1243</v>
      </c>
    </row>
    <row r="3" ht="14.75" spans="1:9">
      <c r="A3" s="7" t="s">
        <v>1</v>
      </c>
      <c r="B3" s="1" t="s">
        <v>2</v>
      </c>
      <c r="C3" s="1" t="s">
        <v>3</v>
      </c>
      <c r="D3" s="1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spans="1:9">
      <c r="A4" s="3" t="s">
        <v>10</v>
      </c>
      <c r="B4" t="s">
        <v>11</v>
      </c>
      <c r="C4" t="s">
        <v>12</v>
      </c>
      <c r="D4" t="s">
        <v>13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>
      <c r="A5" s="3" t="s">
        <v>14</v>
      </c>
      <c r="B5" t="s">
        <v>15</v>
      </c>
      <c r="C5" t="s">
        <v>16</v>
      </c>
      <c r="D5" t="s">
        <v>13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>
      <c r="A6" s="3" t="s">
        <v>17</v>
      </c>
      <c r="B6" t="s">
        <v>18</v>
      </c>
      <c r="C6" t="s">
        <v>19</v>
      </c>
      <c r="D6" t="s">
        <v>20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>
      <c r="A7" s="3" t="s">
        <v>21</v>
      </c>
      <c r="B7" t="s">
        <v>22</v>
      </c>
      <c r="C7" t="s">
        <v>23</v>
      </c>
      <c r="D7" t="s">
        <v>24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>
      <c r="A8" s="3" t="s">
        <v>25</v>
      </c>
      <c r="B8" t="s">
        <v>26</v>
      </c>
      <c r="C8" t="s">
        <v>27</v>
      </c>
      <c r="D8" t="s">
        <v>28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>
      <c r="A9" s="3" t="s">
        <v>29</v>
      </c>
      <c r="B9" t="s">
        <v>30</v>
      </c>
      <c r="C9" t="s">
        <v>31</v>
      </c>
      <c r="D9" t="s">
        <v>24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>
      <c r="A10" s="3" t="s">
        <v>32</v>
      </c>
      <c r="B10" t="s">
        <v>33</v>
      </c>
      <c r="C10" t="s">
        <v>34</v>
      </c>
      <c r="D10" t="s">
        <v>13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>
      <c r="A11" s="3" t="s">
        <v>35</v>
      </c>
      <c r="B11" t="s">
        <v>36</v>
      </c>
      <c r="C11" t="s">
        <v>37</v>
      </c>
      <c r="D11" t="s">
        <v>13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>
      <c r="A12" s="3" t="s">
        <v>38</v>
      </c>
      <c r="B12" t="s">
        <v>39</v>
      </c>
      <c r="C12" t="s">
        <v>40</v>
      </c>
      <c r="D12" t="s">
        <v>20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>
      <c r="A13" s="3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>
      <c r="A14" s="3" t="s">
        <v>44</v>
      </c>
      <c r="B14" t="s">
        <v>45</v>
      </c>
      <c r="C14" t="s">
        <v>46</v>
      </c>
      <c r="D14" t="s">
        <v>24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>
      <c r="A15" s="3" t="s">
        <v>47</v>
      </c>
      <c r="B15" t="s">
        <v>48</v>
      </c>
      <c r="C15" t="s">
        <v>49</v>
      </c>
      <c r="D15" t="s">
        <v>24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>
      <c r="A16" s="3" t="s">
        <v>50</v>
      </c>
      <c r="B16" t="s">
        <v>51</v>
      </c>
      <c r="C16" t="s">
        <v>52</v>
      </c>
      <c r="D16" t="s">
        <v>28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>
      <c r="A17" s="3" t="s">
        <v>53</v>
      </c>
      <c r="B17" t="s">
        <v>54</v>
      </c>
      <c r="C17" t="s">
        <v>55</v>
      </c>
      <c r="D17" t="s">
        <v>13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>
      <c r="A18" s="3" t="s">
        <v>56</v>
      </c>
      <c r="B18" t="s">
        <v>57</v>
      </c>
      <c r="C18" t="s">
        <v>58</v>
      </c>
      <c r="D18" t="s">
        <v>24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>
      <c r="A19" s="3" t="s">
        <v>59</v>
      </c>
      <c r="B19" t="s">
        <v>60</v>
      </c>
      <c r="C19" t="s">
        <v>61</v>
      </c>
      <c r="D19" t="s">
        <v>24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>
      <c r="A20" s="3" t="s">
        <v>62</v>
      </c>
      <c r="B20" t="s">
        <v>63</v>
      </c>
      <c r="C20" t="s">
        <v>64</v>
      </c>
      <c r="D20" t="s">
        <v>28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>
      <c r="A21" s="3" t="s">
        <v>65</v>
      </c>
      <c r="B21" t="s">
        <v>66</v>
      </c>
      <c r="C21" t="s">
        <v>67</v>
      </c>
      <c r="D21" t="s">
        <v>20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>
      <c r="A22" s="3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>
      <c r="A23" s="3" t="s">
        <v>71</v>
      </c>
      <c r="B23" t="s">
        <v>54</v>
      </c>
      <c r="C23" t="s">
        <v>72</v>
      </c>
      <c r="D23" t="s">
        <v>20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>
      <c r="A24" s="3" t="s">
        <v>73</v>
      </c>
      <c r="B24" t="s">
        <v>74</v>
      </c>
      <c r="C24" t="s">
        <v>75</v>
      </c>
      <c r="D24" t="s">
        <v>28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>
      <c r="A25" s="3" t="s">
        <v>76</v>
      </c>
      <c r="B25" t="s">
        <v>77</v>
      </c>
      <c r="C25" t="s">
        <v>78</v>
      </c>
      <c r="D25" t="s">
        <v>24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>
      <c r="A26" s="3" t="s">
        <v>79</v>
      </c>
      <c r="B26" t="s">
        <v>80</v>
      </c>
      <c r="C26" t="s">
        <v>81</v>
      </c>
      <c r="D26" t="s">
        <v>28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>
      <c r="A27" s="3" t="s">
        <v>82</v>
      </c>
      <c r="B27" t="s">
        <v>54</v>
      </c>
      <c r="C27" t="s">
        <v>83</v>
      </c>
      <c r="D27" t="s">
        <v>24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>
      <c r="A28" s="3" t="s">
        <v>84</v>
      </c>
      <c r="B28" t="s">
        <v>85</v>
      </c>
      <c r="C28" t="s">
        <v>86</v>
      </c>
      <c r="D28" t="s">
        <v>24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>
      <c r="A29" s="3" t="s">
        <v>87</v>
      </c>
      <c r="B29" t="s">
        <v>88</v>
      </c>
      <c r="C29" t="s">
        <v>89</v>
      </c>
      <c r="D29" t="s">
        <v>20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>
      <c r="A30" s="3" t="s">
        <v>90</v>
      </c>
      <c r="B30" t="s">
        <v>91</v>
      </c>
      <c r="C30" t="s">
        <v>92</v>
      </c>
      <c r="D30" t="s">
        <v>13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>
      <c r="A31" s="3" t="s">
        <v>93</v>
      </c>
      <c r="B31" t="s">
        <v>94</v>
      </c>
      <c r="C31" t="s">
        <v>95</v>
      </c>
      <c r="D31" t="s">
        <v>20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>
      <c r="A32" s="3" t="s">
        <v>96</v>
      </c>
      <c r="B32" t="s">
        <v>97</v>
      </c>
      <c r="C32" t="s">
        <v>98</v>
      </c>
      <c r="D32" t="s">
        <v>13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>
      <c r="A33" s="3" t="s">
        <v>99</v>
      </c>
      <c r="B33" t="s">
        <v>100</v>
      </c>
      <c r="C33" t="s">
        <v>101</v>
      </c>
      <c r="D33" t="s">
        <v>13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>
      <c r="A34" s="3" t="s">
        <v>102</v>
      </c>
      <c r="B34" t="s">
        <v>103</v>
      </c>
      <c r="C34" t="s">
        <v>104</v>
      </c>
      <c r="D34" t="s">
        <v>28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>
      <c r="A35" s="3" t="s">
        <v>105</v>
      </c>
      <c r="B35" t="s">
        <v>106</v>
      </c>
      <c r="C35" t="s">
        <v>107</v>
      </c>
      <c r="D35" t="s">
        <v>28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>
      <c r="A36" s="3" t="s">
        <v>108</v>
      </c>
      <c r="B36" t="s">
        <v>109</v>
      </c>
      <c r="C36" t="s">
        <v>110</v>
      </c>
      <c r="D36" t="s">
        <v>28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>
      <c r="A37" s="3" t="s">
        <v>111</v>
      </c>
      <c r="B37" t="s">
        <v>112</v>
      </c>
      <c r="C37" t="s">
        <v>113</v>
      </c>
      <c r="D37" t="s">
        <v>13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>
      <c r="A38" s="3" t="s">
        <v>114</v>
      </c>
      <c r="B38" t="s">
        <v>115</v>
      </c>
      <c r="C38" t="s">
        <v>116</v>
      </c>
      <c r="D38" t="s">
        <v>13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>
      <c r="A39" s="3" t="s">
        <v>120</v>
      </c>
      <c r="B39" t="s">
        <v>121</v>
      </c>
      <c r="C39" t="s">
        <v>122</v>
      </c>
      <c r="D39" t="s">
        <v>24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>
      <c r="A40" s="3" t="s">
        <v>117</v>
      </c>
      <c r="B40" t="s">
        <v>118</v>
      </c>
      <c r="C40" t="s">
        <v>119</v>
      </c>
      <c r="D40" t="s">
        <v>20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>
      <c r="A41" s="3" t="s">
        <v>123</v>
      </c>
      <c r="B41" t="s">
        <v>124</v>
      </c>
      <c r="C41" t="s">
        <v>125</v>
      </c>
      <c r="D41" t="s">
        <v>20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>
      <c r="A42" s="3" t="s">
        <v>126</v>
      </c>
      <c r="B42" t="s">
        <v>127</v>
      </c>
      <c r="C42" t="s">
        <v>128</v>
      </c>
      <c r="D42" t="s">
        <v>28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>
      <c r="A43" s="3" t="s">
        <v>129</v>
      </c>
      <c r="B43" t="s">
        <v>130</v>
      </c>
      <c r="C43" t="s">
        <v>131</v>
      </c>
      <c r="D43" t="s">
        <v>28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>
      <c r="A44" s="3" t="s">
        <v>132</v>
      </c>
      <c r="B44" t="s">
        <v>133</v>
      </c>
      <c r="C44" t="s">
        <v>134</v>
      </c>
      <c r="D44" t="s">
        <v>28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>
      <c r="A45" s="3" t="s">
        <v>135</v>
      </c>
      <c r="B45" t="s">
        <v>136</v>
      </c>
      <c r="C45" t="s">
        <v>137</v>
      </c>
      <c r="D45" t="s">
        <v>24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>
      <c r="A46" s="3" t="s">
        <v>138</v>
      </c>
      <c r="B46" t="s">
        <v>139</v>
      </c>
      <c r="C46" t="s">
        <v>140</v>
      </c>
      <c r="D46" t="s">
        <v>20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>
      <c r="A47" s="3" t="s">
        <v>141</v>
      </c>
      <c r="B47" t="s">
        <v>142</v>
      </c>
      <c r="C47" t="s">
        <v>143</v>
      </c>
      <c r="D47" t="s">
        <v>20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>
      <c r="A48" s="3" t="s">
        <v>144</v>
      </c>
      <c r="B48" t="s">
        <v>145</v>
      </c>
      <c r="C48" t="s">
        <v>146</v>
      </c>
      <c r="D48" t="s">
        <v>28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>
      <c r="A49" s="3" t="s">
        <v>160</v>
      </c>
      <c r="B49" t="s">
        <v>161</v>
      </c>
      <c r="C49" t="s">
        <v>88</v>
      </c>
      <c r="D49" t="s">
        <v>20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>
      <c r="A50" s="3" t="s">
        <v>152</v>
      </c>
      <c r="B50" t="s">
        <v>153</v>
      </c>
      <c r="C50" t="s">
        <v>151</v>
      </c>
      <c r="D50" t="s">
        <v>13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>
      <c r="A51" s="3" t="s">
        <v>162</v>
      </c>
      <c r="B51" t="s">
        <v>163</v>
      </c>
      <c r="C51" t="s">
        <v>88</v>
      </c>
      <c r="D51" t="s">
        <v>20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>
      <c r="A52" s="3" t="s">
        <v>149</v>
      </c>
      <c r="B52" t="s">
        <v>150</v>
      </c>
      <c r="C52" t="s">
        <v>151</v>
      </c>
      <c r="D52" t="s">
        <v>13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>
      <c r="A53" s="3" t="s">
        <v>156</v>
      </c>
      <c r="B53" t="s">
        <v>157</v>
      </c>
      <c r="C53" t="s">
        <v>151</v>
      </c>
      <c r="D53" t="s">
        <v>24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>
      <c r="A54" s="3" t="s">
        <v>164</v>
      </c>
      <c r="B54" t="s">
        <v>165</v>
      </c>
      <c r="C54" t="s">
        <v>88</v>
      </c>
      <c r="D54" t="s">
        <v>24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>
      <c r="A55" s="3" t="s">
        <v>147</v>
      </c>
      <c r="B55" t="s">
        <v>148</v>
      </c>
      <c r="C55" t="s">
        <v>88</v>
      </c>
      <c r="D55" t="s">
        <v>24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>
      <c r="A56" s="3" t="s">
        <v>158</v>
      </c>
      <c r="B56" t="s">
        <v>159</v>
      </c>
      <c r="C56" t="s">
        <v>88</v>
      </c>
      <c r="D56" t="s">
        <v>28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>
      <c r="A57" s="3" t="s">
        <v>154</v>
      </c>
      <c r="B57" t="s">
        <v>155</v>
      </c>
      <c r="C57" t="s">
        <v>151</v>
      </c>
      <c r="D57" t="s">
        <v>13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>
      <c r="A58" s="3" t="s">
        <v>169</v>
      </c>
      <c r="B58" t="s">
        <v>170</v>
      </c>
      <c r="C58" t="s">
        <v>171</v>
      </c>
      <c r="D58" t="s">
        <v>13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>
      <c r="A59" s="3" t="s">
        <v>166</v>
      </c>
      <c r="B59" t="s">
        <v>167</v>
      </c>
      <c r="C59" t="s">
        <v>168</v>
      </c>
      <c r="D59" t="s">
        <v>24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>
      <c r="A60" s="3" t="s">
        <v>172</v>
      </c>
      <c r="B60" t="s">
        <v>173</v>
      </c>
      <c r="C60" t="s">
        <v>174</v>
      </c>
      <c r="D60" t="s">
        <v>24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>
      <c r="A61" s="3" t="s">
        <v>175</v>
      </c>
      <c r="B61" t="s">
        <v>176</v>
      </c>
      <c r="C61" t="s">
        <v>177</v>
      </c>
      <c r="D61" t="s">
        <v>20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>
      <c r="A62" s="3" t="s">
        <v>178</v>
      </c>
      <c r="B62" t="s">
        <v>54</v>
      </c>
      <c r="C62" t="s">
        <v>179</v>
      </c>
      <c r="D62" t="s">
        <v>28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>
      <c r="A63" s="3" t="s">
        <v>183</v>
      </c>
      <c r="B63" t="s">
        <v>184</v>
      </c>
      <c r="C63" t="s">
        <v>182</v>
      </c>
      <c r="D63" t="s">
        <v>13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>
      <c r="A64" s="3" t="s">
        <v>180</v>
      </c>
      <c r="B64" t="s">
        <v>181</v>
      </c>
      <c r="C64" t="s">
        <v>182</v>
      </c>
      <c r="D64" t="s">
        <v>20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>
      <c r="A65" s="3" t="s">
        <v>188</v>
      </c>
      <c r="B65" t="s">
        <v>189</v>
      </c>
      <c r="C65" t="s">
        <v>187</v>
      </c>
      <c r="D65" t="s">
        <v>20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>
      <c r="A66" s="3" t="s">
        <v>185</v>
      </c>
      <c r="B66" t="s">
        <v>186</v>
      </c>
      <c r="C66" t="s">
        <v>187</v>
      </c>
      <c r="D66" t="s">
        <v>13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>
      <c r="A67" s="3" t="s">
        <v>190</v>
      </c>
      <c r="B67" t="s">
        <v>191</v>
      </c>
      <c r="C67" t="s">
        <v>192</v>
      </c>
      <c r="D67" t="s">
        <v>13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>
      <c r="A68" s="3" t="s">
        <v>193</v>
      </c>
      <c r="B68" t="s">
        <v>194</v>
      </c>
      <c r="C68" t="s">
        <v>195</v>
      </c>
      <c r="D68" t="s">
        <v>20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>
      <c r="A69" s="3" t="s">
        <v>196</v>
      </c>
      <c r="B69" t="s">
        <v>197</v>
      </c>
      <c r="C69" t="s">
        <v>198</v>
      </c>
      <c r="D69" t="s">
        <v>28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>
      <c r="A70" s="3" t="s">
        <v>199</v>
      </c>
      <c r="B70" t="s">
        <v>60</v>
      </c>
      <c r="C70" t="s">
        <v>200</v>
      </c>
      <c r="D70" t="s">
        <v>13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>
      <c r="A71" s="3" t="s">
        <v>201</v>
      </c>
      <c r="B71" t="s">
        <v>202</v>
      </c>
      <c r="C71" t="s">
        <v>203</v>
      </c>
      <c r="D71" t="s">
        <v>28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>
      <c r="A72" s="3" t="s">
        <v>204</v>
      </c>
      <c r="B72" t="s">
        <v>205</v>
      </c>
      <c r="C72" t="s">
        <v>206</v>
      </c>
      <c r="D72" t="s">
        <v>13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>
      <c r="A73" s="3" t="s">
        <v>207</v>
      </c>
      <c r="B73" t="s">
        <v>208</v>
      </c>
      <c r="C73" t="s">
        <v>209</v>
      </c>
      <c r="D73" t="s">
        <v>13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>
      <c r="A74" s="3" t="s">
        <v>210</v>
      </c>
      <c r="B74" t="s">
        <v>211</v>
      </c>
      <c r="C74" t="s">
        <v>212</v>
      </c>
      <c r="D74" t="s">
        <v>20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>
      <c r="A75" s="3" t="s">
        <v>213</v>
      </c>
      <c r="B75" t="s">
        <v>214</v>
      </c>
      <c r="C75" t="s">
        <v>215</v>
      </c>
      <c r="D75" t="s">
        <v>24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>
      <c r="A76" s="3" t="s">
        <v>216</v>
      </c>
      <c r="B76" t="s">
        <v>217</v>
      </c>
      <c r="C76" t="s">
        <v>218</v>
      </c>
      <c r="D76" t="s">
        <v>13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>
      <c r="A77" s="3" t="s">
        <v>219</v>
      </c>
      <c r="B77" t="s">
        <v>37</v>
      </c>
      <c r="C77" t="s">
        <v>220</v>
      </c>
      <c r="D77" t="s">
        <v>24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>
      <c r="A78" s="3" t="s">
        <v>221</v>
      </c>
      <c r="B78" t="s">
        <v>222</v>
      </c>
      <c r="C78" t="s">
        <v>223</v>
      </c>
      <c r="D78" t="s">
        <v>13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>
      <c r="A79" s="3" t="s">
        <v>224</v>
      </c>
      <c r="B79" t="s">
        <v>225</v>
      </c>
      <c r="C79" t="s">
        <v>226</v>
      </c>
      <c r="D79" t="s">
        <v>20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>
      <c r="A80" s="3" t="s">
        <v>227</v>
      </c>
      <c r="B80" t="s">
        <v>228</v>
      </c>
      <c r="C80" t="s">
        <v>229</v>
      </c>
      <c r="D80" t="s">
        <v>28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>
      <c r="A81" s="3" t="s">
        <v>230</v>
      </c>
      <c r="B81" t="s">
        <v>231</v>
      </c>
      <c r="C81" t="s">
        <v>232</v>
      </c>
      <c r="D81" t="s">
        <v>13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>
      <c r="A82" s="3" t="s">
        <v>233</v>
      </c>
      <c r="B82" t="s">
        <v>234</v>
      </c>
      <c r="C82" t="s">
        <v>235</v>
      </c>
      <c r="D82" t="s">
        <v>20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>
      <c r="A83" s="3" t="s">
        <v>236</v>
      </c>
      <c r="B83" t="s">
        <v>237</v>
      </c>
      <c r="C83" t="s">
        <v>238</v>
      </c>
      <c r="D83" t="s">
        <v>13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>
      <c r="A84" s="3" t="s">
        <v>239</v>
      </c>
      <c r="B84" t="s">
        <v>240</v>
      </c>
      <c r="C84" t="s">
        <v>241</v>
      </c>
      <c r="D84" t="s">
        <v>20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>
      <c r="A85" s="3" t="s">
        <v>242</v>
      </c>
      <c r="B85" t="s">
        <v>243</v>
      </c>
      <c r="C85" t="s">
        <v>244</v>
      </c>
      <c r="D85" t="s">
        <v>13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>
      <c r="A86" s="3" t="s">
        <v>245</v>
      </c>
      <c r="B86" t="s">
        <v>246</v>
      </c>
      <c r="C86" t="s">
        <v>247</v>
      </c>
      <c r="D86" t="s">
        <v>13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>
      <c r="A87" s="3" t="s">
        <v>248</v>
      </c>
      <c r="B87" t="s">
        <v>246</v>
      </c>
      <c r="C87" t="s">
        <v>249</v>
      </c>
      <c r="D87" t="s">
        <v>20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>
      <c r="A88" s="3" t="s">
        <v>250</v>
      </c>
      <c r="B88" t="s">
        <v>251</v>
      </c>
      <c r="C88" t="s">
        <v>252</v>
      </c>
      <c r="D88" t="s">
        <v>28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>
      <c r="A89" s="3" t="s">
        <v>253</v>
      </c>
      <c r="B89" t="s">
        <v>254</v>
      </c>
      <c r="C89" t="s">
        <v>255</v>
      </c>
      <c r="D89" t="s">
        <v>13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>
      <c r="A90" s="3" t="s">
        <v>256</v>
      </c>
      <c r="B90" t="s">
        <v>257</v>
      </c>
      <c r="C90" t="s">
        <v>258</v>
      </c>
      <c r="D90" t="s">
        <v>20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>
      <c r="A91" s="3" t="s">
        <v>259</v>
      </c>
      <c r="B91" t="s">
        <v>260</v>
      </c>
      <c r="C91" t="s">
        <v>261</v>
      </c>
      <c r="D91" t="s">
        <v>20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>
      <c r="A92" s="3" t="s">
        <v>262</v>
      </c>
      <c r="B92" t="s">
        <v>263</v>
      </c>
      <c r="C92" t="s">
        <v>264</v>
      </c>
      <c r="D92" t="s">
        <v>20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>
      <c r="A93" s="3" t="s">
        <v>265</v>
      </c>
      <c r="B93" t="s">
        <v>266</v>
      </c>
      <c r="C93" t="s">
        <v>267</v>
      </c>
      <c r="D93" t="s">
        <v>13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>
      <c r="A94" s="3" t="s">
        <v>268</v>
      </c>
      <c r="B94" t="s">
        <v>269</v>
      </c>
      <c r="C94" t="s">
        <v>270</v>
      </c>
      <c r="D94" t="s">
        <v>20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>
      <c r="A95" s="3" t="s">
        <v>271</v>
      </c>
      <c r="B95" t="s">
        <v>272</v>
      </c>
      <c r="C95" t="s">
        <v>273</v>
      </c>
      <c r="D95" t="s">
        <v>24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>
      <c r="A96" s="3" t="s">
        <v>274</v>
      </c>
      <c r="B96" t="s">
        <v>275</v>
      </c>
      <c r="C96" t="s">
        <v>276</v>
      </c>
      <c r="D96" t="s">
        <v>13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>
      <c r="A97" s="3" t="s">
        <v>277</v>
      </c>
      <c r="B97" t="s">
        <v>278</v>
      </c>
      <c r="C97" t="s">
        <v>279</v>
      </c>
      <c r="D97" t="s">
        <v>13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>
      <c r="A98" s="3" t="s">
        <v>280</v>
      </c>
      <c r="B98" t="s">
        <v>118</v>
      </c>
      <c r="C98" t="s">
        <v>281</v>
      </c>
      <c r="D98" t="s">
        <v>20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>
      <c r="A99" s="3" t="s">
        <v>282</v>
      </c>
      <c r="B99" t="s">
        <v>283</v>
      </c>
      <c r="C99" t="s">
        <v>284</v>
      </c>
      <c r="D99" t="s">
        <v>28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>
      <c r="A100" s="3" t="s">
        <v>285</v>
      </c>
      <c r="B100" t="s">
        <v>286</v>
      </c>
      <c r="C100" t="s">
        <v>287</v>
      </c>
      <c r="D100" t="s">
        <v>13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>
      <c r="A101" s="3" t="s">
        <v>288</v>
      </c>
      <c r="B101" t="s">
        <v>289</v>
      </c>
      <c r="C101" t="s">
        <v>290</v>
      </c>
      <c r="D101" t="s">
        <v>20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>
      <c r="A102" s="3" t="s">
        <v>291</v>
      </c>
      <c r="B102" t="s">
        <v>292</v>
      </c>
      <c r="C102" t="s">
        <v>293</v>
      </c>
      <c r="D102" t="s">
        <v>24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>
      <c r="A103" s="3" t="s">
        <v>294</v>
      </c>
      <c r="B103" t="s">
        <v>295</v>
      </c>
      <c r="C103" t="s">
        <v>296</v>
      </c>
      <c r="D103" t="s">
        <v>20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>
      <c r="A104" s="3" t="s">
        <v>297</v>
      </c>
      <c r="B104" t="s">
        <v>298</v>
      </c>
      <c r="C104" t="s">
        <v>299</v>
      </c>
      <c r="D104" t="s">
        <v>13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>
      <c r="A105" s="3" t="s">
        <v>300</v>
      </c>
      <c r="B105" t="s">
        <v>301</v>
      </c>
      <c r="C105" t="s">
        <v>302</v>
      </c>
      <c r="D105" t="s">
        <v>24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>
      <c r="A106" s="3" t="s">
        <v>303</v>
      </c>
      <c r="B106" t="s">
        <v>304</v>
      </c>
      <c r="C106" t="s">
        <v>305</v>
      </c>
      <c r="D106" t="s">
        <v>24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>
      <c r="A107" s="3" t="s">
        <v>306</v>
      </c>
      <c r="B107" t="s">
        <v>307</v>
      </c>
      <c r="C107" t="s">
        <v>308</v>
      </c>
      <c r="D107" t="s">
        <v>13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>
      <c r="A108" s="3" t="s">
        <v>309</v>
      </c>
      <c r="B108" t="s">
        <v>310</v>
      </c>
      <c r="C108" t="s">
        <v>311</v>
      </c>
      <c r="D108" t="s">
        <v>20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>
      <c r="A109" s="3" t="s">
        <v>312</v>
      </c>
      <c r="B109" t="s">
        <v>313</v>
      </c>
      <c r="C109" t="s">
        <v>314</v>
      </c>
      <c r="D109" t="s">
        <v>28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>
      <c r="A110" s="3" t="s">
        <v>315</v>
      </c>
      <c r="B110" t="s">
        <v>316</v>
      </c>
      <c r="C110" t="s">
        <v>317</v>
      </c>
      <c r="D110" t="s">
        <v>28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>
      <c r="A111" s="3" t="s">
        <v>318</v>
      </c>
      <c r="B111" t="s">
        <v>319</v>
      </c>
      <c r="C111" t="s">
        <v>320</v>
      </c>
      <c r="D111" t="s">
        <v>20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>
      <c r="A112" s="3" t="s">
        <v>324</v>
      </c>
      <c r="B112" t="s">
        <v>55</v>
      </c>
      <c r="C112" t="s">
        <v>323</v>
      </c>
      <c r="D112" t="s">
        <v>20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>
      <c r="A113" s="3" t="s">
        <v>321</v>
      </c>
      <c r="B113" t="s">
        <v>322</v>
      </c>
      <c r="C113" t="s">
        <v>323</v>
      </c>
      <c r="D113" t="s">
        <v>24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>
      <c r="A114" s="3" t="s">
        <v>325</v>
      </c>
      <c r="B114" t="s">
        <v>326</v>
      </c>
      <c r="C114" t="s">
        <v>327</v>
      </c>
      <c r="D114" t="s">
        <v>28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>
      <c r="A115" s="3" t="s">
        <v>328</v>
      </c>
      <c r="B115" t="s">
        <v>329</v>
      </c>
      <c r="C115" t="s">
        <v>330</v>
      </c>
      <c r="D115" t="s">
        <v>28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>
      <c r="A116" s="3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>
      <c r="A117" s="3" t="s">
        <v>334</v>
      </c>
      <c r="B117" t="s">
        <v>335</v>
      </c>
      <c r="C117" t="s">
        <v>336</v>
      </c>
      <c r="D117" t="s">
        <v>28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>
      <c r="A118" s="3" t="s">
        <v>339</v>
      </c>
      <c r="B118" t="s">
        <v>340</v>
      </c>
      <c r="C118" t="s">
        <v>333</v>
      </c>
      <c r="D118" t="s">
        <v>20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>
      <c r="A119" s="3" t="s">
        <v>337</v>
      </c>
      <c r="B119" t="s">
        <v>338</v>
      </c>
      <c r="C119" t="s">
        <v>333</v>
      </c>
      <c r="D119" t="s">
        <v>13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>
      <c r="A120" s="3" t="s">
        <v>341</v>
      </c>
      <c r="B120" t="s">
        <v>342</v>
      </c>
      <c r="C120" t="s">
        <v>343</v>
      </c>
      <c r="D120" t="s">
        <v>28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>
      <c r="A121" s="3" t="s">
        <v>344</v>
      </c>
      <c r="B121" t="s">
        <v>345</v>
      </c>
      <c r="C121" t="s">
        <v>346</v>
      </c>
      <c r="D121" t="s">
        <v>20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>
      <c r="A122" s="3" t="s">
        <v>347</v>
      </c>
      <c r="B122" t="s">
        <v>348</v>
      </c>
      <c r="C122" t="s">
        <v>349</v>
      </c>
      <c r="D122" t="s">
        <v>24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>
      <c r="A123" s="3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>
      <c r="A124" s="3" t="s">
        <v>353</v>
      </c>
      <c r="B124" t="s">
        <v>354</v>
      </c>
      <c r="C124" t="s">
        <v>355</v>
      </c>
      <c r="D124" t="s">
        <v>13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>
      <c r="A125" s="3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>
      <c r="A126" s="3" t="s">
        <v>359</v>
      </c>
      <c r="B126" t="s">
        <v>360</v>
      </c>
      <c r="C126" t="s">
        <v>361</v>
      </c>
      <c r="D126" t="s">
        <v>20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>
      <c r="A127" s="3" t="s">
        <v>362</v>
      </c>
      <c r="B127" t="s">
        <v>363</v>
      </c>
      <c r="C127" t="s">
        <v>364</v>
      </c>
      <c r="D127" t="s">
        <v>28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>
      <c r="A128" s="3" t="s">
        <v>365</v>
      </c>
      <c r="B128" t="s">
        <v>366</v>
      </c>
      <c r="C128" t="s">
        <v>367</v>
      </c>
      <c r="D128" t="s">
        <v>20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>
      <c r="A129" s="3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>
      <c r="A130" s="3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>
      <c r="A131" s="3" t="s">
        <v>373</v>
      </c>
      <c r="B131" t="s">
        <v>374</v>
      </c>
      <c r="C131" t="s">
        <v>375</v>
      </c>
      <c r="D131" t="s">
        <v>24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>
      <c r="A132" s="3" t="s">
        <v>376</v>
      </c>
      <c r="B132" t="s">
        <v>377</v>
      </c>
      <c r="C132" t="s">
        <v>378</v>
      </c>
      <c r="D132" t="s">
        <v>13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>
      <c r="A133" s="3" t="s">
        <v>379</v>
      </c>
      <c r="B133" t="s">
        <v>380</v>
      </c>
      <c r="C133" t="s">
        <v>381</v>
      </c>
      <c r="D133" t="s">
        <v>24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>
      <c r="A134" s="3" t="s">
        <v>382</v>
      </c>
      <c r="B134" t="s">
        <v>383</v>
      </c>
      <c r="C134" t="s">
        <v>384</v>
      </c>
      <c r="D134" t="s">
        <v>13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>
      <c r="A135" s="3" t="s">
        <v>385</v>
      </c>
      <c r="B135" t="s">
        <v>386</v>
      </c>
      <c r="C135" t="s">
        <v>387</v>
      </c>
      <c r="D135" t="s">
        <v>13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>
      <c r="A136" s="3" t="s">
        <v>388</v>
      </c>
      <c r="B136" t="s">
        <v>389</v>
      </c>
      <c r="C136" t="s">
        <v>390</v>
      </c>
      <c r="D136" t="s">
        <v>13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>
      <c r="A137" s="3" t="s">
        <v>391</v>
      </c>
      <c r="B137" t="s">
        <v>54</v>
      </c>
      <c r="C137" t="s">
        <v>392</v>
      </c>
      <c r="D137" t="s">
        <v>20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>
      <c r="A138" s="3" t="s">
        <v>393</v>
      </c>
      <c r="B138" t="s">
        <v>386</v>
      </c>
      <c r="C138" t="s">
        <v>394</v>
      </c>
      <c r="D138" t="s">
        <v>24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>
      <c r="A139" s="3" t="s">
        <v>395</v>
      </c>
      <c r="B139" t="s">
        <v>396</v>
      </c>
      <c r="C139" t="s">
        <v>397</v>
      </c>
      <c r="D139" t="s">
        <v>13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>
      <c r="A140" s="3" t="s">
        <v>401</v>
      </c>
      <c r="B140" t="s">
        <v>402</v>
      </c>
      <c r="C140" t="s">
        <v>400</v>
      </c>
      <c r="D140" t="s">
        <v>20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>
      <c r="A141" s="3" t="s">
        <v>398</v>
      </c>
      <c r="B141" t="s">
        <v>399</v>
      </c>
      <c r="C141" t="s">
        <v>400</v>
      </c>
      <c r="D141" t="s">
        <v>24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>
      <c r="A142" s="3" t="s">
        <v>403</v>
      </c>
      <c r="B142" t="s">
        <v>404</v>
      </c>
      <c r="C142" t="s">
        <v>405</v>
      </c>
      <c r="D142" t="s">
        <v>13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>
      <c r="A143" s="3" t="s">
        <v>417</v>
      </c>
      <c r="B143" t="s">
        <v>418</v>
      </c>
      <c r="C143" t="s">
        <v>408</v>
      </c>
      <c r="D143" t="s">
        <v>28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>
      <c r="A144" s="3" t="s">
        <v>406</v>
      </c>
      <c r="B144" t="s">
        <v>407</v>
      </c>
      <c r="C144" t="s">
        <v>408</v>
      </c>
      <c r="D144" t="s">
        <v>20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>
      <c r="A145" s="3" t="s">
        <v>410</v>
      </c>
      <c r="B145" t="s">
        <v>411</v>
      </c>
      <c r="C145" t="s">
        <v>408</v>
      </c>
      <c r="D145" t="s">
        <v>13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>
      <c r="A146" s="3" t="s">
        <v>409</v>
      </c>
      <c r="B146" t="s">
        <v>60</v>
      </c>
      <c r="C146" t="s">
        <v>408</v>
      </c>
      <c r="D146" t="s">
        <v>20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>
      <c r="A147" s="3" t="s">
        <v>415</v>
      </c>
      <c r="B147" t="s">
        <v>416</v>
      </c>
      <c r="C147" t="s">
        <v>408</v>
      </c>
      <c r="D147" t="s">
        <v>20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>
      <c r="A148" s="3" t="s">
        <v>412</v>
      </c>
      <c r="B148" t="s">
        <v>413</v>
      </c>
      <c r="C148" t="s">
        <v>414</v>
      </c>
      <c r="D148" t="s">
        <v>28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>
      <c r="A149" s="3" t="s">
        <v>419</v>
      </c>
      <c r="B149" t="s">
        <v>420</v>
      </c>
      <c r="C149" t="s">
        <v>421</v>
      </c>
      <c r="D149" t="s">
        <v>28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>
      <c r="A150" s="3" t="s">
        <v>422</v>
      </c>
      <c r="B150" t="s">
        <v>423</v>
      </c>
      <c r="C150" t="s">
        <v>424</v>
      </c>
      <c r="D150" t="s">
        <v>13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>
      <c r="A151" s="3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>
      <c r="A152" s="3" t="s">
        <v>428</v>
      </c>
      <c r="B152" t="s">
        <v>429</v>
      </c>
      <c r="C152" t="s">
        <v>430</v>
      </c>
      <c r="D152" t="s">
        <v>20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>
      <c r="A153" s="3" t="s">
        <v>434</v>
      </c>
      <c r="B153" t="s">
        <v>435</v>
      </c>
      <c r="C153" t="s">
        <v>433</v>
      </c>
      <c r="D153" t="s">
        <v>28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>
      <c r="A154" s="3" t="s">
        <v>431</v>
      </c>
      <c r="B154" t="s">
        <v>432</v>
      </c>
      <c r="C154" t="s">
        <v>433</v>
      </c>
      <c r="D154" t="s">
        <v>13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>
      <c r="A155" s="3" t="s">
        <v>436</v>
      </c>
      <c r="B155" t="s">
        <v>437</v>
      </c>
      <c r="C155" t="s">
        <v>438</v>
      </c>
      <c r="D155" t="s">
        <v>24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>
      <c r="A156" s="3" t="s">
        <v>439</v>
      </c>
      <c r="B156" t="s">
        <v>440</v>
      </c>
      <c r="C156" t="s">
        <v>441</v>
      </c>
      <c r="D156" t="s">
        <v>24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>
      <c r="A157" s="3" t="s">
        <v>442</v>
      </c>
      <c r="B157" t="s">
        <v>443</v>
      </c>
      <c r="C157" t="s">
        <v>444</v>
      </c>
      <c r="D157" t="s">
        <v>13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>
      <c r="A158" s="3" t="s">
        <v>445</v>
      </c>
      <c r="B158" t="s">
        <v>446</v>
      </c>
      <c r="C158" t="s">
        <v>447</v>
      </c>
      <c r="D158" t="s">
        <v>20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>
      <c r="A159" s="3" t="s">
        <v>453</v>
      </c>
      <c r="B159" t="s">
        <v>454</v>
      </c>
      <c r="C159" t="s">
        <v>455</v>
      </c>
      <c r="D159" t="s">
        <v>13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>
      <c r="A160" s="3" t="s">
        <v>451</v>
      </c>
      <c r="B160" t="s">
        <v>452</v>
      </c>
      <c r="C160" t="s">
        <v>450</v>
      </c>
      <c r="D160" t="s">
        <v>28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>
      <c r="A161" s="3" t="s">
        <v>448</v>
      </c>
      <c r="B161" t="s">
        <v>449</v>
      </c>
      <c r="C161" t="s">
        <v>450</v>
      </c>
      <c r="D161" t="s">
        <v>24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>
      <c r="A162" s="3" t="s">
        <v>456</v>
      </c>
      <c r="B162" t="s">
        <v>457</v>
      </c>
      <c r="C162" t="s">
        <v>458</v>
      </c>
      <c r="D162" t="s">
        <v>28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>
      <c r="A163" s="3" t="s">
        <v>459</v>
      </c>
      <c r="B163" t="s">
        <v>460</v>
      </c>
      <c r="C163" t="s">
        <v>461</v>
      </c>
      <c r="D163" t="s">
        <v>20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>
      <c r="A164" s="3" t="s">
        <v>462</v>
      </c>
      <c r="B164" t="s">
        <v>463</v>
      </c>
      <c r="C164" t="s">
        <v>37</v>
      </c>
      <c r="D164" t="s">
        <v>24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>
      <c r="A165" s="3" t="s">
        <v>464</v>
      </c>
      <c r="B165" t="s">
        <v>465</v>
      </c>
      <c r="C165" t="s">
        <v>466</v>
      </c>
      <c r="D165" t="s">
        <v>28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>
      <c r="A166" s="3" t="s">
        <v>467</v>
      </c>
      <c r="B166" t="s">
        <v>468</v>
      </c>
      <c r="C166" t="s">
        <v>469</v>
      </c>
      <c r="D166" t="s">
        <v>13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>
      <c r="A167" s="3" t="s">
        <v>470</v>
      </c>
      <c r="B167" t="s">
        <v>471</v>
      </c>
      <c r="C167" t="s">
        <v>472</v>
      </c>
      <c r="D167" t="s">
        <v>24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>
      <c r="A168" s="3" t="s">
        <v>473</v>
      </c>
      <c r="B168" t="s">
        <v>474</v>
      </c>
      <c r="C168" t="s">
        <v>475</v>
      </c>
      <c r="D168" t="s">
        <v>24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>
      <c r="A169" s="3" t="s">
        <v>476</v>
      </c>
      <c r="B169" t="s">
        <v>477</v>
      </c>
      <c r="C169" t="s">
        <v>478</v>
      </c>
      <c r="D169" t="s">
        <v>13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>
      <c r="A170" s="3" t="s">
        <v>479</v>
      </c>
      <c r="B170" t="s">
        <v>480</v>
      </c>
      <c r="C170" t="s">
        <v>481</v>
      </c>
      <c r="D170" t="s">
        <v>28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>
      <c r="A171" s="3" t="s">
        <v>487</v>
      </c>
      <c r="B171" t="s">
        <v>488</v>
      </c>
      <c r="C171" t="s">
        <v>484</v>
      </c>
      <c r="D171" t="s">
        <v>13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>
      <c r="A172" s="3" t="s">
        <v>482</v>
      </c>
      <c r="B172" t="s">
        <v>483</v>
      </c>
      <c r="C172" t="s">
        <v>484</v>
      </c>
      <c r="D172" t="s">
        <v>20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>
      <c r="A173" s="3" t="s">
        <v>485</v>
      </c>
      <c r="B173" t="s">
        <v>486</v>
      </c>
      <c r="C173" t="s">
        <v>484</v>
      </c>
      <c r="D173" t="s">
        <v>20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>
      <c r="A174" s="3" t="s">
        <v>489</v>
      </c>
      <c r="B174" t="s">
        <v>490</v>
      </c>
      <c r="C174" t="s">
        <v>484</v>
      </c>
      <c r="D174" t="s">
        <v>28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>
      <c r="A175" s="3" t="s">
        <v>491</v>
      </c>
      <c r="B175" t="s">
        <v>492</v>
      </c>
      <c r="C175" t="s">
        <v>493</v>
      </c>
      <c r="D175" t="s">
        <v>24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>
      <c r="A176" s="3" t="s">
        <v>494</v>
      </c>
      <c r="B176" t="s">
        <v>495</v>
      </c>
      <c r="C176" t="s">
        <v>496</v>
      </c>
      <c r="D176" t="s">
        <v>20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>
      <c r="A177" s="3" t="s">
        <v>500</v>
      </c>
      <c r="B177" t="s">
        <v>501</v>
      </c>
      <c r="C177" t="s">
        <v>499</v>
      </c>
      <c r="D177" t="s">
        <v>20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>
      <c r="A178" s="3" t="s">
        <v>497</v>
      </c>
      <c r="B178" t="s">
        <v>498</v>
      </c>
      <c r="C178" t="s">
        <v>499</v>
      </c>
      <c r="D178" t="s">
        <v>20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>
      <c r="A179" s="3" t="s">
        <v>502</v>
      </c>
      <c r="B179" t="s">
        <v>503</v>
      </c>
      <c r="C179" t="s">
        <v>504</v>
      </c>
      <c r="D179" t="s">
        <v>24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>
      <c r="A180" s="3" t="s">
        <v>505</v>
      </c>
      <c r="B180" t="s">
        <v>506</v>
      </c>
      <c r="C180" t="s">
        <v>507</v>
      </c>
      <c r="D180" t="s">
        <v>24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>
      <c r="A181" s="3" t="s">
        <v>508</v>
      </c>
      <c r="B181" t="s">
        <v>509</v>
      </c>
      <c r="C181" t="s">
        <v>510</v>
      </c>
      <c r="D181" t="s">
        <v>13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>
      <c r="A182" s="3" t="s">
        <v>511</v>
      </c>
      <c r="B182" t="s">
        <v>512</v>
      </c>
      <c r="C182" t="s">
        <v>513</v>
      </c>
      <c r="D182" t="s">
        <v>24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>
      <c r="A183" s="3" t="s">
        <v>514</v>
      </c>
      <c r="B183" t="s">
        <v>515</v>
      </c>
      <c r="C183" t="s">
        <v>516</v>
      </c>
      <c r="D183" t="s">
        <v>28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>
      <c r="A184" s="3" t="s">
        <v>517</v>
      </c>
      <c r="B184" t="s">
        <v>518</v>
      </c>
      <c r="C184" t="s">
        <v>519</v>
      </c>
      <c r="D184" t="s">
        <v>20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>
      <c r="A185" s="3" t="s">
        <v>520</v>
      </c>
      <c r="B185" t="s">
        <v>521</v>
      </c>
      <c r="C185" t="s">
        <v>522</v>
      </c>
      <c r="D185" t="s">
        <v>20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>
      <c r="A186" s="3" t="s">
        <v>523</v>
      </c>
      <c r="B186" t="s">
        <v>524</v>
      </c>
      <c r="C186" t="s">
        <v>525</v>
      </c>
      <c r="D186" t="s">
        <v>13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>
      <c r="A187" s="3" t="s">
        <v>526</v>
      </c>
      <c r="B187" t="s">
        <v>527</v>
      </c>
      <c r="C187" t="s">
        <v>528</v>
      </c>
      <c r="D187" t="s">
        <v>13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>
      <c r="A188" s="3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>
      <c r="A189" s="3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>
      <c r="A190" s="3" t="s">
        <v>532</v>
      </c>
      <c r="B190" t="s">
        <v>115</v>
      </c>
      <c r="C190" t="s">
        <v>531</v>
      </c>
      <c r="D190" t="s">
        <v>13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>
      <c r="A191" s="3" t="s">
        <v>535</v>
      </c>
      <c r="B191" t="s">
        <v>536</v>
      </c>
      <c r="C191" t="s">
        <v>537</v>
      </c>
      <c r="D191" t="s">
        <v>28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>
      <c r="A192" s="3" t="s">
        <v>547</v>
      </c>
      <c r="B192" t="s">
        <v>548</v>
      </c>
      <c r="C192" t="s">
        <v>546</v>
      </c>
      <c r="D192" t="s">
        <v>20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>
      <c r="A193" s="3" t="s">
        <v>551</v>
      </c>
      <c r="B193" t="s">
        <v>552</v>
      </c>
      <c r="C193" t="s">
        <v>540</v>
      </c>
      <c r="D193" t="s">
        <v>20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>
      <c r="A194" s="3" t="s">
        <v>549</v>
      </c>
      <c r="B194" t="s">
        <v>550</v>
      </c>
      <c r="C194" t="s">
        <v>546</v>
      </c>
      <c r="D194" t="s">
        <v>13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>
      <c r="A195" s="3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>
      <c r="A196" s="3" t="s">
        <v>543</v>
      </c>
      <c r="B196" t="s">
        <v>495</v>
      </c>
      <c r="C196" t="s">
        <v>540</v>
      </c>
      <c r="D196" t="s">
        <v>13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>
      <c r="A197" s="3" t="s">
        <v>544</v>
      </c>
      <c r="B197" t="s">
        <v>545</v>
      </c>
      <c r="C197" t="s">
        <v>546</v>
      </c>
      <c r="D197" t="s">
        <v>13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>
      <c r="A198" s="3" t="s">
        <v>538</v>
      </c>
      <c r="B198" t="s">
        <v>539</v>
      </c>
      <c r="C198" t="s">
        <v>540</v>
      </c>
      <c r="D198" t="s">
        <v>24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>
      <c r="A199" s="3" t="s">
        <v>553</v>
      </c>
      <c r="B199" t="s">
        <v>554</v>
      </c>
      <c r="C199" t="s">
        <v>540</v>
      </c>
      <c r="D199" t="s">
        <v>13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>
      <c r="A200" s="3" t="s">
        <v>555</v>
      </c>
      <c r="B200" t="s">
        <v>556</v>
      </c>
      <c r="C200" t="s">
        <v>540</v>
      </c>
      <c r="D200" t="s">
        <v>24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>
      <c r="A201" s="3" t="s">
        <v>557</v>
      </c>
      <c r="B201" t="s">
        <v>558</v>
      </c>
      <c r="C201" t="s">
        <v>546</v>
      </c>
      <c r="D201" t="s">
        <v>28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>
      <c r="A202" s="3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>
      <c r="A203" s="3" t="s">
        <v>566</v>
      </c>
      <c r="B203" t="s">
        <v>567</v>
      </c>
      <c r="C203" t="s">
        <v>568</v>
      </c>
      <c r="D203" t="s">
        <v>13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>
      <c r="A204" s="3" t="s">
        <v>562</v>
      </c>
      <c r="B204" t="s">
        <v>563</v>
      </c>
      <c r="C204" t="s">
        <v>561</v>
      </c>
      <c r="D204" t="s">
        <v>28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>
      <c r="A205" s="3" t="s">
        <v>564</v>
      </c>
      <c r="B205" t="s">
        <v>565</v>
      </c>
      <c r="C205" t="s">
        <v>561</v>
      </c>
      <c r="D205" t="s">
        <v>28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>
      <c r="A206" s="3" t="s">
        <v>569</v>
      </c>
      <c r="B206" t="s">
        <v>570</v>
      </c>
      <c r="C206" t="s">
        <v>571</v>
      </c>
      <c r="D206" t="s">
        <v>28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>
      <c r="A207" s="3" t="s">
        <v>572</v>
      </c>
      <c r="B207" t="s">
        <v>573</v>
      </c>
      <c r="C207" t="s">
        <v>574</v>
      </c>
      <c r="D207" t="s">
        <v>13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>
      <c r="A208" s="3" t="s">
        <v>575</v>
      </c>
      <c r="B208" t="s">
        <v>576</v>
      </c>
      <c r="C208" t="s">
        <v>577</v>
      </c>
      <c r="D208" t="s">
        <v>28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>
      <c r="A209" s="3" t="s">
        <v>578</v>
      </c>
      <c r="B209" t="s">
        <v>579</v>
      </c>
      <c r="C209" t="s">
        <v>580</v>
      </c>
      <c r="D209" t="s">
        <v>24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>
      <c r="A210" s="3" t="s">
        <v>581</v>
      </c>
      <c r="B210" t="s">
        <v>582</v>
      </c>
      <c r="C210" t="s">
        <v>583</v>
      </c>
      <c r="D210" t="s">
        <v>13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>
      <c r="A211" s="3" t="s">
        <v>592</v>
      </c>
      <c r="B211" t="s">
        <v>170</v>
      </c>
      <c r="C211" t="s">
        <v>586</v>
      </c>
      <c r="D211" t="s">
        <v>13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>
      <c r="A212" s="3" t="s">
        <v>593</v>
      </c>
      <c r="B212" t="s">
        <v>594</v>
      </c>
      <c r="C212" t="s">
        <v>595</v>
      </c>
      <c r="D212" t="s">
        <v>24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>
      <c r="A213" s="3" t="s">
        <v>587</v>
      </c>
      <c r="B213" t="s">
        <v>588</v>
      </c>
      <c r="C213" t="s">
        <v>589</v>
      </c>
      <c r="D213" t="s">
        <v>24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>
      <c r="A214" s="3" t="s">
        <v>600</v>
      </c>
      <c r="B214" t="s">
        <v>601</v>
      </c>
      <c r="C214" t="s">
        <v>589</v>
      </c>
      <c r="D214" t="s">
        <v>28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>
      <c r="A215" s="3" t="s">
        <v>590</v>
      </c>
      <c r="B215" t="s">
        <v>591</v>
      </c>
      <c r="C215" t="s">
        <v>589</v>
      </c>
      <c r="D215" t="s">
        <v>28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>
      <c r="A216" s="3" t="s">
        <v>584</v>
      </c>
      <c r="B216" t="s">
        <v>585</v>
      </c>
      <c r="C216" t="s">
        <v>586</v>
      </c>
      <c r="D216" t="s">
        <v>13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>
      <c r="A217" s="3" t="s">
        <v>596</v>
      </c>
      <c r="B217" t="s">
        <v>597</v>
      </c>
      <c r="C217" t="s">
        <v>589</v>
      </c>
      <c r="D217" t="s">
        <v>13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>
      <c r="A218" s="3" t="s">
        <v>598</v>
      </c>
      <c r="B218" t="s">
        <v>599</v>
      </c>
      <c r="C218" t="s">
        <v>586</v>
      </c>
      <c r="D218" t="s">
        <v>20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>
      <c r="A219" s="3" t="s">
        <v>602</v>
      </c>
      <c r="B219" t="s">
        <v>603</v>
      </c>
      <c r="C219" t="s">
        <v>604</v>
      </c>
      <c r="D219" t="s">
        <v>13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>
      <c r="A220" s="3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>
      <c r="A221" s="3" t="s">
        <v>611</v>
      </c>
      <c r="B221" t="s">
        <v>612</v>
      </c>
      <c r="C221" t="s">
        <v>610</v>
      </c>
      <c r="D221" t="s">
        <v>13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>
      <c r="A222" s="3" t="s">
        <v>608</v>
      </c>
      <c r="B222" t="s">
        <v>609</v>
      </c>
      <c r="C222" t="s">
        <v>610</v>
      </c>
      <c r="D222" t="s">
        <v>24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>
      <c r="A223" s="3" t="s">
        <v>613</v>
      </c>
      <c r="B223" t="s">
        <v>357</v>
      </c>
      <c r="C223" t="s">
        <v>614</v>
      </c>
      <c r="D223" t="s">
        <v>20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>
      <c r="A224" s="3" t="s">
        <v>615</v>
      </c>
      <c r="B224" t="s">
        <v>616</v>
      </c>
      <c r="C224" t="s">
        <v>617</v>
      </c>
      <c r="D224" t="s">
        <v>28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>
      <c r="A225" s="3" t="s">
        <v>621</v>
      </c>
      <c r="B225" t="s">
        <v>622</v>
      </c>
      <c r="C225" t="s">
        <v>620</v>
      </c>
      <c r="D225" t="s">
        <v>28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>
      <c r="A226" s="3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>
      <c r="A227" s="3" t="s">
        <v>623</v>
      </c>
      <c r="B227" t="s">
        <v>624</v>
      </c>
      <c r="C227" t="s">
        <v>625</v>
      </c>
      <c r="D227" t="s">
        <v>13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>
      <c r="A228" s="3" t="s">
        <v>626</v>
      </c>
      <c r="B228" t="s">
        <v>627</v>
      </c>
      <c r="C228" t="s">
        <v>628</v>
      </c>
      <c r="D228" t="s">
        <v>13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>
      <c r="A229" s="3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>
      <c r="A230" s="3" t="s">
        <v>631</v>
      </c>
      <c r="B230" t="s">
        <v>632</v>
      </c>
      <c r="C230" t="s">
        <v>633</v>
      </c>
      <c r="D230" t="s">
        <v>24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>
      <c r="A231" s="3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>
      <c r="A232" s="3" t="s">
        <v>636</v>
      </c>
      <c r="B232" t="s">
        <v>637</v>
      </c>
      <c r="C232" t="s">
        <v>638</v>
      </c>
      <c r="D232" t="s">
        <v>24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>
      <c r="A233" s="3" t="s">
        <v>639</v>
      </c>
      <c r="B233" t="s">
        <v>606</v>
      </c>
      <c r="C233" t="s">
        <v>640</v>
      </c>
      <c r="D233" t="s">
        <v>13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>
      <c r="A234" s="3" t="s">
        <v>641</v>
      </c>
      <c r="B234" t="s">
        <v>637</v>
      </c>
      <c r="C234" t="s">
        <v>642</v>
      </c>
      <c r="D234" t="s">
        <v>28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>
      <c r="A235" s="3" t="s">
        <v>643</v>
      </c>
      <c r="B235" t="s">
        <v>644</v>
      </c>
      <c r="C235" t="s">
        <v>645</v>
      </c>
      <c r="D235" t="s">
        <v>20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>
      <c r="A236" s="3" t="s">
        <v>646</v>
      </c>
      <c r="B236" t="s">
        <v>647</v>
      </c>
      <c r="C236" t="s">
        <v>648</v>
      </c>
      <c r="D236" t="s">
        <v>24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>
      <c r="A237" s="3" t="s">
        <v>649</v>
      </c>
      <c r="B237" t="s">
        <v>624</v>
      </c>
      <c r="C237" t="s">
        <v>650</v>
      </c>
      <c r="D237" t="s">
        <v>13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>
      <c r="A238" s="3" t="s">
        <v>651</v>
      </c>
      <c r="B238" t="s">
        <v>527</v>
      </c>
      <c r="C238" t="s">
        <v>652</v>
      </c>
      <c r="D238" t="s">
        <v>28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>
      <c r="A239" s="3" t="s">
        <v>653</v>
      </c>
      <c r="B239" t="s">
        <v>654</v>
      </c>
      <c r="C239" t="s">
        <v>655</v>
      </c>
      <c r="D239" t="s">
        <v>13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>
      <c r="A240" s="3" t="s">
        <v>656</v>
      </c>
      <c r="B240" t="s">
        <v>246</v>
      </c>
      <c r="C240" t="s">
        <v>657</v>
      </c>
      <c r="D240" t="s">
        <v>24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>
      <c r="A241" s="3" t="s">
        <v>658</v>
      </c>
      <c r="B241" t="s">
        <v>659</v>
      </c>
      <c r="C241" t="s">
        <v>660</v>
      </c>
      <c r="D241" t="s">
        <v>28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>
      <c r="A242" s="3" t="s">
        <v>661</v>
      </c>
      <c r="B242" t="s">
        <v>662</v>
      </c>
      <c r="C242" t="s">
        <v>663</v>
      </c>
      <c r="D242" t="s">
        <v>20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>
      <c r="A243" s="3" t="s">
        <v>664</v>
      </c>
      <c r="B243" t="s">
        <v>665</v>
      </c>
      <c r="C243" t="s">
        <v>666</v>
      </c>
      <c r="D243" t="s">
        <v>13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>
      <c r="A244" s="3" t="s">
        <v>667</v>
      </c>
      <c r="B244" t="s">
        <v>668</v>
      </c>
      <c r="C244" t="s">
        <v>669</v>
      </c>
      <c r="D244" t="s">
        <v>24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>
      <c r="A245" s="3" t="s">
        <v>670</v>
      </c>
      <c r="B245" t="s">
        <v>671</v>
      </c>
      <c r="C245" t="s">
        <v>672</v>
      </c>
      <c r="D245" t="s">
        <v>28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>
      <c r="A246" s="3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>
      <c r="A247" s="3" t="s">
        <v>675</v>
      </c>
      <c r="B247" t="s">
        <v>676</v>
      </c>
      <c r="C247" t="s">
        <v>54</v>
      </c>
      <c r="D247" t="s">
        <v>20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>
      <c r="A248" s="3" t="s">
        <v>677</v>
      </c>
      <c r="B248" t="s">
        <v>678</v>
      </c>
      <c r="C248" t="s">
        <v>679</v>
      </c>
      <c r="D248" t="s">
        <v>28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>
      <c r="A249" s="3" t="s">
        <v>680</v>
      </c>
      <c r="B249" t="s">
        <v>681</v>
      </c>
      <c r="C249" t="s">
        <v>682</v>
      </c>
      <c r="D249" t="s">
        <v>20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>
      <c r="A250" s="3" t="s">
        <v>683</v>
      </c>
      <c r="B250" t="s">
        <v>684</v>
      </c>
      <c r="C250" t="s">
        <v>685</v>
      </c>
      <c r="D250" t="s">
        <v>24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>
      <c r="A251" s="3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>
      <c r="A252" s="3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>
      <c r="A253" s="3" t="s">
        <v>690</v>
      </c>
      <c r="B253" t="s">
        <v>85</v>
      </c>
      <c r="C253" t="s">
        <v>691</v>
      </c>
      <c r="D253" t="s">
        <v>20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>
      <c r="A254" s="3" t="s">
        <v>692</v>
      </c>
      <c r="B254" t="s">
        <v>693</v>
      </c>
      <c r="C254" t="s">
        <v>694</v>
      </c>
      <c r="D254" t="s">
        <v>13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>
      <c r="A255" s="3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>
      <c r="A256" s="3" t="s">
        <v>698</v>
      </c>
      <c r="B256" t="s">
        <v>699</v>
      </c>
      <c r="C256" t="s">
        <v>700</v>
      </c>
      <c r="D256" t="s">
        <v>20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>
      <c r="A257" s="3" t="s">
        <v>701</v>
      </c>
      <c r="B257" t="s">
        <v>465</v>
      </c>
      <c r="C257" t="s">
        <v>702</v>
      </c>
      <c r="D257" t="s">
        <v>28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>
      <c r="A258" s="3" t="s">
        <v>703</v>
      </c>
      <c r="B258" t="s">
        <v>307</v>
      </c>
      <c r="C258" t="s">
        <v>704</v>
      </c>
      <c r="D258" t="s">
        <v>20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>
      <c r="A259" s="3" t="s">
        <v>705</v>
      </c>
      <c r="B259" t="s">
        <v>706</v>
      </c>
      <c r="C259" t="s">
        <v>707</v>
      </c>
      <c r="D259" t="s">
        <v>28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>
      <c r="A260" s="3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>
      <c r="A261" s="3" t="s">
        <v>711</v>
      </c>
      <c r="B261" t="s">
        <v>712</v>
      </c>
      <c r="C261" t="s">
        <v>713</v>
      </c>
      <c r="D261" t="s">
        <v>28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>
      <c r="A262" s="3" t="s">
        <v>724</v>
      </c>
      <c r="B262" t="s">
        <v>725</v>
      </c>
      <c r="C262" t="s">
        <v>716</v>
      </c>
      <c r="D262" t="s">
        <v>13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>
      <c r="A263" s="3" t="s">
        <v>721</v>
      </c>
      <c r="B263" t="s">
        <v>616</v>
      </c>
      <c r="C263" t="s">
        <v>716</v>
      </c>
      <c r="D263" t="s">
        <v>24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>
      <c r="A264" s="3" t="s">
        <v>726</v>
      </c>
      <c r="B264" t="s">
        <v>727</v>
      </c>
      <c r="C264" t="s">
        <v>716</v>
      </c>
      <c r="D264" t="s">
        <v>13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>
      <c r="A265" s="3" t="s">
        <v>728</v>
      </c>
      <c r="B265" t="s">
        <v>729</v>
      </c>
      <c r="C265" t="s">
        <v>716</v>
      </c>
      <c r="D265" t="s">
        <v>28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>
      <c r="A266" s="3" t="s">
        <v>714</v>
      </c>
      <c r="B266" t="s">
        <v>715</v>
      </c>
      <c r="C266" t="s">
        <v>716</v>
      </c>
      <c r="D266" t="s">
        <v>13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>
      <c r="A267" s="3" t="s">
        <v>722</v>
      </c>
      <c r="B267" t="s">
        <v>723</v>
      </c>
      <c r="C267" t="s">
        <v>716</v>
      </c>
      <c r="D267" t="s">
        <v>20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>
      <c r="A268" s="3" t="s">
        <v>730</v>
      </c>
      <c r="B268" t="s">
        <v>731</v>
      </c>
      <c r="C268" t="s">
        <v>716</v>
      </c>
      <c r="D268" t="s">
        <v>24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>
      <c r="A269" s="3" t="s">
        <v>719</v>
      </c>
      <c r="B269" t="s">
        <v>720</v>
      </c>
      <c r="C269" t="s">
        <v>716</v>
      </c>
      <c r="D269" t="s">
        <v>28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>
      <c r="A270" s="3" t="s">
        <v>717</v>
      </c>
      <c r="B270" t="s">
        <v>718</v>
      </c>
      <c r="C270" t="s">
        <v>716</v>
      </c>
      <c r="D270" t="s">
        <v>20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>
      <c r="A271" s="3" t="s">
        <v>732</v>
      </c>
      <c r="B271" t="s">
        <v>66</v>
      </c>
      <c r="C271" t="s">
        <v>733</v>
      </c>
      <c r="D271" t="s">
        <v>13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>
      <c r="A272" s="3" t="s">
        <v>734</v>
      </c>
      <c r="B272" t="s">
        <v>735</v>
      </c>
      <c r="C272" t="s">
        <v>736</v>
      </c>
      <c r="D272" t="s">
        <v>20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>
      <c r="A273" s="3" t="s">
        <v>737</v>
      </c>
      <c r="B273" t="s">
        <v>738</v>
      </c>
      <c r="C273" t="s">
        <v>739</v>
      </c>
      <c r="D273" t="s">
        <v>13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>
      <c r="A274" s="3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>
      <c r="A275" s="3" t="s">
        <v>743</v>
      </c>
      <c r="B275" t="s">
        <v>744</v>
      </c>
      <c r="C275" t="s">
        <v>745</v>
      </c>
      <c r="D275" t="s">
        <v>13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>
      <c r="A276" s="3" t="s">
        <v>746</v>
      </c>
      <c r="B276" t="s">
        <v>747</v>
      </c>
      <c r="C276" t="s">
        <v>748</v>
      </c>
      <c r="D276" t="s">
        <v>28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>
      <c r="A277" s="3" t="s">
        <v>749</v>
      </c>
      <c r="B277" t="s">
        <v>662</v>
      </c>
      <c r="C277" t="s">
        <v>750</v>
      </c>
      <c r="D277" t="s">
        <v>28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>
      <c r="A278" s="3" t="s">
        <v>751</v>
      </c>
      <c r="B278" t="s">
        <v>752</v>
      </c>
      <c r="C278" t="s">
        <v>750</v>
      </c>
      <c r="D278" t="s">
        <v>13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>
      <c r="A279" s="3" t="s">
        <v>753</v>
      </c>
      <c r="B279" t="s">
        <v>754</v>
      </c>
      <c r="C279" t="s">
        <v>755</v>
      </c>
      <c r="D279" t="s">
        <v>24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>
      <c r="A280" s="3" t="s">
        <v>756</v>
      </c>
      <c r="B280" t="s">
        <v>757</v>
      </c>
      <c r="C280" t="s">
        <v>758</v>
      </c>
      <c r="D280" t="s">
        <v>28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>
      <c r="A281" s="3" t="s">
        <v>762</v>
      </c>
      <c r="B281" t="s">
        <v>307</v>
      </c>
      <c r="C281" t="s">
        <v>761</v>
      </c>
      <c r="D281" t="s">
        <v>20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>
      <c r="A282" s="3" t="s">
        <v>759</v>
      </c>
      <c r="B282" t="s">
        <v>760</v>
      </c>
      <c r="C282" t="s">
        <v>761</v>
      </c>
      <c r="D282" t="s">
        <v>24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>
      <c r="A283" s="3" t="s">
        <v>763</v>
      </c>
      <c r="B283" t="s">
        <v>764</v>
      </c>
      <c r="C283" t="s">
        <v>765</v>
      </c>
      <c r="D283" t="s">
        <v>20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>
      <c r="A284" s="3" t="s">
        <v>766</v>
      </c>
      <c r="B284" t="s">
        <v>767</v>
      </c>
      <c r="C284" t="s">
        <v>768</v>
      </c>
      <c r="D284" t="s">
        <v>20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>
      <c r="A285" s="3" t="s">
        <v>769</v>
      </c>
      <c r="B285" t="s">
        <v>85</v>
      </c>
      <c r="C285" t="s">
        <v>770</v>
      </c>
      <c r="D285" t="s">
        <v>24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>
      <c r="A286" s="3" t="s">
        <v>771</v>
      </c>
      <c r="B286" t="s">
        <v>772</v>
      </c>
      <c r="C286" t="s">
        <v>773</v>
      </c>
      <c r="D286" t="s">
        <v>13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>
      <c r="A287" s="3" t="s">
        <v>774</v>
      </c>
      <c r="B287" t="s">
        <v>775</v>
      </c>
      <c r="C287" t="s">
        <v>776</v>
      </c>
      <c r="D287" t="s">
        <v>20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>
      <c r="A288" s="3" t="s">
        <v>780</v>
      </c>
      <c r="B288" t="s">
        <v>781</v>
      </c>
      <c r="C288" t="s">
        <v>779</v>
      </c>
      <c r="D288" t="s">
        <v>13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>
      <c r="A289" s="3" t="s">
        <v>777</v>
      </c>
      <c r="B289" t="s">
        <v>778</v>
      </c>
      <c r="C289" t="s">
        <v>779</v>
      </c>
      <c r="D289" t="s">
        <v>20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>
      <c r="A290" s="3" t="s">
        <v>782</v>
      </c>
      <c r="B290" t="s">
        <v>783</v>
      </c>
      <c r="C290" t="s">
        <v>784</v>
      </c>
      <c r="D290" t="s">
        <v>20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>
      <c r="A291" s="3" t="s">
        <v>785</v>
      </c>
      <c r="B291" t="s">
        <v>786</v>
      </c>
      <c r="C291" t="s">
        <v>787</v>
      </c>
      <c r="D291" t="s">
        <v>24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>
      <c r="A292" s="3" t="s">
        <v>788</v>
      </c>
      <c r="B292" t="s">
        <v>85</v>
      </c>
      <c r="C292" t="s">
        <v>789</v>
      </c>
      <c r="D292" t="s">
        <v>28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>
      <c r="A293" s="3" t="s">
        <v>790</v>
      </c>
      <c r="B293" t="s">
        <v>181</v>
      </c>
      <c r="C293" t="s">
        <v>791</v>
      </c>
      <c r="D293" t="s">
        <v>13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>
      <c r="A294" s="3" t="s">
        <v>792</v>
      </c>
      <c r="B294" t="s">
        <v>793</v>
      </c>
      <c r="C294" t="s">
        <v>794</v>
      </c>
      <c r="D294" t="s">
        <v>28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>
      <c r="A295" s="3" t="s">
        <v>795</v>
      </c>
      <c r="B295" t="s">
        <v>796</v>
      </c>
      <c r="C295" t="s">
        <v>797</v>
      </c>
      <c r="D295" t="s">
        <v>24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>
      <c r="A296" s="3" t="s">
        <v>798</v>
      </c>
      <c r="B296" t="s">
        <v>404</v>
      </c>
      <c r="C296" t="s">
        <v>799</v>
      </c>
      <c r="D296" t="s">
        <v>28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>
      <c r="A297" s="3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>
      <c r="A298" s="3" t="s">
        <v>803</v>
      </c>
      <c r="B298" t="s">
        <v>804</v>
      </c>
      <c r="C298" t="s">
        <v>805</v>
      </c>
      <c r="D298" t="s">
        <v>20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>
      <c r="A299" s="3" t="s">
        <v>806</v>
      </c>
      <c r="B299" t="s">
        <v>807</v>
      </c>
      <c r="C299" t="s">
        <v>808</v>
      </c>
      <c r="D299" t="s">
        <v>28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>
      <c r="A300" s="3" t="s">
        <v>809</v>
      </c>
      <c r="B300" t="s">
        <v>810</v>
      </c>
      <c r="C300" t="s">
        <v>811</v>
      </c>
      <c r="D300" t="s">
        <v>28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>
      <c r="A301" s="3" t="s">
        <v>812</v>
      </c>
      <c r="B301" t="s">
        <v>813</v>
      </c>
      <c r="C301" t="s">
        <v>814</v>
      </c>
      <c r="D301" t="s">
        <v>20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>
      <c r="A302" s="3" t="s">
        <v>815</v>
      </c>
      <c r="B302" t="s">
        <v>816</v>
      </c>
      <c r="C302" t="s">
        <v>817</v>
      </c>
      <c r="D302" t="s">
        <v>20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>
      <c r="A303" s="3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>
      <c r="A304" s="3" t="s">
        <v>821</v>
      </c>
      <c r="B304" t="s">
        <v>822</v>
      </c>
      <c r="C304" t="s">
        <v>823</v>
      </c>
      <c r="D304" t="s">
        <v>13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>
      <c r="A305" s="3" t="s">
        <v>824</v>
      </c>
      <c r="B305" t="s">
        <v>825</v>
      </c>
      <c r="C305" t="s">
        <v>826</v>
      </c>
      <c r="D305" t="s">
        <v>24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>
      <c r="A306" s="3" t="s">
        <v>827</v>
      </c>
      <c r="B306" t="s">
        <v>828</v>
      </c>
      <c r="C306" t="s">
        <v>829</v>
      </c>
      <c r="D306" t="s">
        <v>28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>
      <c r="A307" s="3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>
      <c r="A308" s="3" t="s">
        <v>833</v>
      </c>
      <c r="B308" t="s">
        <v>834</v>
      </c>
      <c r="C308" t="s">
        <v>835</v>
      </c>
      <c r="D308" t="s">
        <v>13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>
      <c r="A309" s="3" t="s">
        <v>836</v>
      </c>
      <c r="B309" t="s">
        <v>837</v>
      </c>
      <c r="C309" t="s">
        <v>838</v>
      </c>
      <c r="D309" t="s">
        <v>20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>
      <c r="A310" s="3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>
      <c r="A311" s="3" t="s">
        <v>842</v>
      </c>
      <c r="B311" t="s">
        <v>843</v>
      </c>
      <c r="C311" t="s">
        <v>844</v>
      </c>
      <c r="D311" t="s">
        <v>13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>
      <c r="A312" s="3" t="s">
        <v>845</v>
      </c>
      <c r="B312" t="s">
        <v>54</v>
      </c>
      <c r="C312" t="s">
        <v>846</v>
      </c>
      <c r="D312" t="s">
        <v>20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>
      <c r="A313" s="3" t="s">
        <v>847</v>
      </c>
      <c r="B313" t="s">
        <v>560</v>
      </c>
      <c r="C313" t="s">
        <v>813</v>
      </c>
      <c r="D313" t="s">
        <v>13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>
      <c r="A314" s="3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>
      <c r="A315" s="3" t="s">
        <v>851</v>
      </c>
      <c r="B315" t="s">
        <v>852</v>
      </c>
      <c r="C315" t="s">
        <v>853</v>
      </c>
      <c r="D315" t="s">
        <v>24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>
      <c r="A316" s="3" t="s">
        <v>854</v>
      </c>
      <c r="B316" t="s">
        <v>855</v>
      </c>
      <c r="C316" t="s">
        <v>856</v>
      </c>
      <c r="D316" t="s">
        <v>28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>
      <c r="A317" s="3" t="s">
        <v>857</v>
      </c>
      <c r="B317" t="s">
        <v>858</v>
      </c>
      <c r="C317" t="s">
        <v>859</v>
      </c>
      <c r="D317" t="s">
        <v>28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>
      <c r="A318" s="3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>
      <c r="A319" s="3" t="s">
        <v>863</v>
      </c>
      <c r="B319" t="s">
        <v>864</v>
      </c>
      <c r="C319" t="s">
        <v>865</v>
      </c>
      <c r="D319" t="s">
        <v>13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>
      <c r="A320" s="3" t="s">
        <v>866</v>
      </c>
      <c r="B320" t="s">
        <v>867</v>
      </c>
      <c r="C320" t="s">
        <v>868</v>
      </c>
      <c r="D320" t="s">
        <v>20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>
      <c r="A321" s="3" t="s">
        <v>869</v>
      </c>
      <c r="B321" t="s">
        <v>822</v>
      </c>
      <c r="C321" t="s">
        <v>870</v>
      </c>
      <c r="D321" t="s">
        <v>13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>
      <c r="A322" s="3" t="s">
        <v>871</v>
      </c>
      <c r="B322" t="s">
        <v>872</v>
      </c>
      <c r="C322" t="s">
        <v>873</v>
      </c>
      <c r="D322" t="s">
        <v>13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>
      <c r="A323" s="3" t="s">
        <v>874</v>
      </c>
      <c r="B323" t="s">
        <v>875</v>
      </c>
      <c r="C323" t="s">
        <v>876</v>
      </c>
      <c r="D323" t="s">
        <v>13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>
      <c r="A324" s="3" t="s">
        <v>877</v>
      </c>
      <c r="B324" t="s">
        <v>878</v>
      </c>
      <c r="C324" t="s">
        <v>879</v>
      </c>
      <c r="D324" t="s">
        <v>13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>
      <c r="A325" s="3" t="s">
        <v>880</v>
      </c>
      <c r="B325" t="s">
        <v>881</v>
      </c>
      <c r="C325" t="s">
        <v>882</v>
      </c>
      <c r="D325" t="s">
        <v>28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>
      <c r="A326" s="3" t="s">
        <v>883</v>
      </c>
      <c r="B326" t="s">
        <v>884</v>
      </c>
      <c r="C326" t="s">
        <v>885</v>
      </c>
      <c r="D326" t="s">
        <v>20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>
      <c r="A327" s="3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>
      <c r="A328" s="3" t="s">
        <v>889</v>
      </c>
      <c r="B328" t="s">
        <v>890</v>
      </c>
      <c r="C328" t="s">
        <v>891</v>
      </c>
      <c r="D328" t="s">
        <v>13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>
      <c r="A329" s="3" t="s">
        <v>892</v>
      </c>
      <c r="B329" t="s">
        <v>893</v>
      </c>
      <c r="C329" t="s">
        <v>894</v>
      </c>
      <c r="D329" t="s">
        <v>20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>
      <c r="A330" s="3" t="s">
        <v>895</v>
      </c>
      <c r="B330" t="s">
        <v>255</v>
      </c>
      <c r="C330" t="s">
        <v>896</v>
      </c>
      <c r="D330" t="s">
        <v>13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>
      <c r="A331" s="3" t="s">
        <v>897</v>
      </c>
      <c r="B331" t="s">
        <v>898</v>
      </c>
      <c r="C331" t="s">
        <v>899</v>
      </c>
      <c r="D331" t="s">
        <v>20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>
      <c r="A332" s="3" t="s">
        <v>900</v>
      </c>
      <c r="B332" t="s">
        <v>901</v>
      </c>
      <c r="C332" t="s">
        <v>902</v>
      </c>
      <c r="D332" t="s">
        <v>20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>
      <c r="A333" s="3" t="s">
        <v>903</v>
      </c>
      <c r="B333" t="s">
        <v>904</v>
      </c>
      <c r="C333" t="s">
        <v>905</v>
      </c>
      <c r="D333" t="s">
        <v>13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>
      <c r="A334" s="3" t="s">
        <v>906</v>
      </c>
      <c r="B334" t="s">
        <v>202</v>
      </c>
      <c r="C334" t="s">
        <v>907</v>
      </c>
      <c r="D334" t="s">
        <v>20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>
      <c r="A335" s="3" t="s">
        <v>908</v>
      </c>
      <c r="B335" t="s">
        <v>909</v>
      </c>
      <c r="C335" t="s">
        <v>910</v>
      </c>
      <c r="D335" t="s">
        <v>28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>
      <c r="A336" s="3" t="s">
        <v>911</v>
      </c>
      <c r="B336" t="s">
        <v>912</v>
      </c>
      <c r="C336" t="s">
        <v>545</v>
      </c>
      <c r="D336" t="s">
        <v>13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>
      <c r="A337" s="3" t="s">
        <v>913</v>
      </c>
      <c r="B337" t="s">
        <v>914</v>
      </c>
      <c r="C337" t="s">
        <v>915</v>
      </c>
      <c r="D337" t="s">
        <v>20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>
      <c r="A338" s="3" t="s">
        <v>916</v>
      </c>
      <c r="B338" t="s">
        <v>917</v>
      </c>
      <c r="C338" t="s">
        <v>918</v>
      </c>
      <c r="D338" t="s">
        <v>20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>
      <c r="A339" s="3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>
      <c r="A340" s="3" t="s">
        <v>921</v>
      </c>
      <c r="B340" t="s">
        <v>922</v>
      </c>
      <c r="C340" t="s">
        <v>923</v>
      </c>
      <c r="D340" t="s">
        <v>20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>
      <c r="A341" s="3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>
      <c r="A342" s="3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3" t="s">
        <v>930</v>
      </c>
      <c r="B343" t="s">
        <v>931</v>
      </c>
      <c r="C343" t="s">
        <v>932</v>
      </c>
      <c r="D343" t="s">
        <v>28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>
      <c r="A344" s="3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>
      <c r="A345" s="3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>
      <c r="A346" s="3" t="s">
        <v>938</v>
      </c>
      <c r="B346" t="s">
        <v>939</v>
      </c>
      <c r="C346" t="s">
        <v>940</v>
      </c>
      <c r="D346" t="s">
        <v>20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>
      <c r="A347" s="3" t="s">
        <v>941</v>
      </c>
      <c r="B347" t="s">
        <v>942</v>
      </c>
      <c r="C347" t="s">
        <v>943</v>
      </c>
      <c r="D347" t="s">
        <v>28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>
      <c r="A348" s="3" t="s">
        <v>944</v>
      </c>
      <c r="B348" t="s">
        <v>945</v>
      </c>
      <c r="C348" t="s">
        <v>946</v>
      </c>
      <c r="D348" t="s">
        <v>13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>
      <c r="A349" s="3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>
      <c r="A350" s="3" t="s">
        <v>950</v>
      </c>
      <c r="B350" t="s">
        <v>799</v>
      </c>
      <c r="C350" t="s">
        <v>951</v>
      </c>
      <c r="D350" t="s">
        <v>28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>
      <c r="A351" s="3" t="s">
        <v>952</v>
      </c>
      <c r="B351" t="s">
        <v>662</v>
      </c>
      <c r="C351" t="s">
        <v>953</v>
      </c>
      <c r="D351" t="s">
        <v>28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>
      <c r="A352" s="3" t="s">
        <v>957</v>
      </c>
      <c r="B352" t="s">
        <v>958</v>
      </c>
      <c r="C352" t="s">
        <v>956</v>
      </c>
      <c r="D352" t="s">
        <v>24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>
      <c r="A353" s="3" t="s">
        <v>954</v>
      </c>
      <c r="B353" t="s">
        <v>955</v>
      </c>
      <c r="C353" t="s">
        <v>956</v>
      </c>
      <c r="D353" t="s">
        <v>20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>
      <c r="A354" s="3" t="s">
        <v>959</v>
      </c>
      <c r="B354" t="s">
        <v>960</v>
      </c>
      <c r="C354" t="s">
        <v>573</v>
      </c>
      <c r="D354" t="s">
        <v>20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>
      <c r="A355" s="3" t="s">
        <v>961</v>
      </c>
      <c r="B355" t="s">
        <v>962</v>
      </c>
      <c r="C355" t="s">
        <v>963</v>
      </c>
      <c r="D355" t="s">
        <v>20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>
      <c r="A356" s="3" t="s">
        <v>964</v>
      </c>
      <c r="B356" t="s">
        <v>965</v>
      </c>
      <c r="C356" t="s">
        <v>966</v>
      </c>
      <c r="D356" t="s">
        <v>13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>
      <c r="A357" s="3" t="s">
        <v>967</v>
      </c>
      <c r="B357" t="s">
        <v>968</v>
      </c>
      <c r="C357" t="s">
        <v>969</v>
      </c>
      <c r="D357" t="s">
        <v>28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>
      <c r="A358" s="3" t="s">
        <v>970</v>
      </c>
      <c r="B358" t="s">
        <v>971</v>
      </c>
      <c r="C358" t="s">
        <v>972</v>
      </c>
      <c r="D358" t="s">
        <v>28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>
      <c r="A359" s="3" t="s">
        <v>973</v>
      </c>
      <c r="B359" t="s">
        <v>524</v>
      </c>
      <c r="C359" t="s">
        <v>974</v>
      </c>
      <c r="D359" t="s">
        <v>13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>
      <c r="A360" s="3" t="s">
        <v>975</v>
      </c>
      <c r="B360" t="s">
        <v>976</v>
      </c>
      <c r="C360" t="s">
        <v>977</v>
      </c>
      <c r="D360" t="s">
        <v>20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>
      <c r="A361" s="3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>
      <c r="A362" s="3" t="s">
        <v>981</v>
      </c>
      <c r="B362" t="s">
        <v>982</v>
      </c>
      <c r="C362" t="s">
        <v>983</v>
      </c>
      <c r="D362" t="s">
        <v>28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>
      <c r="A363" s="3" t="s">
        <v>987</v>
      </c>
      <c r="B363" t="s">
        <v>988</v>
      </c>
      <c r="C363" t="s">
        <v>986</v>
      </c>
      <c r="D363" t="s">
        <v>28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>
      <c r="A364" s="3" t="s">
        <v>984</v>
      </c>
      <c r="B364" t="s">
        <v>985</v>
      </c>
      <c r="C364" t="s">
        <v>986</v>
      </c>
      <c r="D364" t="s">
        <v>20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>
      <c r="A365" s="3" t="s">
        <v>989</v>
      </c>
      <c r="B365" t="s">
        <v>990</v>
      </c>
      <c r="C365" t="s">
        <v>991</v>
      </c>
      <c r="D365" t="s">
        <v>28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>
      <c r="A366" s="3" t="s">
        <v>992</v>
      </c>
      <c r="B366" t="s">
        <v>993</v>
      </c>
      <c r="C366" t="s">
        <v>994</v>
      </c>
      <c r="D366" t="s">
        <v>20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>
      <c r="A367" s="3" t="s">
        <v>995</v>
      </c>
      <c r="B367" t="s">
        <v>996</v>
      </c>
      <c r="C367" t="s">
        <v>965</v>
      </c>
      <c r="D367" t="s">
        <v>13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>
      <c r="A368" s="3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>
      <c r="A369" s="3" t="s">
        <v>1000</v>
      </c>
      <c r="B369" t="s">
        <v>1001</v>
      </c>
      <c r="C369" t="s">
        <v>1002</v>
      </c>
      <c r="D369" t="s">
        <v>20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>
      <c r="A370" s="3" t="s">
        <v>1003</v>
      </c>
      <c r="B370" t="s">
        <v>1004</v>
      </c>
      <c r="C370" t="s">
        <v>1005</v>
      </c>
      <c r="D370" t="s">
        <v>13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>
      <c r="A371" s="3" t="s">
        <v>1006</v>
      </c>
      <c r="B371" t="s">
        <v>1007</v>
      </c>
      <c r="C371" t="s">
        <v>1008</v>
      </c>
      <c r="D371" t="s">
        <v>13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>
      <c r="A372" s="3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>
      <c r="A373" s="3" t="s">
        <v>1012</v>
      </c>
      <c r="B373" t="s">
        <v>45</v>
      </c>
      <c r="C373" t="s">
        <v>1013</v>
      </c>
      <c r="D373" t="s">
        <v>20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>
      <c r="A374" s="3" t="s">
        <v>1014</v>
      </c>
      <c r="B374" t="s">
        <v>1015</v>
      </c>
      <c r="C374" t="s">
        <v>1016</v>
      </c>
      <c r="D374" t="s">
        <v>20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>
      <c r="A375" s="3" t="s">
        <v>1017</v>
      </c>
      <c r="B375" t="s">
        <v>1018</v>
      </c>
      <c r="C375" t="s">
        <v>1019</v>
      </c>
      <c r="D375" t="s">
        <v>24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>
      <c r="A376" s="3" t="s">
        <v>1020</v>
      </c>
      <c r="B376" t="s">
        <v>1021</v>
      </c>
      <c r="C376" t="s">
        <v>1022</v>
      </c>
      <c r="D376" t="s">
        <v>20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>
      <c r="A377" s="3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>
      <c r="A378" s="3" t="s">
        <v>1025</v>
      </c>
      <c r="B378" t="s">
        <v>1026</v>
      </c>
      <c r="C378" t="s">
        <v>1027</v>
      </c>
      <c r="D378" t="s">
        <v>28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>
      <c r="A379" s="3" t="s">
        <v>1028</v>
      </c>
      <c r="B379" t="s">
        <v>1029</v>
      </c>
      <c r="C379" t="s">
        <v>1030</v>
      </c>
      <c r="D379" t="s">
        <v>13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>
      <c r="A380" s="3" t="s">
        <v>1031</v>
      </c>
      <c r="B380" t="s">
        <v>1032</v>
      </c>
      <c r="C380" t="s">
        <v>1033</v>
      </c>
      <c r="D380" t="s">
        <v>13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>
      <c r="A381" s="3" t="s">
        <v>1034</v>
      </c>
      <c r="B381" t="s">
        <v>246</v>
      </c>
      <c r="C381" t="s">
        <v>1035</v>
      </c>
      <c r="D381" t="s">
        <v>13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>
      <c r="A382" s="3" t="s">
        <v>1045</v>
      </c>
      <c r="B382" t="s">
        <v>39</v>
      </c>
      <c r="C382" t="s">
        <v>1038</v>
      </c>
      <c r="D382" t="s">
        <v>28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>
      <c r="A383" s="3" t="s">
        <v>1051</v>
      </c>
      <c r="B383" t="s">
        <v>1052</v>
      </c>
      <c r="C383" t="s">
        <v>1038</v>
      </c>
      <c r="D383" t="s">
        <v>20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>
      <c r="A384" s="3" t="s">
        <v>1039</v>
      </c>
      <c r="B384" t="s">
        <v>1040</v>
      </c>
      <c r="C384" t="s">
        <v>1038</v>
      </c>
      <c r="D384" t="s">
        <v>20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>
      <c r="A385" s="3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>
      <c r="A386" s="3" t="s">
        <v>1049</v>
      </c>
      <c r="B386" t="s">
        <v>1050</v>
      </c>
      <c r="C386" t="s">
        <v>1038</v>
      </c>
      <c r="D386" t="s">
        <v>13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>
      <c r="A387" s="3" t="s">
        <v>1036</v>
      </c>
      <c r="B387" t="s">
        <v>1037</v>
      </c>
      <c r="C387" t="s">
        <v>1038</v>
      </c>
      <c r="D387" t="s">
        <v>13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>
      <c r="A388" s="3" t="s">
        <v>1046</v>
      </c>
      <c r="B388" t="s">
        <v>819</v>
      </c>
      <c r="C388" t="s">
        <v>1043</v>
      </c>
      <c r="D388" t="s">
        <v>13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>
      <c r="A389" s="3" t="s">
        <v>1047</v>
      </c>
      <c r="B389" t="s">
        <v>1048</v>
      </c>
      <c r="C389" t="s">
        <v>1038</v>
      </c>
      <c r="D389" t="s">
        <v>28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>
      <c r="A390" s="3" t="s">
        <v>1041</v>
      </c>
      <c r="B390" t="s">
        <v>1042</v>
      </c>
      <c r="C390" t="s">
        <v>1043</v>
      </c>
      <c r="D390" t="s">
        <v>13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>
      <c r="A391" s="3" t="s">
        <v>1053</v>
      </c>
      <c r="B391" t="s">
        <v>488</v>
      </c>
      <c r="C391" t="s">
        <v>1054</v>
      </c>
      <c r="D391" t="s">
        <v>13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>
      <c r="A392" s="3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>
      <c r="A393" s="3" t="s">
        <v>1061</v>
      </c>
      <c r="B393" t="s">
        <v>1062</v>
      </c>
      <c r="C393" t="s">
        <v>1057</v>
      </c>
      <c r="D393" t="s">
        <v>28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>
      <c r="A394" s="3" t="s">
        <v>1058</v>
      </c>
      <c r="B394" t="s">
        <v>1059</v>
      </c>
      <c r="C394" t="s">
        <v>1060</v>
      </c>
      <c r="D394" t="s">
        <v>24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>
      <c r="A395" s="3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>
      <c r="A396" s="3" t="s">
        <v>1066</v>
      </c>
      <c r="B396" t="s">
        <v>1067</v>
      </c>
      <c r="C396" t="s">
        <v>1068</v>
      </c>
      <c r="D396" t="s">
        <v>28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>
      <c r="A397" s="3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>
      <c r="A398" s="3" t="s">
        <v>1072</v>
      </c>
      <c r="B398" t="s">
        <v>1073</v>
      </c>
      <c r="C398" t="s">
        <v>1074</v>
      </c>
      <c r="D398" t="s">
        <v>20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>
      <c r="A399" s="3" t="s">
        <v>1079</v>
      </c>
      <c r="B399" t="s">
        <v>1080</v>
      </c>
      <c r="C399" t="s">
        <v>1077</v>
      </c>
      <c r="D399" t="s">
        <v>20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>
      <c r="A400" s="3" t="s">
        <v>1078</v>
      </c>
      <c r="B400" t="s">
        <v>536</v>
      </c>
      <c r="C400" t="s">
        <v>1077</v>
      </c>
      <c r="D400" t="s">
        <v>28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>
      <c r="A401" s="3" t="s">
        <v>1075</v>
      </c>
      <c r="B401" t="s">
        <v>1076</v>
      </c>
      <c r="C401" t="s">
        <v>1077</v>
      </c>
      <c r="D401" t="s">
        <v>20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>
      <c r="A402" s="3" t="s">
        <v>1081</v>
      </c>
      <c r="B402" t="s">
        <v>1082</v>
      </c>
      <c r="C402" t="s">
        <v>1083</v>
      </c>
      <c r="D402" t="s">
        <v>13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>
      <c r="A403" s="3" t="s">
        <v>1084</v>
      </c>
      <c r="B403" t="s">
        <v>1085</v>
      </c>
      <c r="C403" t="s">
        <v>1086</v>
      </c>
      <c r="D403" t="s">
        <v>20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>
      <c r="A404" s="3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>
      <c r="A405" s="3" t="s">
        <v>1092</v>
      </c>
      <c r="B405" t="s">
        <v>1093</v>
      </c>
      <c r="C405" t="s">
        <v>1086</v>
      </c>
      <c r="D405" t="s">
        <v>20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>
      <c r="A406" s="3" t="s">
        <v>1090</v>
      </c>
      <c r="B406" t="s">
        <v>1091</v>
      </c>
      <c r="C406" t="s">
        <v>1086</v>
      </c>
      <c r="D406" t="s">
        <v>13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>
      <c r="A407" s="3" t="s">
        <v>1094</v>
      </c>
      <c r="B407" t="s">
        <v>1095</v>
      </c>
      <c r="C407" t="s">
        <v>1096</v>
      </c>
      <c r="D407" t="s">
        <v>28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>
      <c r="A408" s="3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>
      <c r="A409" s="3" t="s">
        <v>1100</v>
      </c>
      <c r="B409" t="s">
        <v>366</v>
      </c>
      <c r="C409" t="s">
        <v>1101</v>
      </c>
      <c r="D409" t="s">
        <v>24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>
      <c r="A410" s="3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>
      <c r="A411" s="3" t="s">
        <v>1105</v>
      </c>
      <c r="B411" t="s">
        <v>1106</v>
      </c>
      <c r="C411" t="s">
        <v>1104</v>
      </c>
      <c r="D411" t="s">
        <v>28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>
      <c r="A412" s="3" t="s">
        <v>1110</v>
      </c>
      <c r="B412" t="s">
        <v>1111</v>
      </c>
      <c r="C412" t="s">
        <v>1112</v>
      </c>
      <c r="D412" t="s">
        <v>13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>
      <c r="A413" s="3" t="s">
        <v>1107</v>
      </c>
      <c r="B413" t="s">
        <v>1108</v>
      </c>
      <c r="C413" t="s">
        <v>1109</v>
      </c>
      <c r="D413" t="s">
        <v>20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>
      <c r="A414" s="3" t="s">
        <v>1121</v>
      </c>
      <c r="B414" t="s">
        <v>1122</v>
      </c>
      <c r="C414" t="s">
        <v>1115</v>
      </c>
      <c r="D414" t="s">
        <v>24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>
      <c r="A415" s="3" t="s">
        <v>1113</v>
      </c>
      <c r="B415" t="s">
        <v>1114</v>
      </c>
      <c r="C415" t="s">
        <v>1115</v>
      </c>
      <c r="D415" t="s">
        <v>13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>
      <c r="A416" s="3" t="s">
        <v>1116</v>
      </c>
      <c r="B416" t="s">
        <v>292</v>
      </c>
      <c r="C416" t="s">
        <v>1115</v>
      </c>
      <c r="D416" t="s">
        <v>24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>
      <c r="A417" s="3" t="s">
        <v>1117</v>
      </c>
      <c r="B417" t="s">
        <v>301</v>
      </c>
      <c r="C417" t="s">
        <v>1118</v>
      </c>
      <c r="D417" t="s">
        <v>28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>
      <c r="A418" s="3" t="s">
        <v>1119</v>
      </c>
      <c r="B418" t="s">
        <v>1060</v>
      </c>
      <c r="C418" t="s">
        <v>1120</v>
      </c>
      <c r="D418" t="s">
        <v>13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>
      <c r="A419" s="3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>
      <c r="A420" s="3" t="s">
        <v>1128</v>
      </c>
      <c r="B420" t="s">
        <v>1129</v>
      </c>
      <c r="C420" t="s">
        <v>582</v>
      </c>
      <c r="D420" t="s">
        <v>13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>
      <c r="A421" s="3" t="s">
        <v>1126</v>
      </c>
      <c r="B421" t="s">
        <v>1127</v>
      </c>
      <c r="C421" t="s">
        <v>582</v>
      </c>
      <c r="D421" t="s">
        <v>28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>
      <c r="A422" s="3" t="s">
        <v>1130</v>
      </c>
      <c r="B422" t="s">
        <v>1131</v>
      </c>
      <c r="C422" t="s">
        <v>1132</v>
      </c>
      <c r="D422" t="s">
        <v>20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>
      <c r="A423" s="3" t="s">
        <v>1133</v>
      </c>
      <c r="B423" t="s">
        <v>1134</v>
      </c>
      <c r="C423" t="s">
        <v>1135</v>
      </c>
      <c r="D423" t="s">
        <v>28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>
      <c r="A424" s="3" t="s">
        <v>1136</v>
      </c>
      <c r="B424" t="s">
        <v>1137</v>
      </c>
      <c r="C424" t="s">
        <v>1138</v>
      </c>
      <c r="D424" t="s">
        <v>13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>
      <c r="A425" s="3" t="s">
        <v>1139</v>
      </c>
      <c r="B425" t="s">
        <v>1140</v>
      </c>
      <c r="C425" t="s">
        <v>1141</v>
      </c>
      <c r="D425" t="s">
        <v>28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>
      <c r="A426" s="3" t="s">
        <v>1142</v>
      </c>
      <c r="B426" t="s">
        <v>1143</v>
      </c>
      <c r="C426" t="s">
        <v>155</v>
      </c>
      <c r="D426" t="s">
        <v>28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>
      <c r="A427" s="3" t="s">
        <v>1144</v>
      </c>
      <c r="B427" t="s">
        <v>1145</v>
      </c>
      <c r="C427" t="s">
        <v>1146</v>
      </c>
      <c r="D427" t="s">
        <v>13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>
      <c r="A428" s="3" t="s">
        <v>1147</v>
      </c>
      <c r="B428" t="s">
        <v>1089</v>
      </c>
      <c r="C428" t="s">
        <v>1148</v>
      </c>
      <c r="D428" t="s">
        <v>24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>
      <c r="A429" s="3" t="s">
        <v>1149</v>
      </c>
      <c r="B429" t="s">
        <v>1150</v>
      </c>
      <c r="C429" t="s">
        <v>1151</v>
      </c>
      <c r="D429" t="s">
        <v>20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>
      <c r="A430" s="3" t="s">
        <v>1152</v>
      </c>
      <c r="B430" t="s">
        <v>1153</v>
      </c>
      <c r="C430" t="s">
        <v>1154</v>
      </c>
      <c r="D430" t="s">
        <v>24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>
      <c r="A431" s="3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>
      <c r="A432" s="3" t="s">
        <v>1158</v>
      </c>
      <c r="B432" t="s">
        <v>1159</v>
      </c>
      <c r="C432" t="s">
        <v>1160</v>
      </c>
      <c r="D432" t="s">
        <v>13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>
      <c r="A433" s="3" t="s">
        <v>1161</v>
      </c>
      <c r="B433" t="s">
        <v>1162</v>
      </c>
      <c r="C433" t="s">
        <v>1163</v>
      </c>
      <c r="D433" t="s">
        <v>20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>
      <c r="A434" s="3" t="s">
        <v>1164</v>
      </c>
      <c r="B434" t="s">
        <v>1165</v>
      </c>
      <c r="C434" t="s">
        <v>1166</v>
      </c>
      <c r="D434" t="s">
        <v>20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>
      <c r="A435" s="3" t="s">
        <v>1170</v>
      </c>
      <c r="B435" t="s">
        <v>1021</v>
      </c>
      <c r="C435" t="s">
        <v>1171</v>
      </c>
      <c r="D435" t="s">
        <v>13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>
      <c r="A436" s="3" t="s">
        <v>1167</v>
      </c>
      <c r="B436" t="s">
        <v>1168</v>
      </c>
      <c r="C436" t="s">
        <v>1169</v>
      </c>
      <c r="D436" t="s">
        <v>20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>
      <c r="A437" s="3" t="s">
        <v>1187</v>
      </c>
      <c r="B437" t="s">
        <v>1188</v>
      </c>
      <c r="C437" t="s">
        <v>1171</v>
      </c>
      <c r="D437" t="s">
        <v>28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>
      <c r="A438" s="3" t="s">
        <v>1191</v>
      </c>
      <c r="B438" t="s">
        <v>1192</v>
      </c>
      <c r="C438" t="s">
        <v>1171</v>
      </c>
      <c r="D438" t="s">
        <v>28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>
      <c r="A439" s="3" t="s">
        <v>1182</v>
      </c>
      <c r="B439" t="s">
        <v>1183</v>
      </c>
      <c r="C439" t="s">
        <v>1171</v>
      </c>
      <c r="D439" t="s">
        <v>20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>
      <c r="A440" s="3" t="s">
        <v>1189</v>
      </c>
      <c r="B440" t="s">
        <v>1190</v>
      </c>
      <c r="C440" t="s">
        <v>1186</v>
      </c>
      <c r="D440" t="s">
        <v>24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>
      <c r="A441" s="3" t="s">
        <v>1174</v>
      </c>
      <c r="B441" t="s">
        <v>1175</v>
      </c>
      <c r="C441" t="s">
        <v>1171</v>
      </c>
      <c r="D441" t="s">
        <v>13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>
      <c r="A442" s="3" t="s">
        <v>1180</v>
      </c>
      <c r="B442" t="s">
        <v>1181</v>
      </c>
      <c r="C442" t="s">
        <v>1171</v>
      </c>
      <c r="D442" t="s">
        <v>13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>
      <c r="A443" s="3" t="s">
        <v>1172</v>
      </c>
      <c r="B443" t="s">
        <v>1173</v>
      </c>
      <c r="C443" t="s">
        <v>1169</v>
      </c>
      <c r="D443" t="s">
        <v>13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>
      <c r="A444" s="3" t="s">
        <v>1184</v>
      </c>
      <c r="B444" t="s">
        <v>1185</v>
      </c>
      <c r="C444" t="s">
        <v>1186</v>
      </c>
      <c r="D444" t="s">
        <v>13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>
      <c r="A445" s="3" t="s">
        <v>1193</v>
      </c>
      <c r="B445" t="s">
        <v>1194</v>
      </c>
      <c r="C445" t="s">
        <v>1169</v>
      </c>
      <c r="D445" t="s">
        <v>24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>
      <c r="A446" s="3" t="s">
        <v>1176</v>
      </c>
      <c r="B446" t="s">
        <v>1177</v>
      </c>
      <c r="C446" t="s">
        <v>1171</v>
      </c>
      <c r="D446" t="s">
        <v>20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>
      <c r="A447" s="3" t="s">
        <v>1178</v>
      </c>
      <c r="B447" t="s">
        <v>1179</v>
      </c>
      <c r="C447" t="s">
        <v>1171</v>
      </c>
      <c r="D447" t="s">
        <v>24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>
      <c r="A448" s="3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>
      <c r="A449" s="3" t="s">
        <v>1205</v>
      </c>
      <c r="B449" t="s">
        <v>1206</v>
      </c>
      <c r="C449" t="s">
        <v>326</v>
      </c>
      <c r="D449" t="s">
        <v>24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>
      <c r="A450" s="3" t="s">
        <v>1200</v>
      </c>
      <c r="B450" t="s">
        <v>1201</v>
      </c>
      <c r="C450" t="s">
        <v>1202</v>
      </c>
      <c r="D450" t="s">
        <v>13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>
      <c r="A451" s="3" t="s">
        <v>1198</v>
      </c>
      <c r="B451" t="s">
        <v>1199</v>
      </c>
      <c r="C451" t="s">
        <v>1197</v>
      </c>
      <c r="D451" t="s">
        <v>20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>
      <c r="A452" s="3" t="s">
        <v>1207</v>
      </c>
      <c r="B452" t="s">
        <v>1208</v>
      </c>
      <c r="C452" t="s">
        <v>326</v>
      </c>
      <c r="D452" t="s">
        <v>28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>
      <c r="A453" s="3" t="s">
        <v>1203</v>
      </c>
      <c r="B453" t="s">
        <v>1204</v>
      </c>
      <c r="C453" t="s">
        <v>1202</v>
      </c>
      <c r="D453" t="s">
        <v>20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>
      <c r="A454" s="3" t="s">
        <v>1212</v>
      </c>
      <c r="B454" t="s">
        <v>1213</v>
      </c>
      <c r="C454" t="s">
        <v>1156</v>
      </c>
      <c r="D454" t="s">
        <v>28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>
      <c r="A455" s="3" t="s">
        <v>1209</v>
      </c>
      <c r="B455" t="s">
        <v>1210</v>
      </c>
      <c r="C455" t="s">
        <v>1211</v>
      </c>
      <c r="D455" t="s">
        <v>28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>
      <c r="A456" s="3" t="s">
        <v>1214</v>
      </c>
      <c r="B456" t="s">
        <v>1215</v>
      </c>
      <c r="C456" t="s">
        <v>1216</v>
      </c>
      <c r="D456" t="s">
        <v>20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>
      <c r="A457" s="3" t="s">
        <v>1220</v>
      </c>
      <c r="B457" t="s">
        <v>662</v>
      </c>
      <c r="C457" t="s">
        <v>1221</v>
      </c>
      <c r="D457" t="s">
        <v>20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>
      <c r="A458" s="3" t="s">
        <v>1217</v>
      </c>
      <c r="B458" t="s">
        <v>1218</v>
      </c>
      <c r="C458" t="s">
        <v>1219</v>
      </c>
      <c r="D458" t="s">
        <v>24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>
      <c r="A459" s="3" t="s">
        <v>1222</v>
      </c>
      <c r="B459" t="s">
        <v>1223</v>
      </c>
      <c r="C459" t="s">
        <v>1224</v>
      </c>
      <c r="D459" t="s">
        <v>13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>
      <c r="A460" s="3" t="s">
        <v>1225</v>
      </c>
      <c r="B460" t="s">
        <v>1226</v>
      </c>
      <c r="C460" t="s">
        <v>1227</v>
      </c>
      <c r="D460" t="s">
        <v>20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>
      <c r="A461" s="3" t="s">
        <v>1228</v>
      </c>
      <c r="B461" t="s">
        <v>1229</v>
      </c>
      <c r="C461" t="s">
        <v>465</v>
      </c>
      <c r="D461" t="s">
        <v>20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>
      <c r="A462" s="3" t="s">
        <v>1230</v>
      </c>
      <c r="B462" t="s">
        <v>1231</v>
      </c>
      <c r="C462" t="s">
        <v>1232</v>
      </c>
      <c r="D462" t="s">
        <v>24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>
      <c r="A463" s="3" t="s">
        <v>1233</v>
      </c>
      <c r="B463" t="s">
        <v>856</v>
      </c>
      <c r="C463" t="s">
        <v>1234</v>
      </c>
      <c r="D463" t="s">
        <v>24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>
      <c r="A464" s="3" t="s">
        <v>1235</v>
      </c>
      <c r="B464" t="s">
        <v>1236</v>
      </c>
      <c r="C464" t="s">
        <v>1237</v>
      </c>
      <c r="D464" t="s">
        <v>13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>
      <c r="A465" s="3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6"/>
  </sheetPr>
  <dimension ref="A1:R465"/>
  <sheetViews>
    <sheetView workbookViewId="0">
      <selection activeCell="M5" sqref="M5"/>
    </sheetView>
  </sheetViews>
  <sheetFormatPr defaultColWidth="9" defaultRowHeight="14"/>
  <cols>
    <col min="1" max="1" width="12.21875" style="3" customWidth="1"/>
    <col min="2" max="2" width="12.78125" customWidth="1"/>
    <col min="3" max="4" width="14.890625" customWidth="1"/>
    <col min="5" max="9" width="10.5546875" customWidth="1"/>
    <col min="10" max="10" width="8.890625" style="5"/>
    <col min="11" max="11" width="6.3359375" customWidth="1"/>
    <col min="12" max="12" width="18.3359375" customWidth="1"/>
    <col min="13" max="14" width="12" customWidth="1"/>
    <col min="15" max="15" width="14.3359375" customWidth="1"/>
    <col min="16" max="17" width="12" customWidth="1"/>
  </cols>
  <sheetData>
    <row r="1" ht="30" customHeight="1" spans="1:1">
      <c r="A1" s="6" t="s">
        <v>1244</v>
      </c>
    </row>
    <row r="3" ht="28.75" spans="1:13">
      <c r="A3" s="7" t="s">
        <v>1</v>
      </c>
      <c r="B3" s="1" t="s">
        <v>2</v>
      </c>
      <c r="C3" s="1" t="s">
        <v>3</v>
      </c>
      <c r="D3" s="1" t="s">
        <v>4</v>
      </c>
      <c r="E3" s="13" t="s">
        <v>1245</v>
      </c>
      <c r="F3" s="13" t="s">
        <v>1246</v>
      </c>
      <c r="G3" s="13" t="s">
        <v>1247</v>
      </c>
      <c r="H3" s="13" t="s">
        <v>1248</v>
      </c>
      <c r="I3" s="8" t="s">
        <v>9</v>
      </c>
      <c r="J3" s="9" t="s">
        <v>1249</v>
      </c>
      <c r="L3" s="9" t="s">
        <v>1250</v>
      </c>
      <c r="M3" s="9"/>
    </row>
    <row r="4" spans="1:16">
      <c r="A4" s="3" t="s">
        <v>10</v>
      </c>
      <c r="B4" t="s">
        <v>11</v>
      </c>
      <c r="C4" t="s">
        <v>12</v>
      </c>
      <c r="D4" t="s">
        <v>13</v>
      </c>
      <c r="E4" s="10">
        <f>AVERAGE('Marks Term 1:Marks Term 4'!E4:E4)</f>
        <v>8.25</v>
      </c>
      <c r="F4" s="10">
        <f>AVERAGE('Marks Term 1:Marks Term 4'!F4:F4)</f>
        <v>8.75</v>
      </c>
      <c r="G4" s="10">
        <f>AVERAGE('Marks Term 1:Marks Term 4'!G4:G4)</f>
        <v>24</v>
      </c>
      <c r="H4" s="10">
        <f>AVERAGE('Marks Term 1:Marks Term 4'!H4:H4)</f>
        <v>45</v>
      </c>
      <c r="I4" s="10">
        <f>SUM(E4:H4)</f>
        <v>86</v>
      </c>
      <c r="J4" s="5" t="str">
        <f>Calc!A4</f>
        <v>A</v>
      </c>
      <c r="L4" s="14" t="s">
        <v>1251</v>
      </c>
      <c r="M4" s="17">
        <f>AVERAGE(I4:I465)</f>
        <v>62.732683982684</v>
      </c>
      <c r="O4" t="s">
        <v>1252</v>
      </c>
      <c r="P4" s="3">
        <f>M14</f>
        <v>76</v>
      </c>
    </row>
    <row r="5" spans="1:16">
      <c r="A5" s="3" t="s">
        <v>14</v>
      </c>
      <c r="B5" t="s">
        <v>15</v>
      </c>
      <c r="C5" t="s">
        <v>16</v>
      </c>
      <c r="D5" t="s">
        <v>13</v>
      </c>
      <c r="E5" s="10">
        <f>AVERAGE('Marks Term 1:Marks Term 4'!E5:E5)</f>
        <v>3.25</v>
      </c>
      <c r="F5" s="10">
        <f>AVERAGE('Marks Term 1:Marks Term 4'!F5:F5)</f>
        <v>2.75</v>
      </c>
      <c r="G5" s="10">
        <f>AVERAGE('Marks Term 1:Marks Term 4'!G5:G5)</f>
        <v>10</v>
      </c>
      <c r="H5" s="10">
        <f>AVERAGE('Marks Term 1:Marks Term 4'!H5:H5)</f>
        <v>14.5</v>
      </c>
      <c r="I5" s="10">
        <f t="shared" ref="I5:I68" si="0">SUM(E5:H5)</f>
        <v>30.5</v>
      </c>
      <c r="J5" s="5" t="str">
        <f>Calc!A5</f>
        <v>Fail</v>
      </c>
      <c r="L5" s="15" t="s">
        <v>1253</v>
      </c>
      <c r="M5" s="17">
        <f>MEDIAN(Final_Mark)</f>
        <v>63.75</v>
      </c>
      <c r="O5" t="s">
        <v>1254</v>
      </c>
      <c r="P5" s="3">
        <f>Q16</f>
        <v>17</v>
      </c>
    </row>
    <row r="6" spans="1:13">
      <c r="A6" s="3" t="s">
        <v>17</v>
      </c>
      <c r="B6" t="s">
        <v>18</v>
      </c>
      <c r="C6" t="s">
        <v>19</v>
      </c>
      <c r="D6" t="s">
        <v>20</v>
      </c>
      <c r="E6" s="10">
        <f>AVERAGE('Marks Term 1:Marks Term 4'!E6:E6)</f>
        <v>7</v>
      </c>
      <c r="F6" s="10">
        <f>AVERAGE('Marks Term 1:Marks Term 4'!F6:F6)</f>
        <v>7.25</v>
      </c>
      <c r="G6" s="10">
        <f>AVERAGE('Marks Term 1:Marks Term 4'!G6:G6)</f>
        <v>23.75</v>
      </c>
      <c r="H6" s="10">
        <f>AVERAGE('Marks Term 1:Marks Term 4'!H6:H6)</f>
        <v>31.75</v>
      </c>
      <c r="I6" s="10">
        <f t="shared" si="0"/>
        <v>69.75</v>
      </c>
      <c r="J6" s="5" t="str">
        <f>Calc!A6</f>
        <v>C</v>
      </c>
      <c r="L6" s="15" t="s">
        <v>1255</v>
      </c>
      <c r="M6" s="17">
        <f>IFERROR(_xlfn.STDEV.P(Final_Mark),STDEVP(Final_Mark))</f>
        <v>20.6767921260305</v>
      </c>
    </row>
    <row r="7" spans="1:10">
      <c r="A7" s="3" t="s">
        <v>21</v>
      </c>
      <c r="B7" t="s">
        <v>22</v>
      </c>
      <c r="C7" t="s">
        <v>23</v>
      </c>
      <c r="D7" t="s">
        <v>24</v>
      </c>
      <c r="E7" s="10">
        <f>AVERAGE('Marks Term 1:Marks Term 4'!E7:E7)</f>
        <v>9.25</v>
      </c>
      <c r="F7" s="10">
        <f>AVERAGE('Marks Term 1:Marks Term 4'!F7:F7)</f>
        <v>8.75</v>
      </c>
      <c r="G7" s="10">
        <f>AVERAGE('Marks Term 1:Marks Term 4'!G7:G7)</f>
        <v>26</v>
      </c>
      <c r="H7" s="10">
        <f>AVERAGE('Marks Term 1:Marks Term 4'!H7:H7)</f>
        <v>42.25</v>
      </c>
      <c r="I7" s="10">
        <f t="shared" si="0"/>
        <v>86.25</v>
      </c>
      <c r="J7" s="5" t="str">
        <f>Calc!A7</f>
        <v>A</v>
      </c>
    </row>
    <row r="8" spans="1:10">
      <c r="A8" s="3" t="s">
        <v>25</v>
      </c>
      <c r="B8" t="s">
        <v>26</v>
      </c>
      <c r="C8" t="s">
        <v>27</v>
      </c>
      <c r="D8" t="s">
        <v>28</v>
      </c>
      <c r="E8" s="10">
        <f>AVERAGE('Marks Term 1:Marks Term 4'!E8:E8)</f>
        <v>8</v>
      </c>
      <c r="F8" s="10">
        <f>AVERAGE('Marks Term 1:Marks Term 4'!F8:F8)</f>
        <v>7.25</v>
      </c>
      <c r="G8" s="10">
        <f>AVERAGE('Marks Term 1:Marks Term 4'!G8:G8)</f>
        <v>24</v>
      </c>
      <c r="H8" s="10">
        <f>AVERAGE('Marks Term 1:Marks Term 4'!H8:H8)</f>
        <v>36.75</v>
      </c>
      <c r="I8" s="10">
        <f t="shared" si="0"/>
        <v>76</v>
      </c>
      <c r="J8" s="5" t="str">
        <f>Calc!A8</f>
        <v>B</v>
      </c>
    </row>
    <row r="9" ht="14.75" spans="1:17">
      <c r="A9" s="3" t="s">
        <v>29</v>
      </c>
      <c r="B9" t="s">
        <v>30</v>
      </c>
      <c r="C9" t="s">
        <v>31</v>
      </c>
      <c r="D9" t="s">
        <v>24</v>
      </c>
      <c r="E9" s="10">
        <f>AVERAGE('Marks Term 1:Marks Term 4'!E9:E9)</f>
        <v>4.25</v>
      </c>
      <c r="F9" s="10">
        <f>AVERAGE('Marks Term 1:Marks Term 4'!F9:F9)</f>
        <v>4.25</v>
      </c>
      <c r="G9" s="10">
        <f>AVERAGE('Marks Term 1:Marks Term 4'!G9:G9)</f>
        <v>11.5</v>
      </c>
      <c r="H9" s="10">
        <f>AVERAGE('Marks Term 1:Marks Term 4'!H9:H9)</f>
        <v>20</v>
      </c>
      <c r="I9" s="10">
        <f t="shared" si="0"/>
        <v>40</v>
      </c>
      <c r="J9" s="5" t="str">
        <f>Calc!A9</f>
        <v>F</v>
      </c>
      <c r="L9" s="9" t="s">
        <v>1249</v>
      </c>
      <c r="M9" s="18" t="s">
        <v>1256</v>
      </c>
      <c r="N9" s="7" t="s">
        <v>24</v>
      </c>
      <c r="O9" s="7" t="s">
        <v>28</v>
      </c>
      <c r="P9" s="7" t="s">
        <v>13</v>
      </c>
      <c r="Q9" s="7" t="s">
        <v>20</v>
      </c>
    </row>
    <row r="10" spans="1:18">
      <c r="A10" s="3" t="s">
        <v>32</v>
      </c>
      <c r="B10" t="s">
        <v>33</v>
      </c>
      <c r="C10" t="s">
        <v>34</v>
      </c>
      <c r="D10" t="s">
        <v>13</v>
      </c>
      <c r="E10" s="10">
        <f>AVERAGE('Marks Term 1:Marks Term 4'!E10:E10)</f>
        <v>6</v>
      </c>
      <c r="F10" s="10">
        <f>AVERAGE('Marks Term 1:Marks Term 4'!F10:F10)</f>
        <v>5.5</v>
      </c>
      <c r="G10" s="10">
        <f>AVERAGE('Marks Term 1:Marks Term 4'!G10:G10)</f>
        <v>17.5</v>
      </c>
      <c r="H10" s="10">
        <f>AVERAGE('Marks Term 1:Marks Term 4'!H10:H10)</f>
        <v>30</v>
      </c>
      <c r="I10" s="10">
        <f t="shared" si="0"/>
        <v>59</v>
      </c>
      <c r="J10" s="5" t="str">
        <f>Calc!A10</f>
        <v>D</v>
      </c>
      <c r="L10" s="5" t="s">
        <v>1257</v>
      </c>
      <c r="M10" s="3">
        <f>COUNTIF(Grade,L10)</f>
        <v>54</v>
      </c>
      <c r="N10" s="3">
        <f>COUNTIFS(Teacher,N$9,Grade,$L10)</f>
        <v>10</v>
      </c>
      <c r="O10" s="3">
        <f>COUNTIFS(Teacher,O$9,Grade,$L10)</f>
        <v>12</v>
      </c>
      <c r="P10" s="3">
        <f>COUNTIFS(Teacher,P$9,Grade,$L10)</f>
        <v>17</v>
      </c>
      <c r="Q10" s="3">
        <f>COUNTIFS(Teacher,Q$9,Grade,$L10)</f>
        <v>15</v>
      </c>
      <c r="R10">
        <f>SUM(N10:Q10)</f>
        <v>54</v>
      </c>
    </row>
    <row r="11" spans="1:18">
      <c r="A11" s="3" t="s">
        <v>35</v>
      </c>
      <c r="B11" t="s">
        <v>36</v>
      </c>
      <c r="C11" t="s">
        <v>37</v>
      </c>
      <c r="D11" t="s">
        <v>13</v>
      </c>
      <c r="E11" s="10">
        <f>AVERAGE('Marks Term 1:Marks Term 4'!E11:E11)</f>
        <v>7.75</v>
      </c>
      <c r="F11" s="10">
        <f>AVERAGE('Marks Term 1:Marks Term 4'!F11:F11)</f>
        <v>7.5</v>
      </c>
      <c r="G11" s="10">
        <f>AVERAGE('Marks Term 1:Marks Term 4'!G11:G11)</f>
        <v>22.5</v>
      </c>
      <c r="H11" s="10">
        <f>AVERAGE('Marks Term 1:Marks Term 4'!H11:H11)</f>
        <v>37</v>
      </c>
      <c r="I11" s="10">
        <f t="shared" si="0"/>
        <v>74.75</v>
      </c>
      <c r="J11" s="5" t="str">
        <f>Calc!A11</f>
        <v>C</v>
      </c>
      <c r="L11" s="5" t="s">
        <v>1258</v>
      </c>
      <c r="M11" s="3">
        <f>COUNTIF(Grade,L11)</f>
        <v>54</v>
      </c>
      <c r="N11" s="3">
        <f>COUNTIFS(Teacher,N$9,Grade,$L11)</f>
        <v>12</v>
      </c>
      <c r="O11" s="3">
        <f>COUNTIFS(Teacher,O$9,Grade,$L11)</f>
        <v>9</v>
      </c>
      <c r="P11" s="3">
        <f>COUNTIFS(Teacher,P$9,Grade,$L11)</f>
        <v>13</v>
      </c>
      <c r="Q11" s="3">
        <f>COUNTIFS(Teacher,Q$9,Grade,$L11)</f>
        <v>20</v>
      </c>
      <c r="R11">
        <f t="shared" ref="R11:R16" si="1">SUM(N11:Q11)</f>
        <v>54</v>
      </c>
    </row>
    <row r="12" spans="1:18">
      <c r="A12" s="3" t="s">
        <v>38</v>
      </c>
      <c r="B12" t="s">
        <v>39</v>
      </c>
      <c r="C12" t="s">
        <v>40</v>
      </c>
      <c r="D12" t="s">
        <v>20</v>
      </c>
      <c r="E12" s="10">
        <f>AVERAGE('Marks Term 1:Marks Term 4'!E12:E12)</f>
        <v>2</v>
      </c>
      <c r="F12" s="10">
        <f>AVERAGE('Marks Term 1:Marks Term 4'!F12:F12)</f>
        <v>3</v>
      </c>
      <c r="G12" s="10">
        <f>AVERAGE('Marks Term 1:Marks Term 4'!G12:G12)</f>
        <v>5.75</v>
      </c>
      <c r="H12" s="10">
        <f>AVERAGE('Marks Term 1:Marks Term 4'!H12:H12)</f>
        <v>13.25</v>
      </c>
      <c r="I12" s="10">
        <f t="shared" si="0"/>
        <v>24</v>
      </c>
      <c r="J12" s="5" t="str">
        <f>Calc!A12</f>
        <v>Fail</v>
      </c>
      <c r="L12" s="5" t="s">
        <v>1259</v>
      </c>
      <c r="M12" s="3">
        <f>COUNTIF(Grade,L12)</f>
        <v>62</v>
      </c>
      <c r="N12" s="3">
        <f>COUNTIFS(Teacher,N$9,Grade,$L12)</f>
        <v>7</v>
      </c>
      <c r="O12" s="3">
        <f>COUNTIFS(Teacher,O$9,Grade,$L12)</f>
        <v>20</v>
      </c>
      <c r="P12" s="3">
        <f>COUNTIFS(Teacher,P$9,Grade,$L12)</f>
        <v>21</v>
      </c>
      <c r="Q12" s="3">
        <f>COUNTIFS(Teacher,Q$9,Grade,$L12)</f>
        <v>14</v>
      </c>
      <c r="R12">
        <f t="shared" si="1"/>
        <v>62</v>
      </c>
    </row>
    <row r="13" spans="1:18">
      <c r="A13" s="3" t="s">
        <v>41</v>
      </c>
      <c r="B13" t="s">
        <v>42</v>
      </c>
      <c r="C13" t="s">
        <v>43</v>
      </c>
      <c r="D13" t="s">
        <v>24</v>
      </c>
      <c r="E13" s="10">
        <f>AVERAGE('Marks Term 1:Marks Term 4'!E13:E13)</f>
        <v>6</v>
      </c>
      <c r="F13" s="10">
        <f>AVERAGE('Marks Term 1:Marks Term 4'!F13:F13)</f>
        <v>5.25</v>
      </c>
      <c r="G13" s="10">
        <f>AVERAGE('Marks Term 1:Marks Term 4'!G13:G13)</f>
        <v>16.75</v>
      </c>
      <c r="H13" s="10">
        <f>AVERAGE('Marks Term 1:Marks Term 4'!H13:H13)</f>
        <v>32.5</v>
      </c>
      <c r="I13" s="10">
        <f t="shared" si="0"/>
        <v>60.5</v>
      </c>
      <c r="J13" s="5" t="str">
        <f>Calc!A13</f>
        <v>D</v>
      </c>
      <c r="L13" s="5" t="s">
        <v>1260</v>
      </c>
      <c r="M13" s="3">
        <f>COUNTIF(Grade,L13)</f>
        <v>67</v>
      </c>
      <c r="N13" s="3">
        <f>COUNTIFS(Teacher,N$9,Grade,$L13)</f>
        <v>10</v>
      </c>
      <c r="O13" s="3">
        <f>COUNTIFS(Teacher,O$9,Grade,$L13)</f>
        <v>18</v>
      </c>
      <c r="P13" s="3">
        <f>COUNTIFS(Teacher,P$9,Grade,$L13)</f>
        <v>16</v>
      </c>
      <c r="Q13" s="3">
        <f>COUNTIFS(Teacher,Q$9,Grade,$L13)</f>
        <v>23</v>
      </c>
      <c r="R13">
        <f t="shared" si="1"/>
        <v>67</v>
      </c>
    </row>
    <row r="14" spans="1:18">
      <c r="A14" s="3" t="s">
        <v>44</v>
      </c>
      <c r="B14" t="s">
        <v>45</v>
      </c>
      <c r="C14" t="s">
        <v>46</v>
      </c>
      <c r="D14" t="s">
        <v>24</v>
      </c>
      <c r="E14" s="10">
        <f>AVERAGE('Marks Term 1:Marks Term 4'!E14:E14)</f>
        <v>6.25</v>
      </c>
      <c r="F14" s="10">
        <f>AVERAGE('Marks Term 1:Marks Term 4'!F14:F14)</f>
        <v>6.5</v>
      </c>
      <c r="G14" s="10">
        <f>AVERAGE('Marks Term 1:Marks Term 4'!G14:G14)</f>
        <v>19</v>
      </c>
      <c r="H14" s="10">
        <f>AVERAGE('Marks Term 1:Marks Term 4'!H14:H14)</f>
        <v>35</v>
      </c>
      <c r="I14" s="10">
        <f t="shared" si="0"/>
        <v>66.75</v>
      </c>
      <c r="J14" s="5" t="str">
        <f>Calc!A14</f>
        <v>C</v>
      </c>
      <c r="L14" s="5" t="s">
        <v>1261</v>
      </c>
      <c r="M14" s="3">
        <f>COUNTIF(Grade,L14)</f>
        <v>76</v>
      </c>
      <c r="N14" s="3">
        <f>COUNTIFS(Teacher,N$9,Grade,$L14)</f>
        <v>15</v>
      </c>
      <c r="O14" s="3">
        <f>COUNTIFS(Teacher,O$9,Grade,$L14)</f>
        <v>16</v>
      </c>
      <c r="P14" s="3">
        <f>COUNTIFS(Teacher,P$9,Grade,$L14)</f>
        <v>29</v>
      </c>
      <c r="Q14" s="3">
        <f>COUNTIFS(Teacher,Q$9,Grade,$L14)</f>
        <v>16</v>
      </c>
      <c r="R14">
        <f t="shared" si="1"/>
        <v>76</v>
      </c>
    </row>
    <row r="15" spans="1:18">
      <c r="A15" s="3" t="s">
        <v>47</v>
      </c>
      <c r="B15" t="s">
        <v>48</v>
      </c>
      <c r="C15" t="s">
        <v>49</v>
      </c>
      <c r="D15" t="s">
        <v>24</v>
      </c>
      <c r="E15" s="10">
        <f>AVERAGE('Marks Term 1:Marks Term 4'!E15:E15)</f>
        <v>3.5</v>
      </c>
      <c r="F15" s="10">
        <f>AVERAGE('Marks Term 1:Marks Term 4'!F15:F15)</f>
        <v>3.75</v>
      </c>
      <c r="G15" s="10">
        <f>AVERAGE('Marks Term 1:Marks Term 4'!G15:G15)</f>
        <v>10.75</v>
      </c>
      <c r="H15" s="10">
        <f>AVERAGE('Marks Term 1:Marks Term 4'!H15:H15)</f>
        <v>15.5</v>
      </c>
      <c r="I15" s="10">
        <f t="shared" si="0"/>
        <v>33.5</v>
      </c>
      <c r="J15" s="5" t="str">
        <f>Calc!A15</f>
        <v>Fail</v>
      </c>
      <c r="L15" s="5" t="s">
        <v>1262</v>
      </c>
      <c r="M15" s="3">
        <f>COUNTIF(Grade,L15)</f>
        <v>63</v>
      </c>
      <c r="N15" s="3">
        <f>COUNTIFS(Teacher,N$9,Grade,$L15)</f>
        <v>15</v>
      </c>
      <c r="O15" s="3">
        <f>COUNTIFS(Teacher,O$9,Grade,$L15)</f>
        <v>14</v>
      </c>
      <c r="P15" s="3">
        <f>COUNTIFS(Teacher,P$9,Grade,$L15)</f>
        <v>16</v>
      </c>
      <c r="Q15" s="3">
        <f>COUNTIFS(Teacher,Q$9,Grade,$L15)</f>
        <v>18</v>
      </c>
      <c r="R15">
        <f t="shared" si="1"/>
        <v>63</v>
      </c>
    </row>
    <row r="16" spans="1:18">
      <c r="A16" s="3" t="s">
        <v>50</v>
      </c>
      <c r="B16" t="s">
        <v>51</v>
      </c>
      <c r="C16" t="s">
        <v>52</v>
      </c>
      <c r="D16" t="s">
        <v>28</v>
      </c>
      <c r="E16" s="10">
        <f>AVERAGE('Marks Term 1:Marks Term 4'!E16:E16)</f>
        <v>5</v>
      </c>
      <c r="F16" s="10">
        <f>AVERAGE('Marks Term 1:Marks Term 4'!F16:F16)</f>
        <v>5.25</v>
      </c>
      <c r="G16" s="10">
        <f>AVERAGE('Marks Term 1:Marks Term 4'!G16:G16)</f>
        <v>14.25</v>
      </c>
      <c r="H16" s="10">
        <f>AVERAGE('Marks Term 1:Marks Term 4'!H16:H16)</f>
        <v>26.75</v>
      </c>
      <c r="I16" s="10">
        <f t="shared" si="0"/>
        <v>51.25</v>
      </c>
      <c r="J16" s="5" t="str">
        <f>Calc!A16</f>
        <v>E</v>
      </c>
      <c r="L16" s="5" t="s">
        <v>1263</v>
      </c>
      <c r="M16" s="3">
        <f>COUNTIF(Grade,L16)</f>
        <v>86</v>
      </c>
      <c r="N16" s="3">
        <f>COUNTIFS(Teacher,N$9,Grade,$L16)</f>
        <v>24</v>
      </c>
      <c r="O16" s="3">
        <f>COUNTIFS(Teacher,O$9,Grade,$L16)</f>
        <v>16</v>
      </c>
      <c r="P16" s="3">
        <f>COUNTIFS(Teacher,P$9,Grade,$L16)</f>
        <v>29</v>
      </c>
      <c r="Q16" s="3">
        <f>COUNTIFS(Teacher,Q$9,Grade,$L16)</f>
        <v>17</v>
      </c>
      <c r="R16">
        <f t="shared" si="1"/>
        <v>86</v>
      </c>
    </row>
    <row r="17" spans="1:13">
      <c r="A17" s="3" t="s">
        <v>53</v>
      </c>
      <c r="B17" t="s">
        <v>54</v>
      </c>
      <c r="C17" t="s">
        <v>55</v>
      </c>
      <c r="D17" t="s">
        <v>13</v>
      </c>
      <c r="E17" s="10">
        <f>AVERAGE('Marks Term 1:Marks Term 4'!E17:E17)</f>
        <v>6.25</v>
      </c>
      <c r="F17" s="10">
        <f>AVERAGE('Marks Term 1:Marks Term 4'!F17:F17)</f>
        <v>6.25</v>
      </c>
      <c r="G17" s="10">
        <f>AVERAGE('Marks Term 1:Marks Term 4'!G17:G17)</f>
        <v>19.75</v>
      </c>
      <c r="H17" s="10">
        <f>AVERAGE('Marks Term 1:Marks Term 4'!H17:H17)</f>
        <v>30.25</v>
      </c>
      <c r="I17" s="10">
        <f t="shared" si="0"/>
        <v>62.5</v>
      </c>
      <c r="J17" s="5" t="str">
        <f>Calc!A17</f>
        <v>D</v>
      </c>
      <c r="L17" s="5"/>
      <c r="M17" s="3">
        <f>SUM(M10:M16)</f>
        <v>462</v>
      </c>
    </row>
    <row r="18" spans="1:10">
      <c r="A18" s="3" t="s">
        <v>56</v>
      </c>
      <c r="B18" t="s">
        <v>57</v>
      </c>
      <c r="C18" t="s">
        <v>58</v>
      </c>
      <c r="D18" t="s">
        <v>24</v>
      </c>
      <c r="E18" s="10">
        <f>AVERAGE('Marks Term 1:Marks Term 4'!E18:E18)</f>
        <v>7.75</v>
      </c>
      <c r="F18" s="10">
        <f>AVERAGE('Marks Term 1:Marks Term 4'!F18:F18)</f>
        <v>8.75</v>
      </c>
      <c r="G18" s="10">
        <f>AVERAGE('Marks Term 1:Marks Term 4'!G18:G18)</f>
        <v>23.75</v>
      </c>
      <c r="H18" s="10">
        <f>AVERAGE('Marks Term 1:Marks Term 4'!H18:H18)</f>
        <v>37.75</v>
      </c>
      <c r="I18" s="10">
        <f t="shared" si="0"/>
        <v>78</v>
      </c>
      <c r="J18" s="5" t="str">
        <f>Calc!A18</f>
        <v>B</v>
      </c>
    </row>
    <row r="19" ht="14.75" spans="1:13">
      <c r="A19" s="3" t="s">
        <v>59</v>
      </c>
      <c r="B19" t="s">
        <v>60</v>
      </c>
      <c r="C19" t="s">
        <v>61</v>
      </c>
      <c r="D19" t="s">
        <v>24</v>
      </c>
      <c r="E19" s="10">
        <f>AVERAGE('Marks Term 1:Marks Term 4'!E19:E19)</f>
        <v>7.5</v>
      </c>
      <c r="F19" s="10">
        <f>AVERAGE('Marks Term 1:Marks Term 4'!F19:F19)</f>
        <v>6.25</v>
      </c>
      <c r="G19" s="10">
        <f>AVERAGE('Marks Term 1:Marks Term 4'!G19:G19)</f>
        <v>21.75</v>
      </c>
      <c r="H19" s="10">
        <f>AVERAGE('Marks Term 1:Marks Term 4'!H19:H19)</f>
        <v>40</v>
      </c>
      <c r="I19" s="10">
        <f t="shared" si="0"/>
        <v>75.5</v>
      </c>
      <c r="J19" s="5" t="str">
        <f>Calc!A19</f>
        <v>B</v>
      </c>
      <c r="L19" s="16" t="s">
        <v>443</v>
      </c>
      <c r="M19" s="16" t="s">
        <v>1249</v>
      </c>
    </row>
    <row r="20" spans="1:13">
      <c r="A20" s="3" t="s">
        <v>62</v>
      </c>
      <c r="B20" t="s">
        <v>63</v>
      </c>
      <c r="C20" t="s">
        <v>64</v>
      </c>
      <c r="D20" t="s">
        <v>28</v>
      </c>
      <c r="E20" s="10">
        <f>AVERAGE('Marks Term 1:Marks Term 4'!E20:E20)</f>
        <v>6.25</v>
      </c>
      <c r="F20" s="10">
        <f>AVERAGE('Marks Term 1:Marks Term 4'!F20:F20)</f>
        <v>6.5</v>
      </c>
      <c r="G20" s="10">
        <f>AVERAGE('Marks Term 1:Marks Term 4'!G20:G20)</f>
        <v>17.5</v>
      </c>
      <c r="H20" s="10">
        <f>AVERAGE('Marks Term 1:Marks Term 4'!H20:H20)</f>
        <v>26.25</v>
      </c>
      <c r="I20" s="10">
        <f t="shared" si="0"/>
        <v>56.5</v>
      </c>
      <c r="J20" s="5" t="str">
        <f>Calc!A20</f>
        <v>D</v>
      </c>
      <c r="L20" s="5">
        <v>0</v>
      </c>
      <c r="M20" s="5" t="s">
        <v>1257</v>
      </c>
    </row>
    <row r="21" spans="1:13">
      <c r="A21" s="3" t="s">
        <v>65</v>
      </c>
      <c r="B21" t="s">
        <v>66</v>
      </c>
      <c r="C21" t="s">
        <v>67</v>
      </c>
      <c r="D21" t="s">
        <v>20</v>
      </c>
      <c r="E21" s="10">
        <f>AVERAGE('Marks Term 1:Marks Term 4'!E21:E21)</f>
        <v>3.5</v>
      </c>
      <c r="F21" s="10">
        <f>AVERAGE('Marks Term 1:Marks Term 4'!F21:F21)</f>
        <v>4</v>
      </c>
      <c r="G21" s="10">
        <f>AVERAGE('Marks Term 1:Marks Term 4'!G21:G21)</f>
        <v>9.75</v>
      </c>
      <c r="H21" s="10">
        <f>AVERAGE('Marks Term 1:Marks Term 4'!H21:H21)</f>
        <v>16.25</v>
      </c>
      <c r="I21" s="10">
        <f t="shared" si="0"/>
        <v>33.5</v>
      </c>
      <c r="J21" s="5" t="str">
        <f>Calc!A21</f>
        <v>Fail</v>
      </c>
      <c r="L21" s="5">
        <v>35</v>
      </c>
      <c r="M21" s="5" t="s">
        <v>1258</v>
      </c>
    </row>
    <row r="22" spans="1:13">
      <c r="A22" s="3" t="s">
        <v>68</v>
      </c>
      <c r="B22" t="s">
        <v>69</v>
      </c>
      <c r="C22" t="s">
        <v>70</v>
      </c>
      <c r="D22" t="s">
        <v>24</v>
      </c>
      <c r="E22" s="10">
        <f>AVERAGE('Marks Term 1:Marks Term 4'!E22:E22)</f>
        <v>10</v>
      </c>
      <c r="F22" s="10">
        <f>AVERAGE('Marks Term 1:Marks Term 4'!F22:F22)</f>
        <v>8.75</v>
      </c>
      <c r="G22" s="10">
        <f>AVERAGE('Marks Term 1:Marks Term 4'!G22:G22)</f>
        <v>28</v>
      </c>
      <c r="H22" s="10">
        <f>AVERAGE('Marks Term 1:Marks Term 4'!H22:H22)</f>
        <v>45.5</v>
      </c>
      <c r="I22" s="10">
        <f t="shared" si="0"/>
        <v>92.25</v>
      </c>
      <c r="J22" s="5" t="str">
        <f>Calc!A22</f>
        <v>A</v>
      </c>
      <c r="L22" s="5">
        <v>45</v>
      </c>
      <c r="M22" s="5" t="s">
        <v>1259</v>
      </c>
    </row>
    <row r="23" spans="1:13">
      <c r="A23" s="3" t="s">
        <v>71</v>
      </c>
      <c r="B23" t="s">
        <v>54</v>
      </c>
      <c r="C23" t="s">
        <v>72</v>
      </c>
      <c r="D23" t="s">
        <v>20</v>
      </c>
      <c r="E23" s="10">
        <f>AVERAGE('Marks Term 1:Marks Term 4'!E23:E23)</f>
        <v>4.5</v>
      </c>
      <c r="F23" s="10">
        <f>AVERAGE('Marks Term 1:Marks Term 4'!F23:F23)</f>
        <v>3.75</v>
      </c>
      <c r="G23" s="10">
        <f>AVERAGE('Marks Term 1:Marks Term 4'!G23:G23)</f>
        <v>15.75</v>
      </c>
      <c r="H23" s="10">
        <f>AVERAGE('Marks Term 1:Marks Term 4'!H23:H23)</f>
        <v>26</v>
      </c>
      <c r="I23" s="10">
        <f t="shared" si="0"/>
        <v>50</v>
      </c>
      <c r="J23" s="5" t="str">
        <f>Calc!A23</f>
        <v>E</v>
      </c>
      <c r="L23" s="5">
        <v>55</v>
      </c>
      <c r="M23" s="5" t="s">
        <v>1260</v>
      </c>
    </row>
    <row r="24" spans="1:13">
      <c r="A24" s="3" t="s">
        <v>73</v>
      </c>
      <c r="B24" t="s">
        <v>74</v>
      </c>
      <c r="C24" t="s">
        <v>75</v>
      </c>
      <c r="D24" t="s">
        <v>28</v>
      </c>
      <c r="E24" s="10">
        <f>AVERAGE('Marks Term 1:Marks Term 4'!E24:E24)</f>
        <v>3.75</v>
      </c>
      <c r="F24" s="10">
        <f>AVERAGE('Marks Term 1:Marks Term 4'!F24:F24)</f>
        <v>4.75</v>
      </c>
      <c r="G24" s="10">
        <f>AVERAGE('Marks Term 1:Marks Term 4'!G24:G24)</f>
        <v>10</v>
      </c>
      <c r="H24" s="10">
        <f>AVERAGE('Marks Term 1:Marks Term 4'!H24:H24)</f>
        <v>23.5</v>
      </c>
      <c r="I24" s="10">
        <f t="shared" si="0"/>
        <v>42</v>
      </c>
      <c r="J24" s="5" t="str">
        <f>Calc!A24</f>
        <v>F</v>
      </c>
      <c r="L24" s="5">
        <v>65</v>
      </c>
      <c r="M24" s="5" t="s">
        <v>1261</v>
      </c>
    </row>
    <row r="25" spans="1:13">
      <c r="A25" s="3" t="s">
        <v>76</v>
      </c>
      <c r="B25" t="s">
        <v>77</v>
      </c>
      <c r="C25" t="s">
        <v>78</v>
      </c>
      <c r="D25" t="s">
        <v>24</v>
      </c>
      <c r="E25" s="10">
        <f>AVERAGE('Marks Term 1:Marks Term 4'!E25:E25)</f>
        <v>5.75</v>
      </c>
      <c r="F25" s="10">
        <f>AVERAGE('Marks Term 1:Marks Term 4'!F25:F25)</f>
        <v>5</v>
      </c>
      <c r="G25" s="10">
        <f>AVERAGE('Marks Term 1:Marks Term 4'!G25:G25)</f>
        <v>16</v>
      </c>
      <c r="H25" s="10">
        <f>AVERAGE('Marks Term 1:Marks Term 4'!H25:H25)</f>
        <v>32.5</v>
      </c>
      <c r="I25" s="10">
        <f t="shared" si="0"/>
        <v>59.25</v>
      </c>
      <c r="J25" s="5" t="str">
        <f>Calc!A25</f>
        <v>D</v>
      </c>
      <c r="L25" s="5">
        <v>75</v>
      </c>
      <c r="M25" s="5" t="s">
        <v>1262</v>
      </c>
    </row>
    <row r="26" spans="1:13">
      <c r="A26" s="3" t="s">
        <v>79</v>
      </c>
      <c r="B26" t="s">
        <v>80</v>
      </c>
      <c r="C26" t="s">
        <v>81</v>
      </c>
      <c r="D26" t="s">
        <v>28</v>
      </c>
      <c r="E26" s="10">
        <f>AVERAGE('Marks Term 1:Marks Term 4'!E26:E26)</f>
        <v>6.75</v>
      </c>
      <c r="F26" s="10">
        <f>AVERAGE('Marks Term 1:Marks Term 4'!F26:F26)</f>
        <v>7.25</v>
      </c>
      <c r="G26" s="10">
        <f>AVERAGE('Marks Term 1:Marks Term 4'!G26:G26)</f>
        <v>20.75</v>
      </c>
      <c r="H26" s="10">
        <f>AVERAGE('Marks Term 1:Marks Term 4'!H26:H26)</f>
        <v>39</v>
      </c>
      <c r="I26" s="10">
        <f t="shared" si="0"/>
        <v>73.75</v>
      </c>
      <c r="J26" s="5" t="str">
        <f>Calc!A26</f>
        <v>C</v>
      </c>
      <c r="L26" s="5">
        <v>85</v>
      </c>
      <c r="M26" s="5" t="s">
        <v>1263</v>
      </c>
    </row>
    <row r="27" spans="1:10">
      <c r="A27" s="3" t="s">
        <v>82</v>
      </c>
      <c r="B27" t="s">
        <v>54</v>
      </c>
      <c r="C27" t="s">
        <v>83</v>
      </c>
      <c r="D27" t="s">
        <v>24</v>
      </c>
      <c r="E27" s="10">
        <f>AVERAGE('Marks Term 1:Marks Term 4'!E27:E27)</f>
        <v>9.5</v>
      </c>
      <c r="F27" s="10">
        <f>AVERAGE('Marks Term 1:Marks Term 4'!F27:F27)</f>
        <v>9</v>
      </c>
      <c r="G27" s="10">
        <f>AVERAGE('Marks Term 1:Marks Term 4'!G27:G27)</f>
        <v>28.75</v>
      </c>
      <c r="H27" s="10">
        <f>AVERAGE('Marks Term 1:Marks Term 4'!H27:H27)</f>
        <v>45</v>
      </c>
      <c r="I27" s="10">
        <f t="shared" si="0"/>
        <v>92.25</v>
      </c>
      <c r="J27" s="5" t="str">
        <f>Calc!A27</f>
        <v>A</v>
      </c>
    </row>
    <row r="28" spans="1:10">
      <c r="A28" s="3" t="s">
        <v>84</v>
      </c>
      <c r="B28" t="s">
        <v>85</v>
      </c>
      <c r="C28" t="s">
        <v>86</v>
      </c>
      <c r="D28" t="s">
        <v>24</v>
      </c>
      <c r="E28" s="10">
        <f>AVERAGE('Marks Term 1:Marks Term 4'!E28:E28)</f>
        <v>4.25</v>
      </c>
      <c r="F28" s="10">
        <f>AVERAGE('Marks Term 1:Marks Term 4'!F28:F28)</f>
        <v>4</v>
      </c>
      <c r="G28" s="10">
        <f>AVERAGE('Marks Term 1:Marks Term 4'!G28:G28)</f>
        <v>11.75</v>
      </c>
      <c r="H28" s="10">
        <f>AVERAGE('Marks Term 1:Marks Term 4'!H28:H28)</f>
        <v>27</v>
      </c>
      <c r="I28" s="10">
        <f t="shared" si="0"/>
        <v>47</v>
      </c>
      <c r="J28" s="5" t="str">
        <f>Calc!A28</f>
        <v>E</v>
      </c>
    </row>
    <row r="29" spans="1:10">
      <c r="A29" s="3" t="s">
        <v>87</v>
      </c>
      <c r="B29" t="s">
        <v>88</v>
      </c>
      <c r="C29" t="s">
        <v>89</v>
      </c>
      <c r="D29" t="s">
        <v>20</v>
      </c>
      <c r="E29" s="10">
        <f>AVERAGE('Marks Term 1:Marks Term 4'!E29:E29)</f>
        <v>8.5</v>
      </c>
      <c r="F29" s="10">
        <f>AVERAGE('Marks Term 1:Marks Term 4'!F29:F29)</f>
        <v>9</v>
      </c>
      <c r="G29" s="10">
        <f>AVERAGE('Marks Term 1:Marks Term 4'!G29:G29)</f>
        <v>23.5</v>
      </c>
      <c r="H29" s="10">
        <f>AVERAGE('Marks Term 1:Marks Term 4'!H29:H29)</f>
        <v>38.5</v>
      </c>
      <c r="I29" s="10">
        <f t="shared" si="0"/>
        <v>79.5</v>
      </c>
      <c r="J29" s="5" t="str">
        <f>Calc!A29</f>
        <v>B</v>
      </c>
    </row>
    <row r="30" spans="1:10">
      <c r="A30" s="3" t="s">
        <v>90</v>
      </c>
      <c r="B30" t="s">
        <v>91</v>
      </c>
      <c r="C30" t="s">
        <v>92</v>
      </c>
      <c r="D30" t="s">
        <v>13</v>
      </c>
      <c r="E30" s="10">
        <f>AVERAGE('Marks Term 1:Marks Term 4'!E30:E30)</f>
        <v>3.5</v>
      </c>
      <c r="F30" s="10">
        <f>AVERAGE('Marks Term 1:Marks Term 4'!F30:F30)</f>
        <v>4.25</v>
      </c>
      <c r="G30" s="10">
        <f>AVERAGE('Marks Term 1:Marks Term 4'!G30:G30)</f>
        <v>11</v>
      </c>
      <c r="H30" s="10">
        <f>AVERAGE('Marks Term 1:Marks Term 4'!H30:H30)</f>
        <v>15.25</v>
      </c>
      <c r="I30" s="10">
        <f t="shared" si="0"/>
        <v>34</v>
      </c>
      <c r="J30" s="5" t="str">
        <f>Calc!A30</f>
        <v>Fail</v>
      </c>
    </row>
    <row r="31" spans="1:10">
      <c r="A31" s="3" t="s">
        <v>93</v>
      </c>
      <c r="B31" t="s">
        <v>94</v>
      </c>
      <c r="C31" t="s">
        <v>95</v>
      </c>
      <c r="D31" t="s">
        <v>20</v>
      </c>
      <c r="E31" s="10">
        <f>AVERAGE('Marks Term 1:Marks Term 4'!E31:E31)</f>
        <v>4</v>
      </c>
      <c r="F31" s="10">
        <f>AVERAGE('Marks Term 1:Marks Term 4'!F31:F31)</f>
        <v>3</v>
      </c>
      <c r="G31" s="10">
        <f>AVERAGE('Marks Term 1:Marks Term 4'!G31:G31)</f>
        <v>12.75</v>
      </c>
      <c r="H31" s="10">
        <f>AVERAGE('Marks Term 1:Marks Term 4'!H31:H31)</f>
        <v>19</v>
      </c>
      <c r="I31" s="10">
        <f t="shared" si="0"/>
        <v>38.75</v>
      </c>
      <c r="J31" s="5" t="str">
        <f>Calc!A31</f>
        <v>F</v>
      </c>
    </row>
    <row r="32" spans="1:10">
      <c r="A32" s="3" t="s">
        <v>96</v>
      </c>
      <c r="B32" t="s">
        <v>97</v>
      </c>
      <c r="C32" t="s">
        <v>98</v>
      </c>
      <c r="D32" t="s">
        <v>13</v>
      </c>
      <c r="E32" s="10">
        <f>AVERAGE('Marks Term 1:Marks Term 4'!E32:E32)</f>
        <v>3.5</v>
      </c>
      <c r="F32" s="10">
        <f>AVERAGE('Marks Term 1:Marks Term 4'!F32:F32)</f>
        <v>4.25</v>
      </c>
      <c r="G32" s="10">
        <f>AVERAGE('Marks Term 1:Marks Term 4'!G32:G32)</f>
        <v>12</v>
      </c>
      <c r="H32" s="10">
        <f>AVERAGE('Marks Term 1:Marks Term 4'!H32:H32)</f>
        <v>14</v>
      </c>
      <c r="I32" s="10">
        <f t="shared" si="0"/>
        <v>33.75</v>
      </c>
      <c r="J32" s="5" t="str">
        <f>Calc!A32</f>
        <v>Fail</v>
      </c>
    </row>
    <row r="33" spans="1:10">
      <c r="A33" s="3" t="s">
        <v>99</v>
      </c>
      <c r="B33" t="s">
        <v>100</v>
      </c>
      <c r="C33" t="s">
        <v>101</v>
      </c>
      <c r="D33" t="s">
        <v>13</v>
      </c>
      <c r="E33" s="10">
        <f>AVERAGE('Marks Term 1:Marks Term 4'!E33:E33)</f>
        <v>8.75</v>
      </c>
      <c r="F33" s="10">
        <f>AVERAGE('Marks Term 1:Marks Term 4'!F33:F33)</f>
        <v>8.75</v>
      </c>
      <c r="G33" s="10">
        <f>AVERAGE('Marks Term 1:Marks Term 4'!G33:G33)</f>
        <v>25.75</v>
      </c>
      <c r="H33" s="10">
        <f>AVERAGE('Marks Term 1:Marks Term 4'!H33:H33)</f>
        <v>39</v>
      </c>
      <c r="I33" s="10">
        <f t="shared" si="0"/>
        <v>82.25</v>
      </c>
      <c r="J33" s="5" t="str">
        <f>Calc!A33</f>
        <v>B</v>
      </c>
    </row>
    <row r="34" spans="1:10">
      <c r="A34" s="3" t="s">
        <v>102</v>
      </c>
      <c r="B34" t="s">
        <v>103</v>
      </c>
      <c r="C34" t="s">
        <v>104</v>
      </c>
      <c r="D34" t="s">
        <v>28</v>
      </c>
      <c r="E34" s="10">
        <f>AVERAGE('Marks Term 1:Marks Term 4'!E34:E34)</f>
        <v>8.75</v>
      </c>
      <c r="F34" s="10">
        <f>AVERAGE('Marks Term 1:Marks Term 4'!F34:F34)</f>
        <v>8</v>
      </c>
      <c r="G34" s="10">
        <f>AVERAGE('Marks Term 1:Marks Term 4'!G34:G34)</f>
        <v>25.75</v>
      </c>
      <c r="H34" s="10">
        <f>AVERAGE('Marks Term 1:Marks Term 4'!H34:H34)</f>
        <v>39</v>
      </c>
      <c r="I34" s="10">
        <f t="shared" si="0"/>
        <v>81.5</v>
      </c>
      <c r="J34" s="5" t="str">
        <f>Calc!A34</f>
        <v>B</v>
      </c>
    </row>
    <row r="35" spans="1:10">
      <c r="A35" s="3" t="s">
        <v>105</v>
      </c>
      <c r="B35" t="s">
        <v>106</v>
      </c>
      <c r="C35" t="s">
        <v>107</v>
      </c>
      <c r="D35" t="s">
        <v>28</v>
      </c>
      <c r="E35" s="10">
        <f>AVERAGE('Marks Term 1:Marks Term 4'!E35:E35)</f>
        <v>6.75</v>
      </c>
      <c r="F35" s="10">
        <f>AVERAGE('Marks Term 1:Marks Term 4'!F35:F35)</f>
        <v>7.25</v>
      </c>
      <c r="G35" s="10">
        <f>AVERAGE('Marks Term 1:Marks Term 4'!G35:G35)</f>
        <v>19.25</v>
      </c>
      <c r="H35" s="10">
        <f>AVERAGE('Marks Term 1:Marks Term 4'!H35:H35)</f>
        <v>35.75</v>
      </c>
      <c r="I35" s="10">
        <f t="shared" si="0"/>
        <v>69</v>
      </c>
      <c r="J35" s="5" t="str">
        <f>Calc!A35</f>
        <v>C</v>
      </c>
    </row>
    <row r="36" spans="1:10">
      <c r="A36" s="3" t="s">
        <v>108</v>
      </c>
      <c r="B36" t="s">
        <v>109</v>
      </c>
      <c r="C36" t="s">
        <v>110</v>
      </c>
      <c r="D36" t="s">
        <v>28</v>
      </c>
      <c r="E36" s="10">
        <f>AVERAGE('Marks Term 1:Marks Term 4'!E36:E36)</f>
        <v>4.25</v>
      </c>
      <c r="F36" s="10">
        <f>AVERAGE('Marks Term 1:Marks Term 4'!F36:F36)</f>
        <v>3</v>
      </c>
      <c r="G36" s="10">
        <f>AVERAGE('Marks Term 1:Marks Term 4'!G36:G36)</f>
        <v>15.25</v>
      </c>
      <c r="H36" s="10">
        <f>AVERAGE('Marks Term 1:Marks Term 4'!H36:H36)</f>
        <v>24.25</v>
      </c>
      <c r="I36" s="10">
        <f t="shared" si="0"/>
        <v>46.75</v>
      </c>
      <c r="J36" s="5" t="str">
        <f>Calc!A36</f>
        <v>E</v>
      </c>
    </row>
    <row r="37" spans="1:10">
      <c r="A37" s="3" t="s">
        <v>111</v>
      </c>
      <c r="B37" t="s">
        <v>112</v>
      </c>
      <c r="C37" t="s">
        <v>113</v>
      </c>
      <c r="D37" t="s">
        <v>13</v>
      </c>
      <c r="E37" s="10">
        <f>AVERAGE('Marks Term 1:Marks Term 4'!E37:E37)</f>
        <v>2.25</v>
      </c>
      <c r="F37" s="10">
        <f>AVERAGE('Marks Term 1:Marks Term 4'!F37:F37)</f>
        <v>2</v>
      </c>
      <c r="G37" s="10">
        <f>AVERAGE('Marks Term 1:Marks Term 4'!G37:G37)</f>
        <v>8.25</v>
      </c>
      <c r="H37" s="10">
        <f>AVERAGE('Marks Term 1:Marks Term 4'!H37:H37)</f>
        <v>13.25</v>
      </c>
      <c r="I37" s="10">
        <f t="shared" si="0"/>
        <v>25.75</v>
      </c>
      <c r="J37" s="5" t="str">
        <f>Calc!A37</f>
        <v>Fail</v>
      </c>
    </row>
    <row r="38" spans="1:10">
      <c r="A38" s="3" t="s">
        <v>114</v>
      </c>
      <c r="B38" t="s">
        <v>115</v>
      </c>
      <c r="C38" t="s">
        <v>116</v>
      </c>
      <c r="D38" t="s">
        <v>13</v>
      </c>
      <c r="E38" s="10">
        <f>AVERAGE('Marks Term 1:Marks Term 4'!E38:E38)</f>
        <v>3.25</v>
      </c>
      <c r="F38" s="10">
        <f>AVERAGE('Marks Term 1:Marks Term 4'!F38:F38)</f>
        <v>2</v>
      </c>
      <c r="G38" s="10">
        <f>AVERAGE('Marks Term 1:Marks Term 4'!G38:G38)</f>
        <v>10.25</v>
      </c>
      <c r="H38" s="10">
        <f>AVERAGE('Marks Term 1:Marks Term 4'!H38:H38)</f>
        <v>15.75</v>
      </c>
      <c r="I38" s="10">
        <f t="shared" si="0"/>
        <v>31.25</v>
      </c>
      <c r="J38" s="5" t="str">
        <f>Calc!A38</f>
        <v>Fail</v>
      </c>
    </row>
    <row r="39" spans="1:10">
      <c r="A39" s="3" t="s">
        <v>120</v>
      </c>
      <c r="B39" t="s">
        <v>121</v>
      </c>
      <c r="C39" t="s">
        <v>122</v>
      </c>
      <c r="D39" t="s">
        <v>24</v>
      </c>
      <c r="E39" s="10">
        <f>AVERAGE('Marks Term 1:Marks Term 4'!E39:E39)</f>
        <v>6.75</v>
      </c>
      <c r="F39" s="10">
        <f>AVERAGE('Marks Term 1:Marks Term 4'!F39:F39)</f>
        <v>7.5</v>
      </c>
      <c r="G39" s="10">
        <f>AVERAGE('Marks Term 1:Marks Term 4'!G39:G39)</f>
        <v>21</v>
      </c>
      <c r="H39" s="10">
        <f>AVERAGE('Marks Term 1:Marks Term 4'!H39:H39)</f>
        <v>32.75</v>
      </c>
      <c r="I39" s="10">
        <f t="shared" si="0"/>
        <v>68</v>
      </c>
      <c r="J39" s="5" t="str">
        <f>Calc!A39</f>
        <v>C</v>
      </c>
    </row>
    <row r="40" spans="1:10">
      <c r="A40" s="3" t="s">
        <v>117</v>
      </c>
      <c r="B40" t="s">
        <v>118</v>
      </c>
      <c r="C40" t="s">
        <v>119</v>
      </c>
      <c r="D40" t="s">
        <v>20</v>
      </c>
      <c r="E40" s="10">
        <f>AVERAGE('Marks Term 1:Marks Term 4'!E40:E40)</f>
        <v>8.5</v>
      </c>
      <c r="F40" s="10">
        <f>AVERAGE('Marks Term 1:Marks Term 4'!F40:F40)</f>
        <v>8.5</v>
      </c>
      <c r="G40" s="10">
        <f>AVERAGE('Marks Term 1:Marks Term 4'!G40:G40)</f>
        <v>24</v>
      </c>
      <c r="H40" s="10">
        <f>AVERAGE('Marks Term 1:Marks Term 4'!H40:H40)</f>
        <v>43.25</v>
      </c>
      <c r="I40" s="10">
        <f t="shared" si="0"/>
        <v>84.25</v>
      </c>
      <c r="J40" s="5" t="str">
        <f>Calc!A40</f>
        <v>B</v>
      </c>
    </row>
    <row r="41" spans="1:10">
      <c r="A41" s="3" t="s">
        <v>123</v>
      </c>
      <c r="B41" t="s">
        <v>124</v>
      </c>
      <c r="C41" t="s">
        <v>125</v>
      </c>
      <c r="D41" t="s">
        <v>20</v>
      </c>
      <c r="E41" s="10">
        <f>AVERAGE('Marks Term 1:Marks Term 4'!E41:E41)</f>
        <v>6.5</v>
      </c>
      <c r="F41" s="10">
        <f>AVERAGE('Marks Term 1:Marks Term 4'!F41:F41)</f>
        <v>6.25</v>
      </c>
      <c r="G41" s="10">
        <f>AVERAGE('Marks Term 1:Marks Term 4'!G41:G41)</f>
        <v>20.25</v>
      </c>
      <c r="H41" s="10">
        <f>AVERAGE('Marks Term 1:Marks Term 4'!H41:H41)</f>
        <v>26.5</v>
      </c>
      <c r="I41" s="10">
        <f t="shared" si="0"/>
        <v>59.5</v>
      </c>
      <c r="J41" s="5" t="str">
        <f>Calc!A41</f>
        <v>D</v>
      </c>
    </row>
    <row r="42" spans="1:10">
      <c r="A42" s="3" t="s">
        <v>126</v>
      </c>
      <c r="B42" t="s">
        <v>127</v>
      </c>
      <c r="C42" t="s">
        <v>128</v>
      </c>
      <c r="D42" t="s">
        <v>28</v>
      </c>
      <c r="E42" s="10">
        <f>AVERAGE('Marks Term 1:Marks Term 4'!E42:E42)</f>
        <v>9</v>
      </c>
      <c r="F42" s="10">
        <f>AVERAGE('Marks Term 1:Marks Term 4'!F42:F42)</f>
        <v>7.75</v>
      </c>
      <c r="G42" s="10">
        <f>AVERAGE('Marks Term 1:Marks Term 4'!G42:G42)</f>
        <v>27</v>
      </c>
      <c r="H42" s="10">
        <f>AVERAGE('Marks Term 1:Marks Term 4'!H42:H42)</f>
        <v>41.75</v>
      </c>
      <c r="I42" s="10">
        <f t="shared" si="0"/>
        <v>85.5</v>
      </c>
      <c r="J42" s="5" t="str">
        <f>Calc!A42</f>
        <v>A</v>
      </c>
    </row>
    <row r="43" spans="1:10">
      <c r="A43" s="3" t="s">
        <v>129</v>
      </c>
      <c r="B43" t="s">
        <v>130</v>
      </c>
      <c r="C43" t="s">
        <v>131</v>
      </c>
      <c r="D43" t="s">
        <v>28</v>
      </c>
      <c r="E43" s="10">
        <f>AVERAGE('Marks Term 1:Marks Term 4'!E43:E43)</f>
        <v>4.75</v>
      </c>
      <c r="F43" s="10">
        <f>AVERAGE('Marks Term 1:Marks Term 4'!F43:F43)</f>
        <v>4.5</v>
      </c>
      <c r="G43" s="10">
        <f>AVERAGE('Marks Term 1:Marks Term 4'!G43:G43)</f>
        <v>14.5</v>
      </c>
      <c r="H43" s="10">
        <f>AVERAGE('Marks Term 1:Marks Term 4'!H43:H43)</f>
        <v>19.75</v>
      </c>
      <c r="I43" s="10">
        <f t="shared" si="0"/>
        <v>43.5</v>
      </c>
      <c r="J43" s="5" t="str">
        <f>Calc!A43</f>
        <v>F</v>
      </c>
    </row>
    <row r="44" spans="1:10">
      <c r="A44" s="3" t="s">
        <v>132</v>
      </c>
      <c r="B44" t="s">
        <v>133</v>
      </c>
      <c r="C44" t="s">
        <v>134</v>
      </c>
      <c r="D44" t="s">
        <v>28</v>
      </c>
      <c r="E44" s="10">
        <f>AVERAGE('Marks Term 1:Marks Term 4'!E44:E44)</f>
        <v>8.5</v>
      </c>
      <c r="F44" s="10">
        <f>AVERAGE('Marks Term 1:Marks Term 4'!F44:F44)</f>
        <v>8.25</v>
      </c>
      <c r="G44" s="10">
        <f>AVERAGE('Marks Term 1:Marks Term 4'!G44:G44)</f>
        <v>25</v>
      </c>
      <c r="H44" s="10">
        <f>AVERAGE('Marks Term 1:Marks Term 4'!H44:H44)</f>
        <v>39.25</v>
      </c>
      <c r="I44" s="10">
        <f t="shared" si="0"/>
        <v>81</v>
      </c>
      <c r="J44" s="5" t="str">
        <f>Calc!A44</f>
        <v>B</v>
      </c>
    </row>
    <row r="45" spans="1:10">
      <c r="A45" s="3" t="s">
        <v>135</v>
      </c>
      <c r="B45" t="s">
        <v>136</v>
      </c>
      <c r="C45" t="s">
        <v>137</v>
      </c>
      <c r="D45" t="s">
        <v>24</v>
      </c>
      <c r="E45" s="10">
        <f>AVERAGE('Marks Term 1:Marks Term 4'!E45:E45)</f>
        <v>7.5</v>
      </c>
      <c r="F45" s="10">
        <f>AVERAGE('Marks Term 1:Marks Term 4'!F45:F45)</f>
        <v>8</v>
      </c>
      <c r="G45" s="10">
        <f>AVERAGE('Marks Term 1:Marks Term 4'!G45:G45)</f>
        <v>22.25</v>
      </c>
      <c r="H45" s="10">
        <f>AVERAGE('Marks Term 1:Marks Term 4'!H45:H45)</f>
        <v>38.75</v>
      </c>
      <c r="I45" s="10">
        <f t="shared" si="0"/>
        <v>76.5</v>
      </c>
      <c r="J45" s="5" t="str">
        <f>Calc!A45</f>
        <v>B</v>
      </c>
    </row>
    <row r="46" spans="1:10">
      <c r="A46" s="3" t="s">
        <v>138</v>
      </c>
      <c r="B46" t="s">
        <v>139</v>
      </c>
      <c r="C46" t="s">
        <v>140</v>
      </c>
      <c r="D46" t="s">
        <v>20</v>
      </c>
      <c r="E46" s="10">
        <f>AVERAGE('Marks Term 1:Marks Term 4'!E46:E46)</f>
        <v>3.25</v>
      </c>
      <c r="F46" s="10">
        <f>AVERAGE('Marks Term 1:Marks Term 4'!F46:F46)</f>
        <v>4</v>
      </c>
      <c r="G46" s="10">
        <f>AVERAGE('Marks Term 1:Marks Term 4'!G46:G46)</f>
        <v>11</v>
      </c>
      <c r="H46" s="10">
        <f>AVERAGE('Marks Term 1:Marks Term 4'!H46:H46)</f>
        <v>14.5</v>
      </c>
      <c r="I46" s="10">
        <f t="shared" si="0"/>
        <v>32.75</v>
      </c>
      <c r="J46" s="5" t="str">
        <f>Calc!A46</f>
        <v>Fail</v>
      </c>
    </row>
    <row r="47" spans="1:10">
      <c r="A47" s="3" t="s">
        <v>141</v>
      </c>
      <c r="B47" t="s">
        <v>142</v>
      </c>
      <c r="C47" t="s">
        <v>143</v>
      </c>
      <c r="D47" t="s">
        <v>20</v>
      </c>
      <c r="E47" s="10">
        <f>AVERAGE('Marks Term 1:Marks Term 4'!E47:E47)</f>
        <v>6.75</v>
      </c>
      <c r="F47" s="10">
        <f>AVERAGE('Marks Term 1:Marks Term 4'!F47:F47)</f>
        <v>7.25</v>
      </c>
      <c r="G47" s="10">
        <f>AVERAGE('Marks Term 1:Marks Term 4'!G47:G47)</f>
        <v>19.75</v>
      </c>
      <c r="H47" s="10">
        <f>AVERAGE('Marks Term 1:Marks Term 4'!H47:H47)</f>
        <v>36.75</v>
      </c>
      <c r="I47" s="10">
        <f t="shared" si="0"/>
        <v>70.5</v>
      </c>
      <c r="J47" s="5" t="str">
        <f>Calc!A47</f>
        <v>C</v>
      </c>
    </row>
    <row r="48" spans="1:10">
      <c r="A48" s="3" t="s">
        <v>144</v>
      </c>
      <c r="B48" t="s">
        <v>145</v>
      </c>
      <c r="C48" t="s">
        <v>146</v>
      </c>
      <c r="D48" t="s">
        <v>28</v>
      </c>
      <c r="E48" s="10">
        <f>AVERAGE('Marks Term 1:Marks Term 4'!E48:E48)</f>
        <v>6.75</v>
      </c>
      <c r="F48" s="10">
        <f>AVERAGE('Marks Term 1:Marks Term 4'!F48:F48)</f>
        <v>7</v>
      </c>
      <c r="G48" s="10">
        <f>AVERAGE('Marks Term 1:Marks Term 4'!G48:G48)</f>
        <v>20.75</v>
      </c>
      <c r="H48" s="10">
        <f>AVERAGE('Marks Term 1:Marks Term 4'!H48:H48)</f>
        <v>29.75</v>
      </c>
      <c r="I48" s="10">
        <f t="shared" si="0"/>
        <v>64.25</v>
      </c>
      <c r="J48" s="5" t="str">
        <f>Calc!A48</f>
        <v>D</v>
      </c>
    </row>
    <row r="49" spans="1:10">
      <c r="A49" s="3" t="s">
        <v>160</v>
      </c>
      <c r="B49" t="s">
        <v>161</v>
      </c>
      <c r="C49" t="s">
        <v>88</v>
      </c>
      <c r="D49" t="s">
        <v>20</v>
      </c>
      <c r="E49" s="10">
        <f>AVERAGE('Marks Term 1:Marks Term 4'!E49:E49)</f>
        <v>4.25</v>
      </c>
      <c r="F49" s="10">
        <f>AVERAGE('Marks Term 1:Marks Term 4'!F49:F49)</f>
        <v>5</v>
      </c>
      <c r="G49" s="10">
        <f>AVERAGE('Marks Term 1:Marks Term 4'!G49:G49)</f>
        <v>13</v>
      </c>
      <c r="H49" s="10">
        <f>AVERAGE('Marks Term 1:Marks Term 4'!H49:H49)</f>
        <v>18.25</v>
      </c>
      <c r="I49" s="10">
        <f t="shared" si="0"/>
        <v>40.5</v>
      </c>
      <c r="J49" s="5" t="str">
        <f>Calc!A49</f>
        <v>F</v>
      </c>
    </row>
    <row r="50" spans="1:10">
      <c r="A50" s="3" t="s">
        <v>152</v>
      </c>
      <c r="B50" t="s">
        <v>153</v>
      </c>
      <c r="C50" t="s">
        <v>151</v>
      </c>
      <c r="D50" t="s">
        <v>13</v>
      </c>
      <c r="E50" s="10">
        <f>AVERAGE('Marks Term 1:Marks Term 4'!E50:E50)</f>
        <v>5.75</v>
      </c>
      <c r="F50" s="10">
        <f>AVERAGE('Marks Term 1:Marks Term 4'!F50:F50)</f>
        <v>7.25</v>
      </c>
      <c r="G50" s="10">
        <f>AVERAGE('Marks Term 1:Marks Term 4'!G50:G50)</f>
        <v>16.75</v>
      </c>
      <c r="H50" s="10">
        <f>AVERAGE('Marks Term 1:Marks Term 4'!H50:H50)</f>
        <v>28</v>
      </c>
      <c r="I50" s="10">
        <f t="shared" si="0"/>
        <v>57.75</v>
      </c>
      <c r="J50" s="5" t="str">
        <f>Calc!A50</f>
        <v>D</v>
      </c>
    </row>
    <row r="51" spans="1:10">
      <c r="A51" s="3" t="s">
        <v>162</v>
      </c>
      <c r="B51" t="s">
        <v>163</v>
      </c>
      <c r="C51" t="s">
        <v>88</v>
      </c>
      <c r="D51" t="s">
        <v>20</v>
      </c>
      <c r="E51" s="10">
        <f>AVERAGE('Marks Term 1:Marks Term 4'!E51:E51)</f>
        <v>5.75</v>
      </c>
      <c r="F51" s="10">
        <f>AVERAGE('Marks Term 1:Marks Term 4'!F51:F51)</f>
        <v>6.25</v>
      </c>
      <c r="G51" s="10">
        <f>AVERAGE('Marks Term 1:Marks Term 4'!G51:G51)</f>
        <v>17.5</v>
      </c>
      <c r="H51" s="10">
        <f>AVERAGE('Marks Term 1:Marks Term 4'!H51:H51)</f>
        <v>33.25</v>
      </c>
      <c r="I51" s="10">
        <f t="shared" si="0"/>
        <v>62.75</v>
      </c>
      <c r="J51" s="5" t="str">
        <f>Calc!A51</f>
        <v>D</v>
      </c>
    </row>
    <row r="52" spans="1:10">
      <c r="A52" s="3" t="s">
        <v>149</v>
      </c>
      <c r="B52" t="s">
        <v>150</v>
      </c>
      <c r="C52" t="s">
        <v>151</v>
      </c>
      <c r="D52" t="s">
        <v>13</v>
      </c>
      <c r="E52" s="10">
        <f>AVERAGE('Marks Term 1:Marks Term 4'!E52:E52)</f>
        <v>5.75</v>
      </c>
      <c r="F52" s="10">
        <f>AVERAGE('Marks Term 1:Marks Term 4'!F52:F52)</f>
        <v>5.75</v>
      </c>
      <c r="G52" s="10">
        <f>AVERAGE('Marks Term 1:Marks Term 4'!G52:G52)</f>
        <v>16.5</v>
      </c>
      <c r="H52" s="10">
        <f>AVERAGE('Marks Term 1:Marks Term 4'!H52:H52)</f>
        <v>29</v>
      </c>
      <c r="I52" s="10">
        <f t="shared" si="0"/>
        <v>57</v>
      </c>
      <c r="J52" s="5" t="str">
        <f>Calc!A52</f>
        <v>D</v>
      </c>
    </row>
    <row r="53" spans="1:10">
      <c r="A53" s="3" t="s">
        <v>156</v>
      </c>
      <c r="B53" t="s">
        <v>157</v>
      </c>
      <c r="C53" t="s">
        <v>151</v>
      </c>
      <c r="D53" t="s">
        <v>24</v>
      </c>
      <c r="E53" s="10">
        <f>AVERAGE('Marks Term 1:Marks Term 4'!E53:E53)</f>
        <v>4.5</v>
      </c>
      <c r="F53" s="10">
        <f>AVERAGE('Marks Term 1:Marks Term 4'!F53:F53)</f>
        <v>5</v>
      </c>
      <c r="G53" s="10">
        <f>AVERAGE('Marks Term 1:Marks Term 4'!G53:G53)</f>
        <v>14.25</v>
      </c>
      <c r="H53" s="10">
        <f>AVERAGE('Marks Term 1:Marks Term 4'!H53:H53)</f>
        <v>26.5</v>
      </c>
      <c r="I53" s="10">
        <f t="shared" si="0"/>
        <v>50.25</v>
      </c>
      <c r="J53" s="5" t="str">
        <f>Calc!A53</f>
        <v>E</v>
      </c>
    </row>
    <row r="54" spans="1:10">
      <c r="A54" s="3" t="s">
        <v>164</v>
      </c>
      <c r="B54" t="s">
        <v>165</v>
      </c>
      <c r="C54" t="s">
        <v>88</v>
      </c>
      <c r="D54" t="s">
        <v>24</v>
      </c>
      <c r="E54" s="10">
        <f>AVERAGE('Marks Term 1:Marks Term 4'!E54:E54)</f>
        <v>3.5</v>
      </c>
      <c r="F54" s="10">
        <f>AVERAGE('Marks Term 1:Marks Term 4'!F54:F54)</f>
        <v>3.25</v>
      </c>
      <c r="G54" s="10">
        <f>AVERAGE('Marks Term 1:Marks Term 4'!G54:G54)</f>
        <v>11</v>
      </c>
      <c r="H54" s="10">
        <f>AVERAGE('Marks Term 1:Marks Term 4'!H54:H54)</f>
        <v>17.75</v>
      </c>
      <c r="I54" s="10">
        <f t="shared" si="0"/>
        <v>35.5</v>
      </c>
      <c r="J54" s="5" t="str">
        <f>Calc!A54</f>
        <v>F</v>
      </c>
    </row>
    <row r="55" spans="1:10">
      <c r="A55" s="3" t="s">
        <v>147</v>
      </c>
      <c r="B55" t="s">
        <v>148</v>
      </c>
      <c r="C55" t="s">
        <v>88</v>
      </c>
      <c r="D55" t="s">
        <v>24</v>
      </c>
      <c r="E55" s="10">
        <f>AVERAGE('Marks Term 1:Marks Term 4'!E55:E55)</f>
        <v>6.75</v>
      </c>
      <c r="F55" s="10">
        <f>AVERAGE('Marks Term 1:Marks Term 4'!F55:F55)</f>
        <v>6.75</v>
      </c>
      <c r="G55" s="10">
        <f>AVERAGE('Marks Term 1:Marks Term 4'!G55:G55)</f>
        <v>20.5</v>
      </c>
      <c r="H55" s="10">
        <f>AVERAGE('Marks Term 1:Marks Term 4'!H55:H55)</f>
        <v>31</v>
      </c>
      <c r="I55" s="10">
        <f t="shared" si="0"/>
        <v>65</v>
      </c>
      <c r="J55" s="5" t="str">
        <f>Calc!A55</f>
        <v>C</v>
      </c>
    </row>
    <row r="56" spans="1:10">
      <c r="A56" s="3" t="s">
        <v>158</v>
      </c>
      <c r="B56" t="s">
        <v>159</v>
      </c>
      <c r="C56" t="s">
        <v>88</v>
      </c>
      <c r="D56" t="s">
        <v>28</v>
      </c>
      <c r="E56" s="10">
        <f>AVERAGE('Marks Term 1:Marks Term 4'!E56:E56)</f>
        <v>4.25</v>
      </c>
      <c r="F56" s="10">
        <f>AVERAGE('Marks Term 1:Marks Term 4'!F56:F56)</f>
        <v>3.25</v>
      </c>
      <c r="G56" s="10">
        <f>AVERAGE('Marks Term 1:Marks Term 4'!G56:G56)</f>
        <v>13</v>
      </c>
      <c r="H56" s="10">
        <f>AVERAGE('Marks Term 1:Marks Term 4'!H56:H56)</f>
        <v>23.75</v>
      </c>
      <c r="I56" s="10">
        <f t="shared" si="0"/>
        <v>44.25</v>
      </c>
      <c r="J56" s="5" t="str">
        <f>Calc!A56</f>
        <v>F</v>
      </c>
    </row>
    <row r="57" spans="1:10">
      <c r="A57" s="3" t="s">
        <v>154</v>
      </c>
      <c r="B57" t="s">
        <v>155</v>
      </c>
      <c r="C57" t="s">
        <v>151</v>
      </c>
      <c r="D57" t="s">
        <v>13</v>
      </c>
      <c r="E57" s="10">
        <f>AVERAGE('Marks Term 1:Marks Term 4'!E57:E57)</f>
        <v>5</v>
      </c>
      <c r="F57" s="10">
        <f>AVERAGE('Marks Term 1:Marks Term 4'!F57:F57)</f>
        <v>5.75</v>
      </c>
      <c r="G57" s="10">
        <f>AVERAGE('Marks Term 1:Marks Term 4'!G57:G57)</f>
        <v>15</v>
      </c>
      <c r="H57" s="10">
        <f>AVERAGE('Marks Term 1:Marks Term 4'!H57:H57)</f>
        <v>28.5</v>
      </c>
      <c r="I57" s="10">
        <f t="shared" si="0"/>
        <v>54.25</v>
      </c>
      <c r="J57" s="5" t="str">
        <f>Calc!A57</f>
        <v>E</v>
      </c>
    </row>
    <row r="58" spans="1:10">
      <c r="A58" s="3" t="s">
        <v>169</v>
      </c>
      <c r="B58" t="s">
        <v>170</v>
      </c>
      <c r="C58" t="s">
        <v>171</v>
      </c>
      <c r="D58" t="s">
        <v>13</v>
      </c>
      <c r="E58" s="10">
        <f>AVERAGE('Marks Term 1:Marks Term 4'!E58:E58)</f>
        <v>9</v>
      </c>
      <c r="F58" s="10">
        <f>AVERAGE('Marks Term 1:Marks Term 4'!F58:F58)</f>
        <v>9.75</v>
      </c>
      <c r="G58" s="10">
        <f>AVERAGE('Marks Term 1:Marks Term 4'!G58:G58)</f>
        <v>27</v>
      </c>
      <c r="H58" s="10">
        <f>AVERAGE('Marks Term 1:Marks Term 4'!H58:H58)</f>
        <v>48</v>
      </c>
      <c r="I58" s="10">
        <f t="shared" si="0"/>
        <v>93.75</v>
      </c>
      <c r="J58" s="5" t="str">
        <f>Calc!A58</f>
        <v>A</v>
      </c>
    </row>
    <row r="59" spans="1:10">
      <c r="A59" s="3" t="s">
        <v>166</v>
      </c>
      <c r="B59" t="s">
        <v>167</v>
      </c>
      <c r="C59" t="s">
        <v>168</v>
      </c>
      <c r="D59" t="s">
        <v>24</v>
      </c>
      <c r="E59" s="10">
        <f>AVERAGE('Marks Term 1:Marks Term 4'!E59:E59)</f>
        <v>9</v>
      </c>
      <c r="F59" s="10">
        <f>AVERAGE('Marks Term 1:Marks Term 4'!F59:F59)</f>
        <v>9.5</v>
      </c>
      <c r="G59" s="10">
        <f>AVERAGE('Marks Term 1:Marks Term 4'!G59:G59)</f>
        <v>25.25</v>
      </c>
      <c r="H59" s="10">
        <f>AVERAGE('Marks Term 1:Marks Term 4'!H59:H59)</f>
        <v>38.5</v>
      </c>
      <c r="I59" s="10">
        <f t="shared" si="0"/>
        <v>82.25</v>
      </c>
      <c r="J59" s="5" t="str">
        <f>Calc!A59</f>
        <v>B</v>
      </c>
    </row>
    <row r="60" spans="1:10">
      <c r="A60" s="3" t="s">
        <v>172</v>
      </c>
      <c r="B60" t="s">
        <v>173</v>
      </c>
      <c r="C60" t="s">
        <v>174</v>
      </c>
      <c r="D60" t="s">
        <v>24</v>
      </c>
      <c r="E60" s="10">
        <f>AVERAGE('Marks Term 1:Marks Term 4'!E60:E60)</f>
        <v>4.5</v>
      </c>
      <c r="F60" s="10">
        <f>AVERAGE('Marks Term 1:Marks Term 4'!F60:F60)</f>
        <v>4.25</v>
      </c>
      <c r="G60" s="10">
        <f>AVERAGE('Marks Term 1:Marks Term 4'!G60:G60)</f>
        <v>14.25</v>
      </c>
      <c r="H60" s="10">
        <f>AVERAGE('Marks Term 1:Marks Term 4'!H60:H60)</f>
        <v>19</v>
      </c>
      <c r="I60" s="10">
        <f t="shared" si="0"/>
        <v>42</v>
      </c>
      <c r="J60" s="5" t="str">
        <f>Calc!A60</f>
        <v>F</v>
      </c>
    </row>
    <row r="61" spans="1:10">
      <c r="A61" s="3" t="s">
        <v>175</v>
      </c>
      <c r="B61" t="s">
        <v>176</v>
      </c>
      <c r="C61" t="s">
        <v>177</v>
      </c>
      <c r="D61" t="s">
        <v>20</v>
      </c>
      <c r="E61" s="10">
        <f>AVERAGE('Marks Term 1:Marks Term 4'!E61:E61)</f>
        <v>3.25</v>
      </c>
      <c r="F61" s="10">
        <f>AVERAGE('Marks Term 1:Marks Term 4'!F61:F61)</f>
        <v>3.75</v>
      </c>
      <c r="G61" s="10">
        <f>AVERAGE('Marks Term 1:Marks Term 4'!G61:G61)</f>
        <v>10.25</v>
      </c>
      <c r="H61" s="10">
        <f>AVERAGE('Marks Term 1:Marks Term 4'!H61:H61)</f>
        <v>18.5</v>
      </c>
      <c r="I61" s="10">
        <f t="shared" si="0"/>
        <v>35.75</v>
      </c>
      <c r="J61" s="5" t="str">
        <f>Calc!A61</f>
        <v>F</v>
      </c>
    </row>
    <row r="62" spans="1:10">
      <c r="A62" s="3" t="s">
        <v>178</v>
      </c>
      <c r="B62" t="s">
        <v>54</v>
      </c>
      <c r="C62" t="s">
        <v>179</v>
      </c>
      <c r="D62" t="s">
        <v>28</v>
      </c>
      <c r="E62" s="10">
        <f>AVERAGE('Marks Term 1:Marks Term 4'!E62:E62)</f>
        <v>7.25</v>
      </c>
      <c r="F62" s="10">
        <f>AVERAGE('Marks Term 1:Marks Term 4'!F62:F62)</f>
        <v>6</v>
      </c>
      <c r="G62" s="10">
        <f>AVERAGE('Marks Term 1:Marks Term 4'!G62:G62)</f>
        <v>20.75</v>
      </c>
      <c r="H62" s="10">
        <f>AVERAGE('Marks Term 1:Marks Term 4'!H62:H62)</f>
        <v>37.75</v>
      </c>
      <c r="I62" s="10">
        <f t="shared" si="0"/>
        <v>71.75</v>
      </c>
      <c r="J62" s="5" t="str">
        <f>Calc!A62</f>
        <v>C</v>
      </c>
    </row>
    <row r="63" spans="1:10">
      <c r="A63" s="3" t="s">
        <v>183</v>
      </c>
      <c r="B63" t="s">
        <v>184</v>
      </c>
      <c r="C63" t="s">
        <v>182</v>
      </c>
      <c r="D63" t="s">
        <v>13</v>
      </c>
      <c r="E63" s="10">
        <f>AVERAGE('Marks Term 1:Marks Term 4'!E63:E63)</f>
        <v>3.5</v>
      </c>
      <c r="F63" s="10">
        <f>AVERAGE('Marks Term 1:Marks Term 4'!F63:F63)</f>
        <v>3.75</v>
      </c>
      <c r="G63" s="10">
        <f>AVERAGE('Marks Term 1:Marks Term 4'!G63:G63)</f>
        <v>9.5</v>
      </c>
      <c r="H63" s="10">
        <f>AVERAGE('Marks Term 1:Marks Term 4'!H63:H63)</f>
        <v>16.5</v>
      </c>
      <c r="I63" s="10">
        <f t="shared" si="0"/>
        <v>33.25</v>
      </c>
      <c r="J63" s="5" t="str">
        <f>Calc!A63</f>
        <v>Fail</v>
      </c>
    </row>
    <row r="64" spans="1:10">
      <c r="A64" s="3" t="s">
        <v>180</v>
      </c>
      <c r="B64" t="s">
        <v>181</v>
      </c>
      <c r="C64" t="s">
        <v>182</v>
      </c>
      <c r="D64" t="s">
        <v>20</v>
      </c>
      <c r="E64" s="10">
        <f>AVERAGE('Marks Term 1:Marks Term 4'!E64:E64)</f>
        <v>5</v>
      </c>
      <c r="F64" s="10">
        <f>AVERAGE('Marks Term 1:Marks Term 4'!F64:F64)</f>
        <v>4.25</v>
      </c>
      <c r="G64" s="10">
        <f>AVERAGE('Marks Term 1:Marks Term 4'!G64:G64)</f>
        <v>13.5</v>
      </c>
      <c r="H64" s="10">
        <f>AVERAGE('Marks Term 1:Marks Term 4'!H64:H64)</f>
        <v>28.25</v>
      </c>
      <c r="I64" s="10">
        <f t="shared" si="0"/>
        <v>51</v>
      </c>
      <c r="J64" s="5" t="str">
        <f>Calc!A64</f>
        <v>E</v>
      </c>
    </row>
    <row r="65" spans="1:10">
      <c r="A65" s="3" t="s">
        <v>188</v>
      </c>
      <c r="B65" t="s">
        <v>189</v>
      </c>
      <c r="C65" t="s">
        <v>187</v>
      </c>
      <c r="D65" t="s">
        <v>20</v>
      </c>
      <c r="E65" s="10">
        <f>AVERAGE('Marks Term 1:Marks Term 4'!E65:E65)</f>
        <v>4.25</v>
      </c>
      <c r="F65" s="10">
        <f>AVERAGE('Marks Term 1:Marks Term 4'!F65:F65)</f>
        <v>4.75</v>
      </c>
      <c r="G65" s="10">
        <f>AVERAGE('Marks Term 1:Marks Term 4'!G65:G65)</f>
        <v>11.75</v>
      </c>
      <c r="H65" s="10">
        <f>AVERAGE('Marks Term 1:Marks Term 4'!H65:H65)</f>
        <v>22.75</v>
      </c>
      <c r="I65" s="10">
        <f t="shared" si="0"/>
        <v>43.5</v>
      </c>
      <c r="J65" s="5" t="str">
        <f>Calc!A65</f>
        <v>F</v>
      </c>
    </row>
    <row r="66" spans="1:10">
      <c r="A66" s="3" t="s">
        <v>185</v>
      </c>
      <c r="B66" t="s">
        <v>186</v>
      </c>
      <c r="C66" t="s">
        <v>187</v>
      </c>
      <c r="D66" t="s">
        <v>13</v>
      </c>
      <c r="E66" s="10">
        <f>AVERAGE('Marks Term 1:Marks Term 4'!E66:E66)</f>
        <v>4.75</v>
      </c>
      <c r="F66" s="10">
        <f>AVERAGE('Marks Term 1:Marks Term 4'!F66:F66)</f>
        <v>5.25</v>
      </c>
      <c r="G66" s="10">
        <f>AVERAGE('Marks Term 1:Marks Term 4'!G66:G66)</f>
        <v>14.5</v>
      </c>
      <c r="H66" s="10">
        <f>AVERAGE('Marks Term 1:Marks Term 4'!H66:H66)</f>
        <v>22.75</v>
      </c>
      <c r="I66" s="10">
        <f t="shared" si="0"/>
        <v>47.25</v>
      </c>
      <c r="J66" s="5" t="str">
        <f>Calc!A66</f>
        <v>E</v>
      </c>
    </row>
    <row r="67" spans="1:10">
      <c r="A67" s="3" t="s">
        <v>190</v>
      </c>
      <c r="B67" t="s">
        <v>191</v>
      </c>
      <c r="C67" t="s">
        <v>192</v>
      </c>
      <c r="D67" t="s">
        <v>13</v>
      </c>
      <c r="E67" s="10">
        <f>AVERAGE('Marks Term 1:Marks Term 4'!E67:E67)</f>
        <v>8.25</v>
      </c>
      <c r="F67" s="10">
        <f>AVERAGE('Marks Term 1:Marks Term 4'!F67:F67)</f>
        <v>7.5</v>
      </c>
      <c r="G67" s="10">
        <f>AVERAGE('Marks Term 1:Marks Term 4'!G67:G67)</f>
        <v>24.25</v>
      </c>
      <c r="H67" s="10">
        <f>AVERAGE('Marks Term 1:Marks Term 4'!H67:H67)</f>
        <v>43.75</v>
      </c>
      <c r="I67" s="10">
        <f t="shared" si="0"/>
        <v>83.75</v>
      </c>
      <c r="J67" s="5" t="str">
        <f>Calc!A67</f>
        <v>B</v>
      </c>
    </row>
    <row r="68" spans="1:10">
      <c r="A68" s="3" t="s">
        <v>193</v>
      </c>
      <c r="B68" t="s">
        <v>194</v>
      </c>
      <c r="C68" t="s">
        <v>195</v>
      </c>
      <c r="D68" t="s">
        <v>20</v>
      </c>
      <c r="E68" s="10">
        <f>AVERAGE('Marks Term 1:Marks Term 4'!E68:E68)</f>
        <v>6.5</v>
      </c>
      <c r="F68" s="10">
        <f>AVERAGE('Marks Term 1:Marks Term 4'!F68:F68)</f>
        <v>6</v>
      </c>
      <c r="G68" s="10">
        <f>AVERAGE('Marks Term 1:Marks Term 4'!G68:G68)</f>
        <v>17</v>
      </c>
      <c r="H68" s="10">
        <f>AVERAGE('Marks Term 1:Marks Term 4'!H68:H68)</f>
        <v>30.75</v>
      </c>
      <c r="I68" s="10">
        <f t="shared" si="0"/>
        <v>60.25</v>
      </c>
      <c r="J68" s="5" t="str">
        <f>Calc!A68</f>
        <v>D</v>
      </c>
    </row>
    <row r="69" spans="1:10">
      <c r="A69" s="3" t="s">
        <v>196</v>
      </c>
      <c r="B69" t="s">
        <v>197</v>
      </c>
      <c r="C69" t="s">
        <v>198</v>
      </c>
      <c r="D69" t="s">
        <v>28</v>
      </c>
      <c r="E69" s="10">
        <f>AVERAGE('Marks Term 1:Marks Term 4'!E69:E69)</f>
        <v>9.75</v>
      </c>
      <c r="F69" s="10">
        <f>AVERAGE('Marks Term 1:Marks Term 4'!F69:F69)</f>
        <v>9.5</v>
      </c>
      <c r="G69" s="10">
        <f>AVERAGE('Marks Term 1:Marks Term 4'!G69:G69)</f>
        <v>28.25</v>
      </c>
      <c r="H69" s="10">
        <f>AVERAGE('Marks Term 1:Marks Term 4'!H69:H69)</f>
        <v>46.75</v>
      </c>
      <c r="I69" s="10">
        <f t="shared" ref="I69:I132" si="2">SUM(E69:H69)</f>
        <v>94.25</v>
      </c>
      <c r="J69" s="5" t="str">
        <f>Calc!A69</f>
        <v>A</v>
      </c>
    </row>
    <row r="70" spans="1:10">
      <c r="A70" s="3" t="s">
        <v>199</v>
      </c>
      <c r="B70" t="s">
        <v>60</v>
      </c>
      <c r="C70" t="s">
        <v>200</v>
      </c>
      <c r="D70" t="s">
        <v>13</v>
      </c>
      <c r="E70" s="10">
        <f>AVERAGE('Marks Term 1:Marks Term 4'!E70:E70)</f>
        <v>4.5</v>
      </c>
      <c r="F70" s="10">
        <f>AVERAGE('Marks Term 1:Marks Term 4'!F70:F70)</f>
        <v>3.5</v>
      </c>
      <c r="G70" s="10">
        <f>AVERAGE('Marks Term 1:Marks Term 4'!G70:G70)</f>
        <v>13</v>
      </c>
      <c r="H70" s="10">
        <f>AVERAGE('Marks Term 1:Marks Term 4'!H70:H70)</f>
        <v>19</v>
      </c>
      <c r="I70" s="10">
        <f t="shared" si="2"/>
        <v>40</v>
      </c>
      <c r="J70" s="5" t="str">
        <f>Calc!A70</f>
        <v>F</v>
      </c>
    </row>
    <row r="71" spans="1:10">
      <c r="A71" s="3" t="s">
        <v>201</v>
      </c>
      <c r="B71" t="s">
        <v>202</v>
      </c>
      <c r="C71" t="s">
        <v>203</v>
      </c>
      <c r="D71" t="s">
        <v>28</v>
      </c>
      <c r="E71" s="10">
        <f>AVERAGE('Marks Term 1:Marks Term 4'!E71:E71)</f>
        <v>7.5</v>
      </c>
      <c r="F71" s="10">
        <f>AVERAGE('Marks Term 1:Marks Term 4'!F71:F71)</f>
        <v>7.5</v>
      </c>
      <c r="G71" s="10">
        <f>AVERAGE('Marks Term 1:Marks Term 4'!G71:G71)</f>
        <v>22.75</v>
      </c>
      <c r="H71" s="10">
        <f>AVERAGE('Marks Term 1:Marks Term 4'!H71:H71)</f>
        <v>40</v>
      </c>
      <c r="I71" s="10">
        <f t="shared" si="2"/>
        <v>77.75</v>
      </c>
      <c r="J71" s="5" t="str">
        <f>Calc!A71</f>
        <v>B</v>
      </c>
    </row>
    <row r="72" spans="1:10">
      <c r="A72" s="3" t="s">
        <v>204</v>
      </c>
      <c r="B72" t="s">
        <v>205</v>
      </c>
      <c r="C72" t="s">
        <v>206</v>
      </c>
      <c r="D72" t="s">
        <v>13</v>
      </c>
      <c r="E72" s="10">
        <f>AVERAGE('Marks Term 1:Marks Term 4'!E72:E72)</f>
        <v>2.5</v>
      </c>
      <c r="F72" s="10">
        <f>AVERAGE('Marks Term 1:Marks Term 4'!F72:F72)</f>
        <v>3</v>
      </c>
      <c r="G72" s="10">
        <f>AVERAGE('Marks Term 1:Marks Term 4'!G72:G72)</f>
        <v>5.75</v>
      </c>
      <c r="H72" s="10">
        <f>AVERAGE('Marks Term 1:Marks Term 4'!H72:H72)</f>
        <v>10.75</v>
      </c>
      <c r="I72" s="10">
        <f t="shared" si="2"/>
        <v>22</v>
      </c>
      <c r="J72" s="5" t="str">
        <f>Calc!A72</f>
        <v>Fail</v>
      </c>
    </row>
    <row r="73" spans="1:10">
      <c r="A73" s="3" t="s">
        <v>207</v>
      </c>
      <c r="B73" t="s">
        <v>208</v>
      </c>
      <c r="C73" t="s">
        <v>209</v>
      </c>
      <c r="D73" t="s">
        <v>13</v>
      </c>
      <c r="E73" s="10">
        <f>AVERAGE('Marks Term 1:Marks Term 4'!E73:E73)</f>
        <v>2.25</v>
      </c>
      <c r="F73" s="10">
        <f>AVERAGE('Marks Term 1:Marks Term 4'!F73:F73)</f>
        <v>3</v>
      </c>
      <c r="G73" s="10">
        <f>AVERAGE('Marks Term 1:Marks Term 4'!G73:G73)</f>
        <v>6</v>
      </c>
      <c r="H73" s="10">
        <f>AVERAGE('Marks Term 1:Marks Term 4'!H73:H73)</f>
        <v>10.75</v>
      </c>
      <c r="I73" s="10">
        <f t="shared" si="2"/>
        <v>22</v>
      </c>
      <c r="J73" s="5" t="str">
        <f>Calc!A73</f>
        <v>Fail</v>
      </c>
    </row>
    <row r="74" spans="1:10">
      <c r="A74" s="3" t="s">
        <v>210</v>
      </c>
      <c r="B74" t="s">
        <v>211</v>
      </c>
      <c r="C74" t="s">
        <v>212</v>
      </c>
      <c r="D74" t="s">
        <v>20</v>
      </c>
      <c r="E74" s="10">
        <f>AVERAGE('Marks Term 1:Marks Term 4'!E74:E74)</f>
        <v>5.75</v>
      </c>
      <c r="F74" s="10">
        <f>AVERAGE('Marks Term 1:Marks Term 4'!F74:F74)</f>
        <v>5.75</v>
      </c>
      <c r="G74" s="10">
        <f>AVERAGE('Marks Term 1:Marks Term 4'!G74:G74)</f>
        <v>16.75</v>
      </c>
      <c r="H74" s="10">
        <f>AVERAGE('Marks Term 1:Marks Term 4'!H74:H74)</f>
        <v>26</v>
      </c>
      <c r="I74" s="10">
        <f t="shared" si="2"/>
        <v>54.25</v>
      </c>
      <c r="J74" s="5" t="str">
        <f>Calc!A74</f>
        <v>E</v>
      </c>
    </row>
    <row r="75" spans="1:10">
      <c r="A75" s="3" t="s">
        <v>213</v>
      </c>
      <c r="B75" t="s">
        <v>214</v>
      </c>
      <c r="C75" t="s">
        <v>215</v>
      </c>
      <c r="D75" t="s">
        <v>24</v>
      </c>
      <c r="E75" s="10">
        <f>AVERAGE('Marks Term 1:Marks Term 4'!E75:E75)</f>
        <v>8.75</v>
      </c>
      <c r="F75" s="10">
        <f>AVERAGE('Marks Term 1:Marks Term 4'!F75:F75)</f>
        <v>8.75</v>
      </c>
      <c r="G75" s="10">
        <f>AVERAGE('Marks Term 1:Marks Term 4'!G75:G75)</f>
        <v>25</v>
      </c>
      <c r="H75" s="10">
        <f>AVERAGE('Marks Term 1:Marks Term 4'!H75:H75)</f>
        <v>41.5</v>
      </c>
      <c r="I75" s="10">
        <f t="shared" si="2"/>
        <v>84</v>
      </c>
      <c r="J75" s="5" t="str">
        <f>Calc!A75</f>
        <v>B</v>
      </c>
    </row>
    <row r="76" spans="1:10">
      <c r="A76" s="3" t="s">
        <v>216</v>
      </c>
      <c r="B76" t="s">
        <v>217</v>
      </c>
      <c r="C76" t="s">
        <v>218</v>
      </c>
      <c r="D76" t="s">
        <v>13</v>
      </c>
      <c r="E76" s="10">
        <f>AVERAGE('Marks Term 1:Marks Term 4'!E76:E76)</f>
        <v>7.25</v>
      </c>
      <c r="F76" s="10">
        <f>AVERAGE('Marks Term 1:Marks Term 4'!F76:F76)</f>
        <v>7.75</v>
      </c>
      <c r="G76" s="10">
        <f>AVERAGE('Marks Term 1:Marks Term 4'!G76:G76)</f>
        <v>21.5</v>
      </c>
      <c r="H76" s="10">
        <f>AVERAGE('Marks Term 1:Marks Term 4'!H76:H76)</f>
        <v>35</v>
      </c>
      <c r="I76" s="10">
        <f t="shared" si="2"/>
        <v>71.5</v>
      </c>
      <c r="J76" s="5" t="str">
        <f>Calc!A76</f>
        <v>C</v>
      </c>
    </row>
    <row r="77" spans="1:10">
      <c r="A77" s="3" t="s">
        <v>219</v>
      </c>
      <c r="B77" t="s">
        <v>37</v>
      </c>
      <c r="C77" t="s">
        <v>220</v>
      </c>
      <c r="D77" t="s">
        <v>24</v>
      </c>
      <c r="E77" s="10">
        <f>AVERAGE('Marks Term 1:Marks Term 4'!E77:E77)</f>
        <v>9.5</v>
      </c>
      <c r="F77" s="10">
        <f>AVERAGE('Marks Term 1:Marks Term 4'!F77:F77)</f>
        <v>8.75</v>
      </c>
      <c r="G77" s="10">
        <f>AVERAGE('Marks Term 1:Marks Term 4'!G77:G77)</f>
        <v>28.75</v>
      </c>
      <c r="H77" s="10">
        <f>AVERAGE('Marks Term 1:Marks Term 4'!H77:H77)</f>
        <v>44.25</v>
      </c>
      <c r="I77" s="10">
        <f t="shared" si="2"/>
        <v>91.25</v>
      </c>
      <c r="J77" s="5" t="str">
        <f>Calc!A77</f>
        <v>A</v>
      </c>
    </row>
    <row r="78" spans="1:10">
      <c r="A78" s="3" t="s">
        <v>221</v>
      </c>
      <c r="B78" t="s">
        <v>222</v>
      </c>
      <c r="C78" t="s">
        <v>223</v>
      </c>
      <c r="D78" t="s">
        <v>13</v>
      </c>
      <c r="E78" s="10">
        <f>AVERAGE('Marks Term 1:Marks Term 4'!E78:E78)</f>
        <v>4.75</v>
      </c>
      <c r="F78" s="10">
        <f>AVERAGE('Marks Term 1:Marks Term 4'!F78:F78)</f>
        <v>5.25</v>
      </c>
      <c r="G78" s="10">
        <f>AVERAGE('Marks Term 1:Marks Term 4'!G78:G78)</f>
        <v>14</v>
      </c>
      <c r="H78" s="10">
        <f>AVERAGE('Marks Term 1:Marks Term 4'!H78:H78)</f>
        <v>24.25</v>
      </c>
      <c r="I78" s="10">
        <f t="shared" si="2"/>
        <v>48.25</v>
      </c>
      <c r="J78" s="5" t="str">
        <f>Calc!A78</f>
        <v>E</v>
      </c>
    </row>
    <row r="79" spans="1:10">
      <c r="A79" s="3" t="s">
        <v>224</v>
      </c>
      <c r="B79" t="s">
        <v>225</v>
      </c>
      <c r="C79" t="s">
        <v>226</v>
      </c>
      <c r="D79" t="s">
        <v>20</v>
      </c>
      <c r="E79" s="10">
        <f>AVERAGE('Marks Term 1:Marks Term 4'!E79:E79)</f>
        <v>7</v>
      </c>
      <c r="F79" s="10">
        <f>AVERAGE('Marks Term 1:Marks Term 4'!F79:F79)</f>
        <v>6.25</v>
      </c>
      <c r="G79" s="10">
        <f>AVERAGE('Marks Term 1:Marks Term 4'!G79:G79)</f>
        <v>20.5</v>
      </c>
      <c r="H79" s="10">
        <f>AVERAGE('Marks Term 1:Marks Term 4'!H79:H79)</f>
        <v>35.75</v>
      </c>
      <c r="I79" s="10">
        <f t="shared" si="2"/>
        <v>69.5</v>
      </c>
      <c r="J79" s="5" t="str">
        <f>Calc!A79</f>
        <v>C</v>
      </c>
    </row>
    <row r="80" spans="1:10">
      <c r="A80" s="3" t="s">
        <v>227</v>
      </c>
      <c r="B80" t="s">
        <v>228</v>
      </c>
      <c r="C80" t="s">
        <v>229</v>
      </c>
      <c r="D80" t="s">
        <v>28</v>
      </c>
      <c r="E80" s="10">
        <f>AVERAGE('Marks Term 1:Marks Term 4'!E80:E80)</f>
        <v>9.25</v>
      </c>
      <c r="F80" s="10">
        <f>AVERAGE('Marks Term 1:Marks Term 4'!F80:F80)</f>
        <v>8.5</v>
      </c>
      <c r="G80" s="10">
        <f>AVERAGE('Marks Term 1:Marks Term 4'!G80:G80)</f>
        <v>24.75</v>
      </c>
      <c r="H80" s="10">
        <f>AVERAGE('Marks Term 1:Marks Term 4'!H80:H80)</f>
        <v>44</v>
      </c>
      <c r="I80" s="10">
        <f t="shared" si="2"/>
        <v>86.5</v>
      </c>
      <c r="J80" s="5" t="str">
        <f>Calc!A80</f>
        <v>A</v>
      </c>
    </row>
    <row r="81" spans="1:10">
      <c r="A81" s="3" t="s">
        <v>230</v>
      </c>
      <c r="B81" t="s">
        <v>231</v>
      </c>
      <c r="C81" t="s">
        <v>232</v>
      </c>
      <c r="D81" t="s">
        <v>13</v>
      </c>
      <c r="E81" s="10">
        <f>AVERAGE('Marks Term 1:Marks Term 4'!E81:E81)</f>
        <v>5</v>
      </c>
      <c r="F81" s="10">
        <f>AVERAGE('Marks Term 1:Marks Term 4'!F81:F81)</f>
        <v>4.5</v>
      </c>
      <c r="G81" s="10">
        <f>AVERAGE('Marks Term 1:Marks Term 4'!G81:G81)</f>
        <v>13</v>
      </c>
      <c r="H81" s="10">
        <f>AVERAGE('Marks Term 1:Marks Term 4'!H81:H81)</f>
        <v>27.5</v>
      </c>
      <c r="I81" s="10">
        <f t="shared" si="2"/>
        <v>50</v>
      </c>
      <c r="J81" s="5" t="str">
        <f>Calc!A81</f>
        <v>E</v>
      </c>
    </row>
    <row r="82" spans="1:10">
      <c r="A82" s="3" t="s">
        <v>233</v>
      </c>
      <c r="B82" t="s">
        <v>234</v>
      </c>
      <c r="C82" t="s">
        <v>235</v>
      </c>
      <c r="D82" t="s">
        <v>20</v>
      </c>
      <c r="E82" s="10">
        <f>AVERAGE('Marks Term 1:Marks Term 4'!E82:E82)</f>
        <v>7</v>
      </c>
      <c r="F82" s="10">
        <f>AVERAGE('Marks Term 1:Marks Term 4'!F82:F82)</f>
        <v>6.5</v>
      </c>
      <c r="G82" s="10">
        <f>AVERAGE('Marks Term 1:Marks Term 4'!G82:G82)</f>
        <v>19.5</v>
      </c>
      <c r="H82" s="10">
        <f>AVERAGE('Marks Term 1:Marks Term 4'!H82:H82)</f>
        <v>41</v>
      </c>
      <c r="I82" s="10">
        <f t="shared" si="2"/>
        <v>74</v>
      </c>
      <c r="J82" s="5" t="str">
        <f>Calc!A82</f>
        <v>C</v>
      </c>
    </row>
    <row r="83" spans="1:10">
      <c r="A83" s="3" t="s">
        <v>236</v>
      </c>
      <c r="B83" t="s">
        <v>237</v>
      </c>
      <c r="C83" t="s">
        <v>238</v>
      </c>
      <c r="D83" t="s">
        <v>13</v>
      </c>
      <c r="E83" s="10">
        <f>AVERAGE('Marks Term 1:Marks Term 4'!E83:E83)</f>
        <v>7.5</v>
      </c>
      <c r="F83" s="10">
        <f>AVERAGE('Marks Term 1:Marks Term 4'!F83:F83)</f>
        <v>7.5</v>
      </c>
      <c r="G83" s="10">
        <f>AVERAGE('Marks Term 1:Marks Term 4'!G83:G83)</f>
        <v>22.5</v>
      </c>
      <c r="H83" s="10">
        <f>AVERAGE('Marks Term 1:Marks Term 4'!H83:H83)</f>
        <v>38.25</v>
      </c>
      <c r="I83" s="10">
        <f t="shared" si="2"/>
        <v>75.75</v>
      </c>
      <c r="J83" s="5" t="str">
        <f>Calc!A83</f>
        <v>B</v>
      </c>
    </row>
    <row r="84" spans="1:10">
      <c r="A84" s="3" t="s">
        <v>239</v>
      </c>
      <c r="B84" t="s">
        <v>240</v>
      </c>
      <c r="C84" t="s">
        <v>241</v>
      </c>
      <c r="D84" t="s">
        <v>20</v>
      </c>
      <c r="E84" s="10">
        <f>AVERAGE('Marks Term 1:Marks Term 4'!E84:E84)</f>
        <v>6.25</v>
      </c>
      <c r="F84" s="10">
        <f>AVERAGE('Marks Term 1:Marks Term 4'!F84:F84)</f>
        <v>6.5</v>
      </c>
      <c r="G84" s="10">
        <f>AVERAGE('Marks Term 1:Marks Term 4'!G84:G84)</f>
        <v>18</v>
      </c>
      <c r="H84" s="10">
        <f>AVERAGE('Marks Term 1:Marks Term 4'!H84:H84)</f>
        <v>30</v>
      </c>
      <c r="I84" s="10">
        <f t="shared" si="2"/>
        <v>60.75</v>
      </c>
      <c r="J84" s="5" t="str">
        <f>Calc!A84</f>
        <v>D</v>
      </c>
    </row>
    <row r="85" spans="1:10">
      <c r="A85" s="3" t="s">
        <v>242</v>
      </c>
      <c r="B85" t="s">
        <v>243</v>
      </c>
      <c r="C85" t="s">
        <v>244</v>
      </c>
      <c r="D85" t="s">
        <v>13</v>
      </c>
      <c r="E85" s="10">
        <f>AVERAGE('Marks Term 1:Marks Term 4'!E85:E85)</f>
        <v>5.25</v>
      </c>
      <c r="F85" s="10">
        <f>AVERAGE('Marks Term 1:Marks Term 4'!F85:F85)</f>
        <v>6</v>
      </c>
      <c r="G85" s="10">
        <f>AVERAGE('Marks Term 1:Marks Term 4'!G85:G85)</f>
        <v>15.25</v>
      </c>
      <c r="H85" s="10">
        <f>AVERAGE('Marks Term 1:Marks Term 4'!H85:H85)</f>
        <v>27</v>
      </c>
      <c r="I85" s="10">
        <f t="shared" si="2"/>
        <v>53.5</v>
      </c>
      <c r="J85" s="5" t="str">
        <f>Calc!A85</f>
        <v>E</v>
      </c>
    </row>
    <row r="86" spans="1:10">
      <c r="A86" s="3" t="s">
        <v>245</v>
      </c>
      <c r="B86" t="s">
        <v>246</v>
      </c>
      <c r="C86" t="s">
        <v>247</v>
      </c>
      <c r="D86" t="s">
        <v>13</v>
      </c>
      <c r="E86" s="10">
        <f>AVERAGE('Marks Term 1:Marks Term 4'!E86:E86)</f>
        <v>4.25</v>
      </c>
      <c r="F86" s="10">
        <f>AVERAGE('Marks Term 1:Marks Term 4'!F86:F86)</f>
        <v>4.25</v>
      </c>
      <c r="G86" s="10">
        <f>AVERAGE('Marks Term 1:Marks Term 4'!G86:G86)</f>
        <v>13</v>
      </c>
      <c r="H86" s="10">
        <f>AVERAGE('Marks Term 1:Marks Term 4'!H86:H86)</f>
        <v>16.25</v>
      </c>
      <c r="I86" s="10">
        <f t="shared" si="2"/>
        <v>37.75</v>
      </c>
      <c r="J86" s="5" t="str">
        <f>Calc!A86</f>
        <v>F</v>
      </c>
    </row>
    <row r="87" spans="1:10">
      <c r="A87" s="3" t="s">
        <v>248</v>
      </c>
      <c r="B87" t="s">
        <v>246</v>
      </c>
      <c r="C87" t="s">
        <v>249</v>
      </c>
      <c r="D87" t="s">
        <v>20</v>
      </c>
      <c r="E87" s="10">
        <f>AVERAGE('Marks Term 1:Marks Term 4'!E87:E87)</f>
        <v>9</v>
      </c>
      <c r="F87" s="10">
        <f>AVERAGE('Marks Term 1:Marks Term 4'!F87:F87)</f>
        <v>9.5</v>
      </c>
      <c r="G87" s="10">
        <f>AVERAGE('Marks Term 1:Marks Term 4'!G87:G87)</f>
        <v>26.5</v>
      </c>
      <c r="H87" s="10">
        <f>AVERAGE('Marks Term 1:Marks Term 4'!H87:H87)</f>
        <v>43.5</v>
      </c>
      <c r="I87" s="10">
        <f t="shared" si="2"/>
        <v>88.5</v>
      </c>
      <c r="J87" s="5" t="str">
        <f>Calc!A87</f>
        <v>A</v>
      </c>
    </row>
    <row r="88" spans="1:10">
      <c r="A88" s="3" t="s">
        <v>250</v>
      </c>
      <c r="B88" t="s">
        <v>251</v>
      </c>
      <c r="C88" t="s">
        <v>252</v>
      </c>
      <c r="D88" t="s">
        <v>28</v>
      </c>
      <c r="E88" s="10">
        <f>AVERAGE('Marks Term 1:Marks Term 4'!E88:E88)</f>
        <v>9</v>
      </c>
      <c r="F88" s="10">
        <f>AVERAGE('Marks Term 1:Marks Term 4'!F88:F88)</f>
        <v>9.25</v>
      </c>
      <c r="G88" s="10">
        <f>AVERAGE('Marks Term 1:Marks Term 4'!G88:G88)</f>
        <v>27</v>
      </c>
      <c r="H88" s="10">
        <f>AVERAGE('Marks Term 1:Marks Term 4'!H88:H88)</f>
        <v>44.25</v>
      </c>
      <c r="I88" s="10">
        <f t="shared" si="2"/>
        <v>89.5</v>
      </c>
      <c r="J88" s="5" t="str">
        <f>Calc!A88</f>
        <v>A</v>
      </c>
    </row>
    <row r="89" spans="1:10">
      <c r="A89" s="3" t="s">
        <v>253</v>
      </c>
      <c r="B89" t="s">
        <v>254</v>
      </c>
      <c r="C89" t="s">
        <v>255</v>
      </c>
      <c r="D89" t="s">
        <v>13</v>
      </c>
      <c r="E89" s="10">
        <f>AVERAGE('Marks Term 1:Marks Term 4'!E89:E89)</f>
        <v>6.75</v>
      </c>
      <c r="F89" s="10">
        <f>AVERAGE('Marks Term 1:Marks Term 4'!F89:F89)</f>
        <v>7</v>
      </c>
      <c r="G89" s="10">
        <f>AVERAGE('Marks Term 1:Marks Term 4'!G89:G89)</f>
        <v>19.5</v>
      </c>
      <c r="H89" s="10">
        <f>AVERAGE('Marks Term 1:Marks Term 4'!H89:H89)</f>
        <v>32.25</v>
      </c>
      <c r="I89" s="10">
        <f t="shared" si="2"/>
        <v>65.5</v>
      </c>
      <c r="J89" s="5" t="str">
        <f>Calc!A89</f>
        <v>C</v>
      </c>
    </row>
    <row r="90" spans="1:10">
      <c r="A90" s="3" t="s">
        <v>256</v>
      </c>
      <c r="B90" t="s">
        <v>257</v>
      </c>
      <c r="C90" t="s">
        <v>258</v>
      </c>
      <c r="D90" t="s">
        <v>20</v>
      </c>
      <c r="E90" s="10">
        <f>AVERAGE('Marks Term 1:Marks Term 4'!E90:E90)</f>
        <v>9.25</v>
      </c>
      <c r="F90" s="10">
        <f>AVERAGE('Marks Term 1:Marks Term 4'!F90:F90)</f>
        <v>8.75</v>
      </c>
      <c r="G90" s="10">
        <f>AVERAGE('Marks Term 1:Marks Term 4'!G90:G90)</f>
        <v>28.25</v>
      </c>
      <c r="H90" s="10">
        <f>AVERAGE('Marks Term 1:Marks Term 4'!H90:H90)</f>
        <v>42.75</v>
      </c>
      <c r="I90" s="10">
        <f t="shared" si="2"/>
        <v>89</v>
      </c>
      <c r="J90" s="5" t="str">
        <f>Calc!A90</f>
        <v>A</v>
      </c>
    </row>
    <row r="91" spans="1:10">
      <c r="A91" s="3" t="s">
        <v>259</v>
      </c>
      <c r="B91" t="s">
        <v>260</v>
      </c>
      <c r="C91" t="s">
        <v>261</v>
      </c>
      <c r="D91" t="s">
        <v>20</v>
      </c>
      <c r="E91" s="10">
        <f>AVERAGE('Marks Term 1:Marks Term 4'!E91:E91)</f>
        <v>7.25</v>
      </c>
      <c r="F91" s="10">
        <f>AVERAGE('Marks Term 1:Marks Term 4'!F91:F91)</f>
        <v>5.5</v>
      </c>
      <c r="G91" s="10">
        <f>AVERAGE('Marks Term 1:Marks Term 4'!G91:G91)</f>
        <v>20.75</v>
      </c>
      <c r="H91" s="10">
        <f>AVERAGE('Marks Term 1:Marks Term 4'!H91:H91)</f>
        <v>36.25</v>
      </c>
      <c r="I91" s="10">
        <f t="shared" si="2"/>
        <v>69.75</v>
      </c>
      <c r="J91" s="5" t="str">
        <f>Calc!A91</f>
        <v>C</v>
      </c>
    </row>
    <row r="92" spans="1:10">
      <c r="A92" s="3" t="s">
        <v>262</v>
      </c>
      <c r="B92" t="s">
        <v>263</v>
      </c>
      <c r="C92" t="s">
        <v>264</v>
      </c>
      <c r="D92" t="s">
        <v>20</v>
      </c>
      <c r="E92" s="10">
        <f>AVERAGE('Marks Term 1:Marks Term 4'!E92:E92)</f>
        <v>6.75</v>
      </c>
      <c r="F92" s="10">
        <f>AVERAGE('Marks Term 1:Marks Term 4'!F92:F92)</f>
        <v>7</v>
      </c>
      <c r="G92" s="10">
        <f>AVERAGE('Marks Term 1:Marks Term 4'!G92:G92)</f>
        <v>20.25</v>
      </c>
      <c r="H92" s="10">
        <f>AVERAGE('Marks Term 1:Marks Term 4'!H92:H92)</f>
        <v>31</v>
      </c>
      <c r="I92" s="10">
        <f t="shared" si="2"/>
        <v>65</v>
      </c>
      <c r="J92" s="5" t="str">
        <f>Calc!A92</f>
        <v>C</v>
      </c>
    </row>
    <row r="93" spans="1:10">
      <c r="A93" s="3" t="s">
        <v>265</v>
      </c>
      <c r="B93" t="s">
        <v>266</v>
      </c>
      <c r="C93" t="s">
        <v>267</v>
      </c>
      <c r="D93" t="s">
        <v>13</v>
      </c>
      <c r="E93" s="10">
        <f>AVERAGE('Marks Term 1:Marks Term 4'!E93:E93)</f>
        <v>5</v>
      </c>
      <c r="F93" s="10">
        <f>AVERAGE('Marks Term 1:Marks Term 4'!F93:F93)</f>
        <v>5.25</v>
      </c>
      <c r="G93" s="10">
        <f>AVERAGE('Marks Term 1:Marks Term 4'!G93:G93)</f>
        <v>14.25</v>
      </c>
      <c r="H93" s="10">
        <f>AVERAGE('Marks Term 1:Marks Term 4'!H93:H93)</f>
        <v>25.25</v>
      </c>
      <c r="I93" s="10">
        <f t="shared" si="2"/>
        <v>49.75</v>
      </c>
      <c r="J93" s="5" t="str">
        <f>Calc!A93</f>
        <v>E</v>
      </c>
    </row>
    <row r="94" spans="1:10">
      <c r="A94" s="3" t="s">
        <v>268</v>
      </c>
      <c r="B94" t="s">
        <v>269</v>
      </c>
      <c r="C94" t="s">
        <v>270</v>
      </c>
      <c r="D94" t="s">
        <v>20</v>
      </c>
      <c r="E94" s="10">
        <f>AVERAGE('Marks Term 1:Marks Term 4'!E94:E94)</f>
        <v>6.75</v>
      </c>
      <c r="F94" s="10">
        <f>AVERAGE('Marks Term 1:Marks Term 4'!F94:F94)</f>
        <v>6</v>
      </c>
      <c r="G94" s="10">
        <f>AVERAGE('Marks Term 1:Marks Term 4'!G94:G94)</f>
        <v>22.25</v>
      </c>
      <c r="H94" s="10">
        <f>AVERAGE('Marks Term 1:Marks Term 4'!H94:H94)</f>
        <v>33.25</v>
      </c>
      <c r="I94" s="10">
        <f t="shared" si="2"/>
        <v>68.25</v>
      </c>
      <c r="J94" s="5" t="str">
        <f>Calc!A94</f>
        <v>C</v>
      </c>
    </row>
    <row r="95" spans="1:10">
      <c r="A95" s="3" t="s">
        <v>271</v>
      </c>
      <c r="B95" t="s">
        <v>272</v>
      </c>
      <c r="C95" t="s">
        <v>273</v>
      </c>
      <c r="D95" t="s">
        <v>24</v>
      </c>
      <c r="E95" s="10">
        <f>AVERAGE('Marks Term 1:Marks Term 4'!E95:E95)</f>
        <v>9</v>
      </c>
      <c r="F95" s="10">
        <f>AVERAGE('Marks Term 1:Marks Term 4'!F95:F95)</f>
        <v>8.75</v>
      </c>
      <c r="G95" s="10">
        <f>AVERAGE('Marks Term 1:Marks Term 4'!G95:G95)</f>
        <v>25.75</v>
      </c>
      <c r="H95" s="10">
        <f>AVERAGE('Marks Term 1:Marks Term 4'!H95:H95)</f>
        <v>40.5</v>
      </c>
      <c r="I95" s="10">
        <f t="shared" si="2"/>
        <v>84</v>
      </c>
      <c r="J95" s="5" t="str">
        <f>Calc!A95</f>
        <v>B</v>
      </c>
    </row>
    <row r="96" spans="1:10">
      <c r="A96" s="3" t="s">
        <v>274</v>
      </c>
      <c r="B96" t="s">
        <v>275</v>
      </c>
      <c r="C96" t="s">
        <v>276</v>
      </c>
      <c r="D96" t="s">
        <v>13</v>
      </c>
      <c r="E96" s="10">
        <f>AVERAGE('Marks Term 1:Marks Term 4'!E96:E96)</f>
        <v>9.75</v>
      </c>
      <c r="F96" s="10">
        <f>AVERAGE('Marks Term 1:Marks Term 4'!F96:F96)</f>
        <v>9.25</v>
      </c>
      <c r="G96" s="10">
        <f>AVERAGE('Marks Term 1:Marks Term 4'!G96:G96)</f>
        <v>28</v>
      </c>
      <c r="H96" s="10">
        <f>AVERAGE('Marks Term 1:Marks Term 4'!H96:H96)</f>
        <v>45.5</v>
      </c>
      <c r="I96" s="10">
        <f t="shared" si="2"/>
        <v>92.5</v>
      </c>
      <c r="J96" s="5" t="str">
        <f>Calc!A96</f>
        <v>A</v>
      </c>
    </row>
    <row r="97" spans="1:10">
      <c r="A97" s="3" t="s">
        <v>277</v>
      </c>
      <c r="B97" t="s">
        <v>278</v>
      </c>
      <c r="C97" t="s">
        <v>279</v>
      </c>
      <c r="D97" t="s">
        <v>13</v>
      </c>
      <c r="E97" s="10">
        <f>AVERAGE('Marks Term 1:Marks Term 4'!E97:E97)</f>
        <v>2.25</v>
      </c>
      <c r="F97" s="10">
        <f>AVERAGE('Marks Term 1:Marks Term 4'!F97:F97)</f>
        <v>1.75</v>
      </c>
      <c r="G97" s="10">
        <f>AVERAGE('Marks Term 1:Marks Term 4'!G97:G97)</f>
        <v>3.25</v>
      </c>
      <c r="H97" s="10">
        <f>AVERAGE('Marks Term 1:Marks Term 4'!H97:H97)</f>
        <v>10.5</v>
      </c>
      <c r="I97" s="10">
        <f t="shared" si="2"/>
        <v>17.75</v>
      </c>
      <c r="J97" s="5" t="str">
        <f>Calc!A97</f>
        <v>Fail</v>
      </c>
    </row>
    <row r="98" spans="1:10">
      <c r="A98" s="3" t="s">
        <v>280</v>
      </c>
      <c r="B98" t="s">
        <v>118</v>
      </c>
      <c r="C98" t="s">
        <v>281</v>
      </c>
      <c r="D98" t="s">
        <v>20</v>
      </c>
      <c r="E98" s="10">
        <f>AVERAGE('Marks Term 1:Marks Term 4'!E98:E98)</f>
        <v>9.25</v>
      </c>
      <c r="F98" s="10">
        <f>AVERAGE('Marks Term 1:Marks Term 4'!F98:F98)</f>
        <v>9.25</v>
      </c>
      <c r="G98" s="10">
        <f>AVERAGE('Marks Term 1:Marks Term 4'!G98:G98)</f>
        <v>26.75</v>
      </c>
      <c r="H98" s="10">
        <f>AVERAGE('Marks Term 1:Marks Term 4'!H98:H98)</f>
        <v>40.5</v>
      </c>
      <c r="I98" s="10">
        <f t="shared" si="2"/>
        <v>85.75</v>
      </c>
      <c r="J98" s="5" t="str">
        <f>Calc!A98</f>
        <v>A</v>
      </c>
    </row>
    <row r="99" spans="1:10">
      <c r="A99" s="3" t="s">
        <v>282</v>
      </c>
      <c r="B99" t="s">
        <v>283</v>
      </c>
      <c r="C99" t="s">
        <v>284</v>
      </c>
      <c r="D99" t="s">
        <v>28</v>
      </c>
      <c r="E99" s="10">
        <f>AVERAGE('Marks Term 1:Marks Term 4'!E99:E99)</f>
        <v>6.75</v>
      </c>
      <c r="F99" s="10">
        <f>AVERAGE('Marks Term 1:Marks Term 4'!F99:F99)</f>
        <v>5.5</v>
      </c>
      <c r="G99" s="10">
        <f>AVERAGE('Marks Term 1:Marks Term 4'!G99:G99)</f>
        <v>20.25</v>
      </c>
      <c r="H99" s="10">
        <f>AVERAGE('Marks Term 1:Marks Term 4'!H99:H99)</f>
        <v>38.25</v>
      </c>
      <c r="I99" s="10">
        <f t="shared" si="2"/>
        <v>70.75</v>
      </c>
      <c r="J99" s="5" t="str">
        <f>Calc!A99</f>
        <v>C</v>
      </c>
    </row>
    <row r="100" spans="1:10">
      <c r="A100" s="3" t="s">
        <v>285</v>
      </c>
      <c r="B100" t="s">
        <v>286</v>
      </c>
      <c r="C100" t="s">
        <v>287</v>
      </c>
      <c r="D100" t="s">
        <v>13</v>
      </c>
      <c r="E100" s="10">
        <f>AVERAGE('Marks Term 1:Marks Term 4'!E100:E100)</f>
        <v>8</v>
      </c>
      <c r="F100" s="10">
        <f>AVERAGE('Marks Term 1:Marks Term 4'!F100:F100)</f>
        <v>7.5</v>
      </c>
      <c r="G100" s="10">
        <f>AVERAGE('Marks Term 1:Marks Term 4'!G100:G100)</f>
        <v>24.5</v>
      </c>
      <c r="H100" s="10">
        <f>AVERAGE('Marks Term 1:Marks Term 4'!H100:H100)</f>
        <v>33.75</v>
      </c>
      <c r="I100" s="10">
        <f t="shared" si="2"/>
        <v>73.75</v>
      </c>
      <c r="J100" s="5" t="str">
        <f>Calc!A100</f>
        <v>C</v>
      </c>
    </row>
    <row r="101" spans="1:10">
      <c r="A101" s="3" t="s">
        <v>288</v>
      </c>
      <c r="B101" t="s">
        <v>289</v>
      </c>
      <c r="C101" t="s">
        <v>290</v>
      </c>
      <c r="D101" t="s">
        <v>20</v>
      </c>
      <c r="E101" s="10">
        <f>AVERAGE('Marks Term 1:Marks Term 4'!E101:E101)</f>
        <v>4.25</v>
      </c>
      <c r="F101" s="10">
        <f>AVERAGE('Marks Term 1:Marks Term 4'!F101:F101)</f>
        <v>3.25</v>
      </c>
      <c r="G101" s="10">
        <f>AVERAGE('Marks Term 1:Marks Term 4'!G101:G101)</f>
        <v>12.75</v>
      </c>
      <c r="H101" s="10">
        <f>AVERAGE('Marks Term 1:Marks Term 4'!H101:H101)</f>
        <v>20.75</v>
      </c>
      <c r="I101" s="10">
        <f t="shared" si="2"/>
        <v>41</v>
      </c>
      <c r="J101" s="5" t="str">
        <f>Calc!A101</f>
        <v>F</v>
      </c>
    </row>
    <row r="102" spans="1:10">
      <c r="A102" s="3" t="s">
        <v>291</v>
      </c>
      <c r="B102" t="s">
        <v>292</v>
      </c>
      <c r="C102" t="s">
        <v>293</v>
      </c>
      <c r="D102" t="s">
        <v>24</v>
      </c>
      <c r="E102" s="10">
        <f>AVERAGE('Marks Term 1:Marks Term 4'!E102:E102)</f>
        <v>5.5</v>
      </c>
      <c r="F102" s="10">
        <f>AVERAGE('Marks Term 1:Marks Term 4'!F102:F102)</f>
        <v>6.5</v>
      </c>
      <c r="G102" s="10">
        <f>AVERAGE('Marks Term 1:Marks Term 4'!G102:G102)</f>
        <v>16.75</v>
      </c>
      <c r="H102" s="10">
        <f>AVERAGE('Marks Term 1:Marks Term 4'!H102:H102)</f>
        <v>26.5</v>
      </c>
      <c r="I102" s="10">
        <f t="shared" si="2"/>
        <v>55.25</v>
      </c>
      <c r="J102" s="5" t="str">
        <f>Calc!A102</f>
        <v>D</v>
      </c>
    </row>
    <row r="103" spans="1:10">
      <c r="A103" s="3" t="s">
        <v>294</v>
      </c>
      <c r="B103" t="s">
        <v>295</v>
      </c>
      <c r="C103" t="s">
        <v>296</v>
      </c>
      <c r="D103" t="s">
        <v>20</v>
      </c>
      <c r="E103" s="10">
        <f>AVERAGE('Marks Term 1:Marks Term 4'!E103:E103)</f>
        <v>8.25</v>
      </c>
      <c r="F103" s="10">
        <f>AVERAGE('Marks Term 1:Marks Term 4'!F103:F103)</f>
        <v>8.25</v>
      </c>
      <c r="G103" s="10">
        <f>AVERAGE('Marks Term 1:Marks Term 4'!G103:G103)</f>
        <v>25</v>
      </c>
      <c r="H103" s="10">
        <f>AVERAGE('Marks Term 1:Marks Term 4'!H103:H103)</f>
        <v>38.5</v>
      </c>
      <c r="I103" s="10">
        <f t="shared" si="2"/>
        <v>80</v>
      </c>
      <c r="J103" s="5" t="str">
        <f>Calc!A103</f>
        <v>B</v>
      </c>
    </row>
    <row r="104" spans="1:10">
      <c r="A104" s="3" t="s">
        <v>297</v>
      </c>
      <c r="B104" t="s">
        <v>298</v>
      </c>
      <c r="C104" t="s">
        <v>299</v>
      </c>
      <c r="D104" t="s">
        <v>13</v>
      </c>
      <c r="E104" s="10">
        <f>AVERAGE('Marks Term 1:Marks Term 4'!E104:E104)</f>
        <v>7.5</v>
      </c>
      <c r="F104" s="10">
        <f>AVERAGE('Marks Term 1:Marks Term 4'!F104:F104)</f>
        <v>8</v>
      </c>
      <c r="G104" s="10">
        <f>AVERAGE('Marks Term 1:Marks Term 4'!G104:G104)</f>
        <v>21.75</v>
      </c>
      <c r="H104" s="10">
        <f>AVERAGE('Marks Term 1:Marks Term 4'!H104:H104)</f>
        <v>36.25</v>
      </c>
      <c r="I104" s="10">
        <f t="shared" si="2"/>
        <v>73.5</v>
      </c>
      <c r="J104" s="5" t="str">
        <f>Calc!A104</f>
        <v>C</v>
      </c>
    </row>
    <row r="105" spans="1:10">
      <c r="A105" s="3" t="s">
        <v>300</v>
      </c>
      <c r="B105" t="s">
        <v>301</v>
      </c>
      <c r="C105" t="s">
        <v>302</v>
      </c>
      <c r="D105" t="s">
        <v>24</v>
      </c>
      <c r="E105" s="10">
        <f>AVERAGE('Marks Term 1:Marks Term 4'!E105:E105)</f>
        <v>8.25</v>
      </c>
      <c r="F105" s="10">
        <f>AVERAGE('Marks Term 1:Marks Term 4'!F105:F105)</f>
        <v>7.5</v>
      </c>
      <c r="G105" s="10">
        <f>AVERAGE('Marks Term 1:Marks Term 4'!G105:G105)</f>
        <v>24</v>
      </c>
      <c r="H105" s="10">
        <f>AVERAGE('Marks Term 1:Marks Term 4'!H105:H105)</f>
        <v>41.25</v>
      </c>
      <c r="I105" s="10">
        <f t="shared" si="2"/>
        <v>81</v>
      </c>
      <c r="J105" s="5" t="str">
        <f>Calc!A105</f>
        <v>B</v>
      </c>
    </row>
    <row r="106" spans="1:10">
      <c r="A106" s="3" t="s">
        <v>303</v>
      </c>
      <c r="B106" t="s">
        <v>304</v>
      </c>
      <c r="C106" t="s">
        <v>305</v>
      </c>
      <c r="D106" t="s">
        <v>24</v>
      </c>
      <c r="E106" s="10">
        <f>AVERAGE('Marks Term 1:Marks Term 4'!E106:E106)</f>
        <v>5.5</v>
      </c>
      <c r="F106" s="10">
        <f>AVERAGE('Marks Term 1:Marks Term 4'!F106:F106)</f>
        <v>5.25</v>
      </c>
      <c r="G106" s="10">
        <f>AVERAGE('Marks Term 1:Marks Term 4'!G106:G106)</f>
        <v>15.25</v>
      </c>
      <c r="H106" s="10">
        <f>AVERAGE('Marks Term 1:Marks Term 4'!H106:H106)</f>
        <v>23.5</v>
      </c>
      <c r="I106" s="10">
        <f t="shared" si="2"/>
        <v>49.5</v>
      </c>
      <c r="J106" s="5" t="str">
        <f>Calc!A106</f>
        <v>E</v>
      </c>
    </row>
    <row r="107" spans="1:10">
      <c r="A107" s="3" t="s">
        <v>306</v>
      </c>
      <c r="B107" t="s">
        <v>307</v>
      </c>
      <c r="C107" t="s">
        <v>308</v>
      </c>
      <c r="D107" t="s">
        <v>13</v>
      </c>
      <c r="E107" s="10">
        <f>AVERAGE('Marks Term 1:Marks Term 4'!E107:E107)</f>
        <v>8.75</v>
      </c>
      <c r="F107" s="10">
        <f>AVERAGE('Marks Term 1:Marks Term 4'!F107:F107)</f>
        <v>8.25</v>
      </c>
      <c r="G107" s="10">
        <f>AVERAGE('Marks Term 1:Marks Term 4'!G107:G107)</f>
        <v>25.25</v>
      </c>
      <c r="H107" s="10">
        <f>AVERAGE('Marks Term 1:Marks Term 4'!H107:H107)</f>
        <v>41.75</v>
      </c>
      <c r="I107" s="10">
        <f t="shared" si="2"/>
        <v>84</v>
      </c>
      <c r="J107" s="5" t="str">
        <f>Calc!A107</f>
        <v>B</v>
      </c>
    </row>
    <row r="108" spans="1:10">
      <c r="A108" s="3" t="s">
        <v>309</v>
      </c>
      <c r="B108" t="s">
        <v>310</v>
      </c>
      <c r="C108" t="s">
        <v>311</v>
      </c>
      <c r="D108" t="s">
        <v>20</v>
      </c>
      <c r="E108" s="10">
        <f>AVERAGE('Marks Term 1:Marks Term 4'!E108:E108)</f>
        <v>9.5</v>
      </c>
      <c r="F108" s="10">
        <f>AVERAGE('Marks Term 1:Marks Term 4'!F108:F108)</f>
        <v>8</v>
      </c>
      <c r="G108" s="10">
        <f>AVERAGE('Marks Term 1:Marks Term 4'!G108:G108)</f>
        <v>27.5</v>
      </c>
      <c r="H108" s="10">
        <f>AVERAGE('Marks Term 1:Marks Term 4'!H108:H108)</f>
        <v>45.25</v>
      </c>
      <c r="I108" s="10">
        <f t="shared" si="2"/>
        <v>90.25</v>
      </c>
      <c r="J108" s="5" t="str">
        <f>Calc!A108</f>
        <v>A</v>
      </c>
    </row>
    <row r="109" spans="1:10">
      <c r="A109" s="3" t="s">
        <v>312</v>
      </c>
      <c r="B109" t="s">
        <v>313</v>
      </c>
      <c r="C109" t="s">
        <v>314</v>
      </c>
      <c r="D109" t="s">
        <v>28</v>
      </c>
      <c r="E109" s="10">
        <f>AVERAGE('Marks Term 1:Marks Term 4'!E109:E109)</f>
        <v>6.25</v>
      </c>
      <c r="F109" s="10">
        <f>AVERAGE('Marks Term 1:Marks Term 4'!F109:F109)</f>
        <v>6.5</v>
      </c>
      <c r="G109" s="10">
        <f>AVERAGE('Marks Term 1:Marks Term 4'!G109:G109)</f>
        <v>20.25</v>
      </c>
      <c r="H109" s="10">
        <f>AVERAGE('Marks Term 1:Marks Term 4'!H109:H109)</f>
        <v>26.75</v>
      </c>
      <c r="I109" s="10">
        <f t="shared" si="2"/>
        <v>59.75</v>
      </c>
      <c r="J109" s="5" t="str">
        <f>Calc!A109</f>
        <v>D</v>
      </c>
    </row>
    <row r="110" spans="1:10">
      <c r="A110" s="3" t="s">
        <v>315</v>
      </c>
      <c r="B110" t="s">
        <v>316</v>
      </c>
      <c r="C110" t="s">
        <v>317</v>
      </c>
      <c r="D110" t="s">
        <v>28</v>
      </c>
      <c r="E110" s="10">
        <f>AVERAGE('Marks Term 1:Marks Term 4'!E110:E110)</f>
        <v>6.5</v>
      </c>
      <c r="F110" s="10">
        <f>AVERAGE('Marks Term 1:Marks Term 4'!F110:F110)</f>
        <v>6.75</v>
      </c>
      <c r="G110" s="10">
        <f>AVERAGE('Marks Term 1:Marks Term 4'!G110:G110)</f>
        <v>17.75</v>
      </c>
      <c r="H110" s="10">
        <f>AVERAGE('Marks Term 1:Marks Term 4'!H110:H110)</f>
        <v>29.25</v>
      </c>
      <c r="I110" s="10">
        <f t="shared" si="2"/>
        <v>60.25</v>
      </c>
      <c r="J110" s="5" t="str">
        <f>Calc!A110</f>
        <v>D</v>
      </c>
    </row>
    <row r="111" spans="1:10">
      <c r="A111" s="3" t="s">
        <v>318</v>
      </c>
      <c r="B111" t="s">
        <v>319</v>
      </c>
      <c r="C111" t="s">
        <v>320</v>
      </c>
      <c r="D111" t="s">
        <v>20</v>
      </c>
      <c r="E111" s="10">
        <f>AVERAGE('Marks Term 1:Marks Term 4'!E111:E111)</f>
        <v>3</v>
      </c>
      <c r="F111" s="10">
        <f>AVERAGE('Marks Term 1:Marks Term 4'!F111:F111)</f>
        <v>3.75</v>
      </c>
      <c r="G111" s="10">
        <f>AVERAGE('Marks Term 1:Marks Term 4'!G111:G111)</f>
        <v>6</v>
      </c>
      <c r="H111" s="10">
        <f>AVERAGE('Marks Term 1:Marks Term 4'!H111:H111)</f>
        <v>12.5</v>
      </c>
      <c r="I111" s="10">
        <f t="shared" si="2"/>
        <v>25.25</v>
      </c>
      <c r="J111" s="5" t="str">
        <f>Calc!A111</f>
        <v>Fail</v>
      </c>
    </row>
    <row r="112" spans="1:10">
      <c r="A112" s="3" t="s">
        <v>324</v>
      </c>
      <c r="B112" t="s">
        <v>55</v>
      </c>
      <c r="C112" t="s">
        <v>323</v>
      </c>
      <c r="D112" t="s">
        <v>20</v>
      </c>
      <c r="E112" s="10">
        <f>AVERAGE('Marks Term 1:Marks Term 4'!E112:E112)</f>
        <v>1.5</v>
      </c>
      <c r="F112" s="10">
        <f>AVERAGE('Marks Term 1:Marks Term 4'!F112:F112)</f>
        <v>1.75</v>
      </c>
      <c r="G112" s="10">
        <f>AVERAGE('Marks Term 1:Marks Term 4'!G112:G112)</f>
        <v>5.25</v>
      </c>
      <c r="H112" s="10">
        <f>AVERAGE('Marks Term 1:Marks Term 4'!H112:H112)</f>
        <v>7</v>
      </c>
      <c r="I112" s="10">
        <f t="shared" si="2"/>
        <v>15.5</v>
      </c>
      <c r="J112" s="5" t="str">
        <f>Calc!A112</f>
        <v>Fail</v>
      </c>
    </row>
    <row r="113" spans="1:10">
      <c r="A113" s="3" t="s">
        <v>321</v>
      </c>
      <c r="B113" t="s">
        <v>322</v>
      </c>
      <c r="C113" t="s">
        <v>323</v>
      </c>
      <c r="D113" t="s">
        <v>24</v>
      </c>
      <c r="E113" s="10">
        <f>AVERAGE('Marks Term 1:Marks Term 4'!E113:E113)</f>
        <v>4.25</v>
      </c>
      <c r="F113" s="10">
        <f>AVERAGE('Marks Term 1:Marks Term 4'!F113:F113)</f>
        <v>3.75</v>
      </c>
      <c r="G113" s="10">
        <f>AVERAGE('Marks Term 1:Marks Term 4'!G113:G113)</f>
        <v>13.5</v>
      </c>
      <c r="H113" s="10">
        <f>AVERAGE('Marks Term 1:Marks Term 4'!H113:H113)</f>
        <v>23.5</v>
      </c>
      <c r="I113" s="10">
        <f t="shared" si="2"/>
        <v>45</v>
      </c>
      <c r="J113" s="5" t="str">
        <f>Calc!A113</f>
        <v>E</v>
      </c>
    </row>
    <row r="114" spans="1:10">
      <c r="A114" s="3" t="s">
        <v>325</v>
      </c>
      <c r="B114" t="s">
        <v>326</v>
      </c>
      <c r="C114" t="s">
        <v>327</v>
      </c>
      <c r="D114" t="s">
        <v>28</v>
      </c>
      <c r="E114" s="10">
        <f>AVERAGE('Marks Term 1:Marks Term 4'!E114:E114)</f>
        <v>7</v>
      </c>
      <c r="F114" s="10">
        <f>AVERAGE('Marks Term 1:Marks Term 4'!F114:F114)</f>
        <v>7.5</v>
      </c>
      <c r="G114" s="10">
        <f>AVERAGE('Marks Term 1:Marks Term 4'!G114:G114)</f>
        <v>20</v>
      </c>
      <c r="H114" s="10">
        <f>AVERAGE('Marks Term 1:Marks Term 4'!H114:H114)</f>
        <v>36.25</v>
      </c>
      <c r="I114" s="10">
        <f t="shared" si="2"/>
        <v>70.75</v>
      </c>
      <c r="J114" s="5" t="str">
        <f>Calc!A114</f>
        <v>C</v>
      </c>
    </row>
    <row r="115" spans="1:10">
      <c r="A115" s="3" t="s">
        <v>328</v>
      </c>
      <c r="B115" t="s">
        <v>329</v>
      </c>
      <c r="C115" t="s">
        <v>330</v>
      </c>
      <c r="D115" t="s">
        <v>28</v>
      </c>
      <c r="E115" s="10">
        <f>AVERAGE('Marks Term 1:Marks Term 4'!E115:E115)</f>
        <v>5.75</v>
      </c>
      <c r="F115" s="10">
        <f>AVERAGE('Marks Term 1:Marks Term 4'!F115:F115)</f>
        <v>5.25</v>
      </c>
      <c r="G115" s="10">
        <f>AVERAGE('Marks Term 1:Marks Term 4'!G115:G115)</f>
        <v>14.75</v>
      </c>
      <c r="H115" s="10">
        <f>AVERAGE('Marks Term 1:Marks Term 4'!H115:H115)</f>
        <v>28.75</v>
      </c>
      <c r="I115" s="10">
        <f t="shared" si="2"/>
        <v>54.5</v>
      </c>
      <c r="J115" s="5" t="str">
        <f>Calc!A115</f>
        <v>E</v>
      </c>
    </row>
    <row r="116" spans="1:10">
      <c r="A116" s="3" t="s">
        <v>331</v>
      </c>
      <c r="B116" t="s">
        <v>332</v>
      </c>
      <c r="C116" t="s">
        <v>333</v>
      </c>
      <c r="D116" t="s">
        <v>24</v>
      </c>
      <c r="E116" s="10">
        <f>AVERAGE('Marks Term 1:Marks Term 4'!E116:E116)</f>
        <v>9.75</v>
      </c>
      <c r="F116" s="10">
        <f>AVERAGE('Marks Term 1:Marks Term 4'!F116:F116)</f>
        <v>10</v>
      </c>
      <c r="G116" s="10">
        <f>AVERAGE('Marks Term 1:Marks Term 4'!G116:G116)</f>
        <v>27</v>
      </c>
      <c r="H116" s="10">
        <f>AVERAGE('Marks Term 1:Marks Term 4'!H116:H116)</f>
        <v>43.5</v>
      </c>
      <c r="I116" s="10">
        <f t="shared" si="2"/>
        <v>90.25</v>
      </c>
      <c r="J116" s="5" t="str">
        <f>Calc!A116</f>
        <v>A</v>
      </c>
    </row>
    <row r="117" spans="1:10">
      <c r="A117" s="3" t="s">
        <v>334</v>
      </c>
      <c r="B117" t="s">
        <v>335</v>
      </c>
      <c r="C117" t="s">
        <v>336</v>
      </c>
      <c r="D117" t="s">
        <v>28</v>
      </c>
      <c r="E117" s="10">
        <f>AVERAGE('Marks Term 1:Marks Term 4'!E117:E117)</f>
        <v>6.75</v>
      </c>
      <c r="F117" s="10">
        <f>AVERAGE('Marks Term 1:Marks Term 4'!F117:F117)</f>
        <v>6.5</v>
      </c>
      <c r="G117" s="10">
        <f>AVERAGE('Marks Term 1:Marks Term 4'!G117:G117)</f>
        <v>20.25</v>
      </c>
      <c r="H117" s="10">
        <f>AVERAGE('Marks Term 1:Marks Term 4'!H117:H117)</f>
        <v>32.25</v>
      </c>
      <c r="I117" s="10">
        <f t="shared" si="2"/>
        <v>65.75</v>
      </c>
      <c r="J117" s="5" t="str">
        <f>Calc!A117</f>
        <v>C</v>
      </c>
    </row>
    <row r="118" spans="1:10">
      <c r="A118" s="3" t="s">
        <v>339</v>
      </c>
      <c r="B118" t="s">
        <v>340</v>
      </c>
      <c r="C118" t="s">
        <v>333</v>
      </c>
      <c r="D118" t="s">
        <v>20</v>
      </c>
      <c r="E118" s="10">
        <f>AVERAGE('Marks Term 1:Marks Term 4'!E118:E118)</f>
        <v>4.25</v>
      </c>
      <c r="F118" s="10">
        <f>AVERAGE('Marks Term 1:Marks Term 4'!F118:F118)</f>
        <v>3.75</v>
      </c>
      <c r="G118" s="10">
        <f>AVERAGE('Marks Term 1:Marks Term 4'!G118:G118)</f>
        <v>13.25</v>
      </c>
      <c r="H118" s="10">
        <f>AVERAGE('Marks Term 1:Marks Term 4'!H118:H118)</f>
        <v>22.5</v>
      </c>
      <c r="I118" s="10">
        <f t="shared" si="2"/>
        <v>43.75</v>
      </c>
      <c r="J118" s="5" t="str">
        <f>Calc!A118</f>
        <v>F</v>
      </c>
    </row>
    <row r="119" spans="1:10">
      <c r="A119" s="3" t="s">
        <v>337</v>
      </c>
      <c r="B119" t="s">
        <v>338</v>
      </c>
      <c r="C119" t="s">
        <v>333</v>
      </c>
      <c r="D119" t="s">
        <v>13</v>
      </c>
      <c r="E119" s="10">
        <f>AVERAGE('Marks Term 1:Marks Term 4'!E119:E119)</f>
        <v>5.75</v>
      </c>
      <c r="F119" s="10">
        <f>AVERAGE('Marks Term 1:Marks Term 4'!F119:F119)</f>
        <v>5.75</v>
      </c>
      <c r="G119" s="10">
        <f>AVERAGE('Marks Term 1:Marks Term 4'!G119:G119)</f>
        <v>16</v>
      </c>
      <c r="H119" s="10">
        <f>AVERAGE('Marks Term 1:Marks Term 4'!H119:H119)</f>
        <v>22.5</v>
      </c>
      <c r="I119" s="10">
        <f t="shared" si="2"/>
        <v>50</v>
      </c>
      <c r="J119" s="5" t="str">
        <f>Calc!A119</f>
        <v>E</v>
      </c>
    </row>
    <row r="120" spans="1:10">
      <c r="A120" s="3" t="s">
        <v>341</v>
      </c>
      <c r="B120" t="s">
        <v>342</v>
      </c>
      <c r="C120" t="s">
        <v>343</v>
      </c>
      <c r="D120" t="s">
        <v>28</v>
      </c>
      <c r="E120" s="10">
        <f>AVERAGE('Marks Term 1:Marks Term 4'!E120:E120)</f>
        <v>5.75</v>
      </c>
      <c r="F120" s="10">
        <f>AVERAGE('Marks Term 1:Marks Term 4'!F120:F120)</f>
        <v>6</v>
      </c>
      <c r="G120" s="10">
        <f>AVERAGE('Marks Term 1:Marks Term 4'!G120:G120)</f>
        <v>14.5</v>
      </c>
      <c r="H120" s="10">
        <f>AVERAGE('Marks Term 1:Marks Term 4'!H120:H120)</f>
        <v>33.5</v>
      </c>
      <c r="I120" s="10">
        <f t="shared" si="2"/>
        <v>59.75</v>
      </c>
      <c r="J120" s="5" t="str">
        <f>Calc!A120</f>
        <v>D</v>
      </c>
    </row>
    <row r="121" spans="1:10">
      <c r="A121" s="3" t="s">
        <v>344</v>
      </c>
      <c r="B121" t="s">
        <v>345</v>
      </c>
      <c r="C121" t="s">
        <v>346</v>
      </c>
      <c r="D121" t="s">
        <v>20</v>
      </c>
      <c r="E121" s="10">
        <f>AVERAGE('Marks Term 1:Marks Term 4'!E121:E121)</f>
        <v>9.75</v>
      </c>
      <c r="F121" s="10">
        <f>AVERAGE('Marks Term 1:Marks Term 4'!F121:F121)</f>
        <v>8.5</v>
      </c>
      <c r="G121" s="10">
        <f>AVERAGE('Marks Term 1:Marks Term 4'!G121:G121)</f>
        <v>27.75</v>
      </c>
      <c r="H121" s="10">
        <f>AVERAGE('Marks Term 1:Marks Term 4'!H121:H121)</f>
        <v>47.75</v>
      </c>
      <c r="I121" s="10">
        <f t="shared" si="2"/>
        <v>93.75</v>
      </c>
      <c r="J121" s="5" t="str">
        <f>Calc!A121</f>
        <v>A</v>
      </c>
    </row>
    <row r="122" spans="1:10">
      <c r="A122" s="3" t="s">
        <v>347</v>
      </c>
      <c r="B122" t="s">
        <v>348</v>
      </c>
      <c r="C122" t="s">
        <v>349</v>
      </c>
      <c r="D122" t="s">
        <v>24</v>
      </c>
      <c r="E122" s="10">
        <f>AVERAGE('Marks Term 1:Marks Term 4'!E122:E122)</f>
        <v>4</v>
      </c>
      <c r="F122" s="10">
        <f>AVERAGE('Marks Term 1:Marks Term 4'!F122:F122)</f>
        <v>5.5</v>
      </c>
      <c r="G122" s="10">
        <f>AVERAGE('Marks Term 1:Marks Term 4'!G122:G122)</f>
        <v>13</v>
      </c>
      <c r="H122" s="10">
        <f>AVERAGE('Marks Term 1:Marks Term 4'!H122:H122)</f>
        <v>19.75</v>
      </c>
      <c r="I122" s="10">
        <f t="shared" si="2"/>
        <v>42.25</v>
      </c>
      <c r="J122" s="5" t="str">
        <f>Calc!A122</f>
        <v>F</v>
      </c>
    </row>
    <row r="123" spans="1:10">
      <c r="A123" s="3" t="s">
        <v>350</v>
      </c>
      <c r="B123" t="s">
        <v>351</v>
      </c>
      <c r="C123" t="s">
        <v>352</v>
      </c>
      <c r="D123" t="s">
        <v>28</v>
      </c>
      <c r="E123" s="10">
        <f>AVERAGE('Marks Term 1:Marks Term 4'!E123:E123)</f>
        <v>1.5</v>
      </c>
      <c r="F123" s="10">
        <f>AVERAGE('Marks Term 1:Marks Term 4'!F123:F123)</f>
        <v>2.75</v>
      </c>
      <c r="G123" s="10">
        <f>AVERAGE('Marks Term 1:Marks Term 4'!G123:G123)</f>
        <v>4.25</v>
      </c>
      <c r="H123" s="10">
        <f>AVERAGE('Marks Term 1:Marks Term 4'!H123:H123)</f>
        <v>12.5</v>
      </c>
      <c r="I123" s="10">
        <f t="shared" si="2"/>
        <v>21</v>
      </c>
      <c r="J123" s="5" t="str">
        <f>Calc!A123</f>
        <v>Fail</v>
      </c>
    </row>
    <row r="124" spans="1:10">
      <c r="A124" s="3" t="s">
        <v>353</v>
      </c>
      <c r="B124" t="s">
        <v>354</v>
      </c>
      <c r="C124" t="s">
        <v>355</v>
      </c>
      <c r="D124" t="s">
        <v>13</v>
      </c>
      <c r="E124" s="10">
        <f>AVERAGE('Marks Term 1:Marks Term 4'!E124:E124)</f>
        <v>8.25</v>
      </c>
      <c r="F124" s="10">
        <f>AVERAGE('Marks Term 1:Marks Term 4'!F124:F124)</f>
        <v>8.5</v>
      </c>
      <c r="G124" s="10">
        <f>AVERAGE('Marks Term 1:Marks Term 4'!G124:G124)</f>
        <v>25.5</v>
      </c>
      <c r="H124" s="10">
        <f>AVERAGE('Marks Term 1:Marks Term 4'!H124:H124)</f>
        <v>38</v>
      </c>
      <c r="I124" s="10">
        <f t="shared" si="2"/>
        <v>80.25</v>
      </c>
      <c r="J124" s="5" t="str">
        <f>Calc!A124</f>
        <v>B</v>
      </c>
    </row>
    <row r="125" spans="1:10">
      <c r="A125" s="3" t="s">
        <v>356</v>
      </c>
      <c r="B125" t="s">
        <v>357</v>
      </c>
      <c r="C125" t="s">
        <v>358</v>
      </c>
      <c r="D125" t="s">
        <v>28</v>
      </c>
      <c r="E125" s="10">
        <f>AVERAGE('Marks Term 1:Marks Term 4'!E125:E125)</f>
        <v>8</v>
      </c>
      <c r="F125" s="10">
        <f>AVERAGE('Marks Term 1:Marks Term 4'!F125:F125)</f>
        <v>7.5</v>
      </c>
      <c r="G125" s="10">
        <f>AVERAGE('Marks Term 1:Marks Term 4'!G125:G125)</f>
        <v>22</v>
      </c>
      <c r="H125" s="10">
        <f>AVERAGE('Marks Term 1:Marks Term 4'!H125:H125)</f>
        <v>37.25</v>
      </c>
      <c r="I125" s="10">
        <f t="shared" si="2"/>
        <v>74.75</v>
      </c>
      <c r="J125" s="5" t="str">
        <f>Calc!A125</f>
        <v>C</v>
      </c>
    </row>
    <row r="126" spans="1:10">
      <c r="A126" s="3" t="s">
        <v>359</v>
      </c>
      <c r="B126" t="s">
        <v>360</v>
      </c>
      <c r="C126" t="s">
        <v>361</v>
      </c>
      <c r="D126" t="s">
        <v>20</v>
      </c>
      <c r="E126" s="10">
        <f>AVERAGE('Marks Term 1:Marks Term 4'!E126:E126)</f>
        <v>4.25</v>
      </c>
      <c r="F126" s="10">
        <f>AVERAGE('Marks Term 1:Marks Term 4'!F126:F126)</f>
        <v>4.25</v>
      </c>
      <c r="G126" s="10">
        <f>AVERAGE('Marks Term 1:Marks Term 4'!G126:G126)</f>
        <v>12.25</v>
      </c>
      <c r="H126" s="10">
        <f>AVERAGE('Marks Term 1:Marks Term 4'!H126:H126)</f>
        <v>21</v>
      </c>
      <c r="I126" s="10">
        <f t="shared" si="2"/>
        <v>41.75</v>
      </c>
      <c r="J126" s="5" t="str">
        <f>Calc!A126</f>
        <v>F</v>
      </c>
    </row>
    <row r="127" spans="1:10">
      <c r="A127" s="3" t="s">
        <v>362</v>
      </c>
      <c r="B127" t="s">
        <v>363</v>
      </c>
      <c r="C127" t="s">
        <v>364</v>
      </c>
      <c r="D127" t="s">
        <v>28</v>
      </c>
      <c r="E127" s="10">
        <f>AVERAGE('Marks Term 1:Marks Term 4'!E127:E127)</f>
        <v>8.75</v>
      </c>
      <c r="F127" s="10">
        <f>AVERAGE('Marks Term 1:Marks Term 4'!F127:F127)</f>
        <v>7.75</v>
      </c>
      <c r="G127" s="10">
        <f>AVERAGE('Marks Term 1:Marks Term 4'!G127:G127)</f>
        <v>26</v>
      </c>
      <c r="H127" s="10">
        <f>AVERAGE('Marks Term 1:Marks Term 4'!H127:H127)</f>
        <v>45.5</v>
      </c>
      <c r="I127" s="10">
        <f t="shared" si="2"/>
        <v>88</v>
      </c>
      <c r="J127" s="5" t="str">
        <f>Calc!A127</f>
        <v>A</v>
      </c>
    </row>
    <row r="128" spans="1:10">
      <c r="A128" s="3" t="s">
        <v>365</v>
      </c>
      <c r="B128" t="s">
        <v>366</v>
      </c>
      <c r="C128" t="s">
        <v>367</v>
      </c>
      <c r="D128" t="s">
        <v>20</v>
      </c>
      <c r="E128" s="10">
        <f>AVERAGE('Marks Term 1:Marks Term 4'!E128:E128)</f>
        <v>3.5</v>
      </c>
      <c r="F128" s="10">
        <f>AVERAGE('Marks Term 1:Marks Term 4'!F128:F128)</f>
        <v>3.75</v>
      </c>
      <c r="G128" s="10">
        <f>AVERAGE('Marks Term 1:Marks Term 4'!G128:G128)</f>
        <v>10.5</v>
      </c>
      <c r="H128" s="10">
        <f>AVERAGE('Marks Term 1:Marks Term 4'!H128:H128)</f>
        <v>18.75</v>
      </c>
      <c r="I128" s="10">
        <f t="shared" si="2"/>
        <v>36.5</v>
      </c>
      <c r="J128" s="5" t="str">
        <f>Calc!A128</f>
        <v>F</v>
      </c>
    </row>
    <row r="129" spans="1:10">
      <c r="A129" s="3" t="s">
        <v>368</v>
      </c>
      <c r="B129" t="s">
        <v>103</v>
      </c>
      <c r="C129" t="s">
        <v>369</v>
      </c>
      <c r="D129" t="s">
        <v>28</v>
      </c>
      <c r="E129" s="10">
        <f>AVERAGE('Marks Term 1:Marks Term 4'!E129:E129)</f>
        <v>3.25</v>
      </c>
      <c r="F129" s="10">
        <f>AVERAGE('Marks Term 1:Marks Term 4'!F129:F129)</f>
        <v>3.75</v>
      </c>
      <c r="G129" s="10">
        <f>AVERAGE('Marks Term 1:Marks Term 4'!G129:G129)</f>
        <v>9.5</v>
      </c>
      <c r="H129" s="10">
        <f>AVERAGE('Marks Term 1:Marks Term 4'!H129:H129)</f>
        <v>18.25</v>
      </c>
      <c r="I129" s="10">
        <f t="shared" si="2"/>
        <v>34.75</v>
      </c>
      <c r="J129" s="5" t="str">
        <f>Calc!A129</f>
        <v>Fail</v>
      </c>
    </row>
    <row r="130" spans="1:10">
      <c r="A130" s="3" t="s">
        <v>370</v>
      </c>
      <c r="B130" t="s">
        <v>371</v>
      </c>
      <c r="C130" t="s">
        <v>372</v>
      </c>
      <c r="D130" t="s">
        <v>20</v>
      </c>
      <c r="E130" s="10">
        <f>AVERAGE('Marks Term 1:Marks Term 4'!E130:E130)</f>
        <v>5</v>
      </c>
      <c r="F130" s="10">
        <f>AVERAGE('Marks Term 1:Marks Term 4'!F130:F130)</f>
        <v>6</v>
      </c>
      <c r="G130" s="10">
        <f>AVERAGE('Marks Term 1:Marks Term 4'!G130:G130)</f>
        <v>16.5</v>
      </c>
      <c r="H130" s="10">
        <f>AVERAGE('Marks Term 1:Marks Term 4'!H130:H130)</f>
        <v>25.75</v>
      </c>
      <c r="I130" s="10">
        <f t="shared" si="2"/>
        <v>53.25</v>
      </c>
      <c r="J130" s="5" t="str">
        <f>Calc!A130</f>
        <v>E</v>
      </c>
    </row>
    <row r="131" spans="1:10">
      <c r="A131" s="3" t="s">
        <v>373</v>
      </c>
      <c r="B131" t="s">
        <v>374</v>
      </c>
      <c r="C131" t="s">
        <v>375</v>
      </c>
      <c r="D131" t="s">
        <v>24</v>
      </c>
      <c r="E131" s="10">
        <f>AVERAGE('Marks Term 1:Marks Term 4'!E131:E131)</f>
        <v>3.75</v>
      </c>
      <c r="F131" s="10">
        <f>AVERAGE('Marks Term 1:Marks Term 4'!F131:F131)</f>
        <v>3.5</v>
      </c>
      <c r="G131" s="10">
        <f>AVERAGE('Marks Term 1:Marks Term 4'!G131:G131)</f>
        <v>8.75</v>
      </c>
      <c r="H131" s="10">
        <f>AVERAGE('Marks Term 1:Marks Term 4'!H131:H131)</f>
        <v>19.5</v>
      </c>
      <c r="I131" s="10">
        <f t="shared" si="2"/>
        <v>35.5</v>
      </c>
      <c r="J131" s="5" t="str">
        <f>Calc!A131</f>
        <v>F</v>
      </c>
    </row>
    <row r="132" spans="1:10">
      <c r="A132" s="3" t="s">
        <v>376</v>
      </c>
      <c r="B132" t="s">
        <v>377</v>
      </c>
      <c r="C132" t="s">
        <v>378</v>
      </c>
      <c r="D132" t="s">
        <v>13</v>
      </c>
      <c r="E132" s="10">
        <f>AVERAGE('Marks Term 1:Marks Term 4'!E132:E132)</f>
        <v>6</v>
      </c>
      <c r="F132" s="10">
        <f>AVERAGE('Marks Term 1:Marks Term 4'!F132:F132)</f>
        <v>6</v>
      </c>
      <c r="G132" s="10">
        <f>AVERAGE('Marks Term 1:Marks Term 4'!G132:G132)</f>
        <v>17</v>
      </c>
      <c r="H132" s="10">
        <f>AVERAGE('Marks Term 1:Marks Term 4'!H132:H132)</f>
        <v>32.25</v>
      </c>
      <c r="I132" s="10">
        <f t="shared" si="2"/>
        <v>61.25</v>
      </c>
      <c r="J132" s="5" t="str">
        <f>Calc!A132</f>
        <v>D</v>
      </c>
    </row>
    <row r="133" spans="1:10">
      <c r="A133" s="3" t="s">
        <v>379</v>
      </c>
      <c r="B133" t="s">
        <v>380</v>
      </c>
      <c r="C133" t="s">
        <v>381</v>
      </c>
      <c r="D133" t="s">
        <v>24</v>
      </c>
      <c r="E133" s="10">
        <f>AVERAGE('Marks Term 1:Marks Term 4'!E133:E133)</f>
        <v>9.5</v>
      </c>
      <c r="F133" s="10">
        <f>AVERAGE('Marks Term 1:Marks Term 4'!F133:F133)</f>
        <v>9</v>
      </c>
      <c r="G133" s="10">
        <f>AVERAGE('Marks Term 1:Marks Term 4'!G133:G133)</f>
        <v>26</v>
      </c>
      <c r="H133" s="10">
        <f>AVERAGE('Marks Term 1:Marks Term 4'!H133:H133)</f>
        <v>43.75</v>
      </c>
      <c r="I133" s="10">
        <f t="shared" ref="I133:I196" si="3">SUM(E133:H133)</f>
        <v>88.25</v>
      </c>
      <c r="J133" s="5" t="str">
        <f>Calc!A133</f>
        <v>A</v>
      </c>
    </row>
    <row r="134" spans="1:10">
      <c r="A134" s="3" t="s">
        <v>382</v>
      </c>
      <c r="B134" t="s">
        <v>383</v>
      </c>
      <c r="C134" t="s">
        <v>384</v>
      </c>
      <c r="D134" t="s">
        <v>13</v>
      </c>
      <c r="E134" s="10">
        <f>AVERAGE('Marks Term 1:Marks Term 4'!E134:E134)</f>
        <v>9.5</v>
      </c>
      <c r="F134" s="10">
        <f>AVERAGE('Marks Term 1:Marks Term 4'!F134:F134)</f>
        <v>10</v>
      </c>
      <c r="G134" s="10">
        <f>AVERAGE('Marks Term 1:Marks Term 4'!G134:G134)</f>
        <v>27</v>
      </c>
      <c r="H134" s="10">
        <f>AVERAGE('Marks Term 1:Marks Term 4'!H134:H134)</f>
        <v>42.5</v>
      </c>
      <c r="I134" s="10">
        <f t="shared" si="3"/>
        <v>89</v>
      </c>
      <c r="J134" s="5" t="str">
        <f>Calc!A134</f>
        <v>A</v>
      </c>
    </row>
    <row r="135" spans="1:10">
      <c r="A135" s="3" t="s">
        <v>385</v>
      </c>
      <c r="B135" t="s">
        <v>386</v>
      </c>
      <c r="C135" t="s">
        <v>387</v>
      </c>
      <c r="D135" t="s">
        <v>13</v>
      </c>
      <c r="E135" s="10">
        <f>AVERAGE('Marks Term 1:Marks Term 4'!E135:E135)</f>
        <v>9</v>
      </c>
      <c r="F135" s="10">
        <f>AVERAGE('Marks Term 1:Marks Term 4'!F135:F135)</f>
        <v>8.75</v>
      </c>
      <c r="G135" s="10">
        <f>AVERAGE('Marks Term 1:Marks Term 4'!G135:G135)</f>
        <v>26.25</v>
      </c>
      <c r="H135" s="10">
        <f>AVERAGE('Marks Term 1:Marks Term 4'!H135:H135)</f>
        <v>45.5</v>
      </c>
      <c r="I135" s="10">
        <f t="shared" si="3"/>
        <v>89.5</v>
      </c>
      <c r="J135" s="5" t="str">
        <f>Calc!A135</f>
        <v>A</v>
      </c>
    </row>
    <row r="136" spans="1:10">
      <c r="A136" s="3" t="s">
        <v>388</v>
      </c>
      <c r="B136" t="s">
        <v>389</v>
      </c>
      <c r="C136" t="s">
        <v>390</v>
      </c>
      <c r="D136" t="s">
        <v>13</v>
      </c>
      <c r="E136" s="10">
        <f>AVERAGE('Marks Term 1:Marks Term 4'!E136:E136)</f>
        <v>6</v>
      </c>
      <c r="F136" s="10">
        <f>AVERAGE('Marks Term 1:Marks Term 4'!F136:F136)</f>
        <v>6.5</v>
      </c>
      <c r="G136" s="10">
        <f>AVERAGE('Marks Term 1:Marks Term 4'!G136:G136)</f>
        <v>18.25</v>
      </c>
      <c r="H136" s="10">
        <f>AVERAGE('Marks Term 1:Marks Term 4'!H136:H136)</f>
        <v>26.25</v>
      </c>
      <c r="I136" s="10">
        <f t="shared" si="3"/>
        <v>57</v>
      </c>
      <c r="J136" s="5" t="str">
        <f>Calc!A136</f>
        <v>D</v>
      </c>
    </row>
    <row r="137" spans="1:10">
      <c r="A137" s="3" t="s">
        <v>391</v>
      </c>
      <c r="B137" t="s">
        <v>54</v>
      </c>
      <c r="C137" t="s">
        <v>392</v>
      </c>
      <c r="D137" t="s">
        <v>20</v>
      </c>
      <c r="E137" s="10">
        <f>AVERAGE('Marks Term 1:Marks Term 4'!E137:E137)</f>
        <v>8.5</v>
      </c>
      <c r="F137" s="10">
        <f>AVERAGE('Marks Term 1:Marks Term 4'!F137:F137)</f>
        <v>8.25</v>
      </c>
      <c r="G137" s="10">
        <f>AVERAGE('Marks Term 1:Marks Term 4'!G137:G137)</f>
        <v>25.5</v>
      </c>
      <c r="H137" s="10">
        <f>AVERAGE('Marks Term 1:Marks Term 4'!H137:H137)</f>
        <v>43.75</v>
      </c>
      <c r="I137" s="10">
        <f t="shared" si="3"/>
        <v>86</v>
      </c>
      <c r="J137" s="5" t="str">
        <f>Calc!A137</f>
        <v>A</v>
      </c>
    </row>
    <row r="138" spans="1:10">
      <c r="A138" s="3" t="s">
        <v>393</v>
      </c>
      <c r="B138" t="s">
        <v>386</v>
      </c>
      <c r="C138" t="s">
        <v>394</v>
      </c>
      <c r="D138" t="s">
        <v>24</v>
      </c>
      <c r="E138" s="10">
        <f>AVERAGE('Marks Term 1:Marks Term 4'!E138:E138)</f>
        <v>8.5</v>
      </c>
      <c r="F138" s="10">
        <f>AVERAGE('Marks Term 1:Marks Term 4'!F138:F138)</f>
        <v>9.25</v>
      </c>
      <c r="G138" s="10">
        <f>AVERAGE('Marks Term 1:Marks Term 4'!G138:G138)</f>
        <v>24.25</v>
      </c>
      <c r="H138" s="10">
        <f>AVERAGE('Marks Term 1:Marks Term 4'!H138:H138)</f>
        <v>42.75</v>
      </c>
      <c r="I138" s="10">
        <f t="shared" si="3"/>
        <v>84.75</v>
      </c>
      <c r="J138" s="5" t="str">
        <f>Calc!A138</f>
        <v>B</v>
      </c>
    </row>
    <row r="139" spans="1:10">
      <c r="A139" s="3" t="s">
        <v>395</v>
      </c>
      <c r="B139" t="s">
        <v>396</v>
      </c>
      <c r="C139" t="s">
        <v>397</v>
      </c>
      <c r="D139" t="s">
        <v>13</v>
      </c>
      <c r="E139" s="10">
        <f>AVERAGE('Marks Term 1:Marks Term 4'!E139:E139)</f>
        <v>8.25</v>
      </c>
      <c r="F139" s="10">
        <f>AVERAGE('Marks Term 1:Marks Term 4'!F139:F139)</f>
        <v>6.5</v>
      </c>
      <c r="G139" s="10">
        <f>AVERAGE('Marks Term 1:Marks Term 4'!G139:G139)</f>
        <v>25.25</v>
      </c>
      <c r="H139" s="10">
        <f>AVERAGE('Marks Term 1:Marks Term 4'!H139:H139)</f>
        <v>40</v>
      </c>
      <c r="I139" s="10">
        <f t="shared" si="3"/>
        <v>80</v>
      </c>
      <c r="J139" s="5" t="str">
        <f>Calc!A139</f>
        <v>B</v>
      </c>
    </row>
    <row r="140" spans="1:10">
      <c r="A140" s="3" t="s">
        <v>401</v>
      </c>
      <c r="B140" t="s">
        <v>402</v>
      </c>
      <c r="C140" t="s">
        <v>400</v>
      </c>
      <c r="D140" t="s">
        <v>20</v>
      </c>
      <c r="E140" s="10">
        <f>AVERAGE('Marks Term 1:Marks Term 4'!E140:E140)</f>
        <v>6.5</v>
      </c>
      <c r="F140" s="10">
        <f>AVERAGE('Marks Term 1:Marks Term 4'!F140:F140)</f>
        <v>7.5</v>
      </c>
      <c r="G140" s="10">
        <f>AVERAGE('Marks Term 1:Marks Term 4'!G140:G140)</f>
        <v>20.5</v>
      </c>
      <c r="H140" s="10">
        <f>AVERAGE('Marks Term 1:Marks Term 4'!H140:H140)</f>
        <v>32.75</v>
      </c>
      <c r="I140" s="10">
        <f t="shared" si="3"/>
        <v>67.25</v>
      </c>
      <c r="J140" s="5" t="str">
        <f>Calc!A140</f>
        <v>C</v>
      </c>
    </row>
    <row r="141" spans="1:10">
      <c r="A141" s="3" t="s">
        <v>398</v>
      </c>
      <c r="B141" t="s">
        <v>399</v>
      </c>
      <c r="C141" t="s">
        <v>400</v>
      </c>
      <c r="D141" t="s">
        <v>24</v>
      </c>
      <c r="E141" s="10">
        <f>AVERAGE('Marks Term 1:Marks Term 4'!E141:E141)</f>
        <v>7.5</v>
      </c>
      <c r="F141" s="10">
        <f>AVERAGE('Marks Term 1:Marks Term 4'!F141:F141)</f>
        <v>7.75</v>
      </c>
      <c r="G141" s="10">
        <f>AVERAGE('Marks Term 1:Marks Term 4'!G141:G141)</f>
        <v>23</v>
      </c>
      <c r="H141" s="10">
        <f>AVERAGE('Marks Term 1:Marks Term 4'!H141:H141)</f>
        <v>35.5</v>
      </c>
      <c r="I141" s="10">
        <f t="shared" si="3"/>
        <v>73.75</v>
      </c>
      <c r="J141" s="5" t="str">
        <f>Calc!A141</f>
        <v>C</v>
      </c>
    </row>
    <row r="142" spans="1:10">
      <c r="A142" s="3" t="s">
        <v>403</v>
      </c>
      <c r="B142" t="s">
        <v>404</v>
      </c>
      <c r="C142" t="s">
        <v>405</v>
      </c>
      <c r="D142" t="s">
        <v>13</v>
      </c>
      <c r="E142" s="10">
        <f>AVERAGE('Marks Term 1:Marks Term 4'!E142:E142)</f>
        <v>2.75</v>
      </c>
      <c r="F142" s="10">
        <f>AVERAGE('Marks Term 1:Marks Term 4'!F142:F142)</f>
        <v>2.75</v>
      </c>
      <c r="G142" s="10">
        <f>AVERAGE('Marks Term 1:Marks Term 4'!G142:G142)</f>
        <v>6.75</v>
      </c>
      <c r="H142" s="10">
        <f>AVERAGE('Marks Term 1:Marks Term 4'!H142:H142)</f>
        <v>11</v>
      </c>
      <c r="I142" s="10">
        <f t="shared" si="3"/>
        <v>23.25</v>
      </c>
      <c r="J142" s="5" t="str">
        <f>Calc!A142</f>
        <v>Fail</v>
      </c>
    </row>
    <row r="143" spans="1:10">
      <c r="A143" s="3" t="s">
        <v>417</v>
      </c>
      <c r="B143" t="s">
        <v>418</v>
      </c>
      <c r="C143" t="s">
        <v>408</v>
      </c>
      <c r="D143" t="s">
        <v>28</v>
      </c>
      <c r="E143" s="10">
        <f>AVERAGE('Marks Term 1:Marks Term 4'!E143:E143)</f>
        <v>5.75</v>
      </c>
      <c r="F143" s="10">
        <f>AVERAGE('Marks Term 1:Marks Term 4'!F143:F143)</f>
        <v>6</v>
      </c>
      <c r="G143" s="10">
        <f>AVERAGE('Marks Term 1:Marks Term 4'!G143:G143)</f>
        <v>16.75</v>
      </c>
      <c r="H143" s="10">
        <f>AVERAGE('Marks Term 1:Marks Term 4'!H143:H143)</f>
        <v>23</v>
      </c>
      <c r="I143" s="10">
        <f t="shared" si="3"/>
        <v>51.5</v>
      </c>
      <c r="J143" s="5" t="str">
        <f>Calc!A143</f>
        <v>E</v>
      </c>
    </row>
    <row r="144" spans="1:10">
      <c r="A144" s="3" t="s">
        <v>406</v>
      </c>
      <c r="B144" t="s">
        <v>407</v>
      </c>
      <c r="C144" t="s">
        <v>408</v>
      </c>
      <c r="D144" t="s">
        <v>20</v>
      </c>
      <c r="E144" s="10">
        <f>AVERAGE('Marks Term 1:Marks Term 4'!E144:E144)</f>
        <v>9</v>
      </c>
      <c r="F144" s="10">
        <f>AVERAGE('Marks Term 1:Marks Term 4'!F144:F144)</f>
        <v>8.75</v>
      </c>
      <c r="G144" s="10">
        <f>AVERAGE('Marks Term 1:Marks Term 4'!G144:G144)</f>
        <v>25</v>
      </c>
      <c r="H144" s="10">
        <f>AVERAGE('Marks Term 1:Marks Term 4'!H144:H144)</f>
        <v>45.25</v>
      </c>
      <c r="I144" s="10">
        <f t="shared" si="3"/>
        <v>88</v>
      </c>
      <c r="J144" s="5" t="str">
        <f>Calc!A144</f>
        <v>A</v>
      </c>
    </row>
    <row r="145" spans="1:10">
      <c r="A145" s="3" t="s">
        <v>410</v>
      </c>
      <c r="B145" t="s">
        <v>411</v>
      </c>
      <c r="C145" t="s">
        <v>408</v>
      </c>
      <c r="D145" t="s">
        <v>13</v>
      </c>
      <c r="E145" s="10">
        <f>AVERAGE('Marks Term 1:Marks Term 4'!E145:E145)</f>
        <v>9.5</v>
      </c>
      <c r="F145" s="10">
        <f>AVERAGE('Marks Term 1:Marks Term 4'!F145:F145)</f>
        <v>9</v>
      </c>
      <c r="G145" s="10">
        <f>AVERAGE('Marks Term 1:Marks Term 4'!G145:G145)</f>
        <v>29.25</v>
      </c>
      <c r="H145" s="10">
        <f>AVERAGE('Marks Term 1:Marks Term 4'!H145:H145)</f>
        <v>43</v>
      </c>
      <c r="I145" s="10">
        <f t="shared" si="3"/>
        <v>90.75</v>
      </c>
      <c r="J145" s="5" t="str">
        <f>Calc!A145</f>
        <v>A</v>
      </c>
    </row>
    <row r="146" spans="1:10">
      <c r="A146" s="3" t="s">
        <v>409</v>
      </c>
      <c r="B146" t="s">
        <v>60</v>
      </c>
      <c r="C146" t="s">
        <v>408</v>
      </c>
      <c r="D146" t="s">
        <v>20</v>
      </c>
      <c r="E146" s="10">
        <f>AVERAGE('Marks Term 1:Marks Term 4'!E146:E146)</f>
        <v>6.5</v>
      </c>
      <c r="F146" s="10">
        <f>AVERAGE('Marks Term 1:Marks Term 4'!F146:F146)</f>
        <v>6.25</v>
      </c>
      <c r="G146" s="10">
        <f>AVERAGE('Marks Term 1:Marks Term 4'!G146:G146)</f>
        <v>20.25</v>
      </c>
      <c r="H146" s="10">
        <f>AVERAGE('Marks Term 1:Marks Term 4'!H146:H146)</f>
        <v>31.5</v>
      </c>
      <c r="I146" s="10">
        <f t="shared" si="3"/>
        <v>64.5</v>
      </c>
      <c r="J146" s="5" t="str">
        <f>Calc!A146</f>
        <v>D</v>
      </c>
    </row>
    <row r="147" spans="1:10">
      <c r="A147" s="3" t="s">
        <v>415</v>
      </c>
      <c r="B147" t="s">
        <v>416</v>
      </c>
      <c r="C147" t="s">
        <v>408</v>
      </c>
      <c r="D147" t="s">
        <v>20</v>
      </c>
      <c r="E147" s="10">
        <f>AVERAGE('Marks Term 1:Marks Term 4'!E147:E147)</f>
        <v>4.75</v>
      </c>
      <c r="F147" s="10">
        <f>AVERAGE('Marks Term 1:Marks Term 4'!F147:F147)</f>
        <v>4.5</v>
      </c>
      <c r="G147" s="10">
        <f>AVERAGE('Marks Term 1:Marks Term 4'!G147:G147)</f>
        <v>13.75</v>
      </c>
      <c r="H147" s="10">
        <f>AVERAGE('Marks Term 1:Marks Term 4'!H147:H147)</f>
        <v>22.75</v>
      </c>
      <c r="I147" s="10">
        <f t="shared" si="3"/>
        <v>45.75</v>
      </c>
      <c r="J147" s="5" t="str">
        <f>Calc!A147</f>
        <v>E</v>
      </c>
    </row>
    <row r="148" spans="1:10">
      <c r="A148" s="3" t="s">
        <v>412</v>
      </c>
      <c r="B148" t="s">
        <v>413</v>
      </c>
      <c r="C148" t="s">
        <v>414</v>
      </c>
      <c r="D148" t="s">
        <v>28</v>
      </c>
      <c r="E148" s="10">
        <f>AVERAGE('Marks Term 1:Marks Term 4'!E148:E148)</f>
        <v>6.75</v>
      </c>
      <c r="F148" s="10">
        <f>AVERAGE('Marks Term 1:Marks Term 4'!F148:F148)</f>
        <v>6.75</v>
      </c>
      <c r="G148" s="10">
        <f>AVERAGE('Marks Term 1:Marks Term 4'!G148:G148)</f>
        <v>22.25</v>
      </c>
      <c r="H148" s="10">
        <f>AVERAGE('Marks Term 1:Marks Term 4'!H148:H148)</f>
        <v>34.25</v>
      </c>
      <c r="I148" s="10">
        <f t="shared" si="3"/>
        <v>70</v>
      </c>
      <c r="J148" s="5" t="str">
        <f>Calc!A148</f>
        <v>C</v>
      </c>
    </row>
    <row r="149" spans="1:10">
      <c r="A149" s="3" t="s">
        <v>419</v>
      </c>
      <c r="B149" t="s">
        <v>420</v>
      </c>
      <c r="C149" t="s">
        <v>421</v>
      </c>
      <c r="D149" t="s">
        <v>28</v>
      </c>
      <c r="E149" s="10">
        <f>AVERAGE('Marks Term 1:Marks Term 4'!E149:E149)</f>
        <v>8</v>
      </c>
      <c r="F149" s="10">
        <f>AVERAGE('Marks Term 1:Marks Term 4'!F149:F149)</f>
        <v>7.5</v>
      </c>
      <c r="G149" s="10">
        <f>AVERAGE('Marks Term 1:Marks Term 4'!G149:G149)</f>
        <v>23.75</v>
      </c>
      <c r="H149" s="10">
        <f>AVERAGE('Marks Term 1:Marks Term 4'!H149:H149)</f>
        <v>44.75</v>
      </c>
      <c r="I149" s="10">
        <f t="shared" si="3"/>
        <v>84</v>
      </c>
      <c r="J149" s="5" t="str">
        <f>Calc!A149</f>
        <v>B</v>
      </c>
    </row>
    <row r="150" spans="1:10">
      <c r="A150" s="3" t="s">
        <v>422</v>
      </c>
      <c r="B150" t="s">
        <v>423</v>
      </c>
      <c r="C150" t="s">
        <v>424</v>
      </c>
      <c r="D150" t="s">
        <v>13</v>
      </c>
      <c r="E150" s="10">
        <f>AVERAGE('Marks Term 1:Marks Term 4'!E150:E150)</f>
        <v>6.25</v>
      </c>
      <c r="F150" s="10">
        <f>AVERAGE('Marks Term 1:Marks Term 4'!F150:F150)</f>
        <v>6.25</v>
      </c>
      <c r="G150" s="10">
        <f>AVERAGE('Marks Term 1:Marks Term 4'!G150:G150)</f>
        <v>19.25</v>
      </c>
      <c r="H150" s="10">
        <f>AVERAGE('Marks Term 1:Marks Term 4'!H150:H150)</f>
        <v>32.5</v>
      </c>
      <c r="I150" s="10">
        <f t="shared" si="3"/>
        <v>64.25</v>
      </c>
      <c r="J150" s="5" t="str">
        <f>Calc!A150</f>
        <v>D</v>
      </c>
    </row>
    <row r="151" spans="1:10">
      <c r="A151" s="3" t="s">
        <v>425</v>
      </c>
      <c r="B151" t="s">
        <v>426</v>
      </c>
      <c r="C151" t="s">
        <v>427</v>
      </c>
      <c r="D151" t="s">
        <v>13</v>
      </c>
      <c r="E151" s="10">
        <f>AVERAGE('Marks Term 1:Marks Term 4'!E151:E151)</f>
        <v>8.5</v>
      </c>
      <c r="F151" s="10">
        <f>AVERAGE('Marks Term 1:Marks Term 4'!F151:F151)</f>
        <v>7.75</v>
      </c>
      <c r="G151" s="10">
        <f>AVERAGE('Marks Term 1:Marks Term 4'!G151:G151)</f>
        <v>24.5</v>
      </c>
      <c r="H151" s="10">
        <f>AVERAGE('Marks Term 1:Marks Term 4'!H151:H151)</f>
        <v>44.75</v>
      </c>
      <c r="I151" s="10">
        <f t="shared" si="3"/>
        <v>85.5</v>
      </c>
      <c r="J151" s="5" t="str">
        <f>Calc!A151</f>
        <v>A</v>
      </c>
    </row>
    <row r="152" spans="1:10">
      <c r="A152" s="3" t="s">
        <v>428</v>
      </c>
      <c r="B152" t="s">
        <v>429</v>
      </c>
      <c r="C152" t="s">
        <v>430</v>
      </c>
      <c r="D152" t="s">
        <v>20</v>
      </c>
      <c r="E152" s="10">
        <f>AVERAGE('Marks Term 1:Marks Term 4'!E152:E152)</f>
        <v>6</v>
      </c>
      <c r="F152" s="10">
        <f>AVERAGE('Marks Term 1:Marks Term 4'!F152:F152)</f>
        <v>6</v>
      </c>
      <c r="G152" s="10">
        <f>AVERAGE('Marks Term 1:Marks Term 4'!G152:G152)</f>
        <v>18</v>
      </c>
      <c r="H152" s="10">
        <f>AVERAGE('Marks Term 1:Marks Term 4'!H152:H152)</f>
        <v>27.75</v>
      </c>
      <c r="I152" s="10">
        <f t="shared" si="3"/>
        <v>57.75</v>
      </c>
      <c r="J152" s="5" t="str">
        <f>Calc!A152</f>
        <v>D</v>
      </c>
    </row>
    <row r="153" spans="1:10">
      <c r="A153" s="3" t="s">
        <v>434</v>
      </c>
      <c r="B153" t="s">
        <v>435</v>
      </c>
      <c r="C153" t="s">
        <v>433</v>
      </c>
      <c r="D153" t="s">
        <v>28</v>
      </c>
      <c r="E153" s="10">
        <f>AVERAGE('Marks Term 1:Marks Term 4'!E153:E153)</f>
        <v>5.75</v>
      </c>
      <c r="F153" s="10">
        <f>AVERAGE('Marks Term 1:Marks Term 4'!F153:F153)</f>
        <v>5</v>
      </c>
      <c r="G153" s="10">
        <f>AVERAGE('Marks Term 1:Marks Term 4'!G153:G153)</f>
        <v>16.5</v>
      </c>
      <c r="H153" s="10">
        <f>AVERAGE('Marks Term 1:Marks Term 4'!H153:H153)</f>
        <v>26</v>
      </c>
      <c r="I153" s="10">
        <f t="shared" si="3"/>
        <v>53.25</v>
      </c>
      <c r="J153" s="5" t="str">
        <f>Calc!A153</f>
        <v>E</v>
      </c>
    </row>
    <row r="154" spans="1:10">
      <c r="A154" s="3" t="s">
        <v>431</v>
      </c>
      <c r="B154" t="s">
        <v>432</v>
      </c>
      <c r="C154" t="s">
        <v>433</v>
      </c>
      <c r="D154" t="s">
        <v>13</v>
      </c>
      <c r="E154" s="10">
        <f>AVERAGE('Marks Term 1:Marks Term 4'!E154:E154)</f>
        <v>7</v>
      </c>
      <c r="F154" s="10">
        <f>AVERAGE('Marks Term 1:Marks Term 4'!F154:F154)</f>
        <v>6.25</v>
      </c>
      <c r="G154" s="10">
        <f>AVERAGE('Marks Term 1:Marks Term 4'!G154:G154)</f>
        <v>23</v>
      </c>
      <c r="H154" s="10">
        <f>AVERAGE('Marks Term 1:Marks Term 4'!H154:H154)</f>
        <v>41.5</v>
      </c>
      <c r="I154" s="10">
        <f t="shared" si="3"/>
        <v>77.75</v>
      </c>
      <c r="J154" s="5" t="str">
        <f>Calc!A154</f>
        <v>B</v>
      </c>
    </row>
    <row r="155" spans="1:10">
      <c r="A155" s="3" t="s">
        <v>436</v>
      </c>
      <c r="B155" t="s">
        <v>437</v>
      </c>
      <c r="C155" t="s">
        <v>438</v>
      </c>
      <c r="D155" t="s">
        <v>24</v>
      </c>
      <c r="E155" s="10">
        <f>AVERAGE('Marks Term 1:Marks Term 4'!E155:E155)</f>
        <v>4.25</v>
      </c>
      <c r="F155" s="10">
        <f>AVERAGE('Marks Term 1:Marks Term 4'!F155:F155)</f>
        <v>3.75</v>
      </c>
      <c r="G155" s="10">
        <f>AVERAGE('Marks Term 1:Marks Term 4'!G155:G155)</f>
        <v>12</v>
      </c>
      <c r="H155" s="10">
        <f>AVERAGE('Marks Term 1:Marks Term 4'!H155:H155)</f>
        <v>23</v>
      </c>
      <c r="I155" s="10">
        <f t="shared" si="3"/>
        <v>43</v>
      </c>
      <c r="J155" s="5" t="str">
        <f>Calc!A155</f>
        <v>F</v>
      </c>
    </row>
    <row r="156" spans="1:10">
      <c r="A156" s="3" t="s">
        <v>439</v>
      </c>
      <c r="B156" t="s">
        <v>440</v>
      </c>
      <c r="C156" t="s">
        <v>441</v>
      </c>
      <c r="D156" t="s">
        <v>24</v>
      </c>
      <c r="E156" s="10">
        <f>AVERAGE('Marks Term 1:Marks Term 4'!E156:E156)</f>
        <v>3.75</v>
      </c>
      <c r="F156" s="10">
        <f>AVERAGE('Marks Term 1:Marks Term 4'!F156:F156)</f>
        <v>2.75</v>
      </c>
      <c r="G156" s="10">
        <f>AVERAGE('Marks Term 1:Marks Term 4'!G156:G156)</f>
        <v>13.5</v>
      </c>
      <c r="H156" s="10">
        <f>AVERAGE('Marks Term 1:Marks Term 4'!H156:H156)</f>
        <v>19</v>
      </c>
      <c r="I156" s="10">
        <f t="shared" si="3"/>
        <v>39</v>
      </c>
      <c r="J156" s="5" t="str">
        <f>Calc!A156</f>
        <v>F</v>
      </c>
    </row>
    <row r="157" spans="1:10">
      <c r="A157" s="3" t="s">
        <v>442</v>
      </c>
      <c r="B157" t="s">
        <v>443</v>
      </c>
      <c r="C157" t="s">
        <v>444</v>
      </c>
      <c r="D157" t="s">
        <v>13</v>
      </c>
      <c r="E157" s="10">
        <f>AVERAGE('Marks Term 1:Marks Term 4'!E157:E157)</f>
        <v>7.75</v>
      </c>
      <c r="F157" s="10">
        <f>AVERAGE('Marks Term 1:Marks Term 4'!F157:F157)</f>
        <v>7</v>
      </c>
      <c r="G157" s="10">
        <f>AVERAGE('Marks Term 1:Marks Term 4'!G157:G157)</f>
        <v>23</v>
      </c>
      <c r="H157" s="10">
        <f>AVERAGE('Marks Term 1:Marks Term 4'!H157:H157)</f>
        <v>36</v>
      </c>
      <c r="I157" s="10">
        <f t="shared" si="3"/>
        <v>73.75</v>
      </c>
      <c r="J157" s="5" t="str">
        <f>Calc!A157</f>
        <v>C</v>
      </c>
    </row>
    <row r="158" spans="1:10">
      <c r="A158" s="3" t="s">
        <v>445</v>
      </c>
      <c r="B158" t="s">
        <v>446</v>
      </c>
      <c r="C158" t="s">
        <v>447</v>
      </c>
      <c r="D158" t="s">
        <v>20</v>
      </c>
      <c r="E158" s="10">
        <f>AVERAGE('Marks Term 1:Marks Term 4'!E158:E158)</f>
        <v>8.75</v>
      </c>
      <c r="F158" s="10">
        <f>AVERAGE('Marks Term 1:Marks Term 4'!F158:F158)</f>
        <v>8</v>
      </c>
      <c r="G158" s="10">
        <f>AVERAGE('Marks Term 1:Marks Term 4'!G158:G158)</f>
        <v>24.75</v>
      </c>
      <c r="H158" s="10">
        <f>AVERAGE('Marks Term 1:Marks Term 4'!H158:H158)</f>
        <v>38</v>
      </c>
      <c r="I158" s="10">
        <f t="shared" si="3"/>
        <v>79.5</v>
      </c>
      <c r="J158" s="5" t="str">
        <f>Calc!A158</f>
        <v>B</v>
      </c>
    </row>
    <row r="159" spans="1:10">
      <c r="A159" s="3" t="s">
        <v>453</v>
      </c>
      <c r="B159" t="s">
        <v>454</v>
      </c>
      <c r="C159" t="s">
        <v>455</v>
      </c>
      <c r="D159" t="s">
        <v>13</v>
      </c>
      <c r="E159" s="10">
        <f>AVERAGE('Marks Term 1:Marks Term 4'!E159:E159)</f>
        <v>6.75</v>
      </c>
      <c r="F159" s="10">
        <f>AVERAGE('Marks Term 1:Marks Term 4'!F159:F159)</f>
        <v>7</v>
      </c>
      <c r="G159" s="10">
        <f>AVERAGE('Marks Term 1:Marks Term 4'!G159:G159)</f>
        <v>21.5</v>
      </c>
      <c r="H159" s="10">
        <f>AVERAGE('Marks Term 1:Marks Term 4'!H159:H159)</f>
        <v>35.75</v>
      </c>
      <c r="I159" s="10">
        <f t="shared" si="3"/>
        <v>71</v>
      </c>
      <c r="J159" s="5" t="str">
        <f>Calc!A159</f>
        <v>C</v>
      </c>
    </row>
    <row r="160" spans="1:10">
      <c r="A160" s="3" t="s">
        <v>451</v>
      </c>
      <c r="B160" t="s">
        <v>452</v>
      </c>
      <c r="C160" t="s">
        <v>450</v>
      </c>
      <c r="D160" t="s">
        <v>28</v>
      </c>
      <c r="E160" s="10">
        <f>AVERAGE('Marks Term 1:Marks Term 4'!E160:E160)</f>
        <v>5.5</v>
      </c>
      <c r="F160" s="10">
        <f>AVERAGE('Marks Term 1:Marks Term 4'!F160:F160)</f>
        <v>5.75</v>
      </c>
      <c r="G160" s="10">
        <f>AVERAGE('Marks Term 1:Marks Term 4'!G160:G160)</f>
        <v>15.25</v>
      </c>
      <c r="H160" s="10">
        <f>AVERAGE('Marks Term 1:Marks Term 4'!H160:H160)</f>
        <v>25.5</v>
      </c>
      <c r="I160" s="10">
        <f t="shared" si="3"/>
        <v>52</v>
      </c>
      <c r="J160" s="5" t="str">
        <f>Calc!A160</f>
        <v>E</v>
      </c>
    </row>
    <row r="161" spans="1:10">
      <c r="A161" s="3" t="s">
        <v>448</v>
      </c>
      <c r="B161" t="s">
        <v>449</v>
      </c>
      <c r="C161" t="s">
        <v>450</v>
      </c>
      <c r="D161" t="s">
        <v>24</v>
      </c>
      <c r="E161" s="10">
        <f>AVERAGE('Marks Term 1:Marks Term 4'!E161:E161)</f>
        <v>8.5</v>
      </c>
      <c r="F161" s="10">
        <f>AVERAGE('Marks Term 1:Marks Term 4'!F161:F161)</f>
        <v>8.25</v>
      </c>
      <c r="G161" s="10">
        <f>AVERAGE('Marks Term 1:Marks Term 4'!G161:G161)</f>
        <v>25.5</v>
      </c>
      <c r="H161" s="10">
        <f>AVERAGE('Marks Term 1:Marks Term 4'!H161:H161)</f>
        <v>42.75</v>
      </c>
      <c r="I161" s="10">
        <f t="shared" si="3"/>
        <v>85</v>
      </c>
      <c r="J161" s="5" t="str">
        <f>Calc!A161</f>
        <v>A</v>
      </c>
    </row>
    <row r="162" spans="1:10">
      <c r="A162" s="3" t="s">
        <v>456</v>
      </c>
      <c r="B162" t="s">
        <v>457</v>
      </c>
      <c r="C162" t="s">
        <v>458</v>
      </c>
      <c r="D162" t="s">
        <v>28</v>
      </c>
      <c r="E162" s="10">
        <f>AVERAGE('Marks Term 1:Marks Term 4'!E162:E162)</f>
        <v>3</v>
      </c>
      <c r="F162" s="10">
        <f>AVERAGE('Marks Term 1:Marks Term 4'!F162:F162)</f>
        <v>2.5</v>
      </c>
      <c r="G162" s="10">
        <f>AVERAGE('Marks Term 1:Marks Term 4'!G162:G162)</f>
        <v>9.25</v>
      </c>
      <c r="H162" s="10">
        <f>AVERAGE('Marks Term 1:Marks Term 4'!H162:H162)</f>
        <v>17.5</v>
      </c>
      <c r="I162" s="10">
        <f t="shared" si="3"/>
        <v>32.25</v>
      </c>
      <c r="J162" s="5" t="str">
        <f>Calc!A162</f>
        <v>Fail</v>
      </c>
    </row>
    <row r="163" spans="1:10">
      <c r="A163" s="3" t="s">
        <v>459</v>
      </c>
      <c r="B163" t="s">
        <v>460</v>
      </c>
      <c r="C163" t="s">
        <v>461</v>
      </c>
      <c r="D163" t="s">
        <v>20</v>
      </c>
      <c r="E163" s="10">
        <f>AVERAGE('Marks Term 1:Marks Term 4'!E163:E163)</f>
        <v>9.25</v>
      </c>
      <c r="F163" s="10">
        <f>AVERAGE('Marks Term 1:Marks Term 4'!F163:F163)</f>
        <v>9</v>
      </c>
      <c r="G163" s="10">
        <f>AVERAGE('Marks Term 1:Marks Term 4'!G163:G163)</f>
        <v>26.25</v>
      </c>
      <c r="H163" s="10">
        <f>AVERAGE('Marks Term 1:Marks Term 4'!H163:H163)</f>
        <v>42.5</v>
      </c>
      <c r="I163" s="10">
        <f t="shared" si="3"/>
        <v>87</v>
      </c>
      <c r="J163" s="5" t="str">
        <f>Calc!A163</f>
        <v>A</v>
      </c>
    </row>
    <row r="164" spans="1:10">
      <c r="A164" s="3" t="s">
        <v>462</v>
      </c>
      <c r="B164" t="s">
        <v>463</v>
      </c>
      <c r="C164" t="s">
        <v>37</v>
      </c>
      <c r="D164" t="s">
        <v>24</v>
      </c>
      <c r="E164" s="10">
        <f>AVERAGE('Marks Term 1:Marks Term 4'!E164:E164)</f>
        <v>2</v>
      </c>
      <c r="F164" s="10">
        <f>AVERAGE('Marks Term 1:Marks Term 4'!F164:F164)</f>
        <v>2.25</v>
      </c>
      <c r="G164" s="10">
        <f>AVERAGE('Marks Term 1:Marks Term 4'!G164:G164)</f>
        <v>5</v>
      </c>
      <c r="H164" s="10">
        <f>AVERAGE('Marks Term 1:Marks Term 4'!H164:H164)</f>
        <v>11.25</v>
      </c>
      <c r="I164" s="10">
        <f t="shared" si="3"/>
        <v>20.5</v>
      </c>
      <c r="J164" s="5" t="str">
        <f>Calc!A164</f>
        <v>Fail</v>
      </c>
    </row>
    <row r="165" spans="1:10">
      <c r="A165" s="3" t="s">
        <v>464</v>
      </c>
      <c r="B165" t="s">
        <v>465</v>
      </c>
      <c r="C165" t="s">
        <v>466</v>
      </c>
      <c r="D165" t="s">
        <v>28</v>
      </c>
      <c r="E165" s="10">
        <f>AVERAGE('Marks Term 1:Marks Term 4'!E165:E165)</f>
        <v>5.75</v>
      </c>
      <c r="F165" s="10">
        <f>AVERAGE('Marks Term 1:Marks Term 4'!F165:F165)</f>
        <v>6.75</v>
      </c>
      <c r="G165" s="10">
        <f>AVERAGE('Marks Term 1:Marks Term 4'!G165:G165)</f>
        <v>14.25</v>
      </c>
      <c r="H165" s="10">
        <f>AVERAGE('Marks Term 1:Marks Term 4'!H165:H165)</f>
        <v>28</v>
      </c>
      <c r="I165" s="10">
        <f t="shared" si="3"/>
        <v>54.75</v>
      </c>
      <c r="J165" s="5" t="str">
        <f>Calc!A165</f>
        <v>E</v>
      </c>
    </row>
    <row r="166" spans="1:10">
      <c r="A166" s="3" t="s">
        <v>467</v>
      </c>
      <c r="B166" t="s">
        <v>468</v>
      </c>
      <c r="C166" t="s">
        <v>469</v>
      </c>
      <c r="D166" t="s">
        <v>13</v>
      </c>
      <c r="E166" s="10">
        <f>AVERAGE('Marks Term 1:Marks Term 4'!E166:E166)</f>
        <v>6.5</v>
      </c>
      <c r="F166" s="10">
        <f>AVERAGE('Marks Term 1:Marks Term 4'!F166:F166)</f>
        <v>7</v>
      </c>
      <c r="G166" s="10">
        <f>AVERAGE('Marks Term 1:Marks Term 4'!G166:G166)</f>
        <v>22</v>
      </c>
      <c r="H166" s="10">
        <f>AVERAGE('Marks Term 1:Marks Term 4'!H166:H166)</f>
        <v>34.25</v>
      </c>
      <c r="I166" s="10">
        <f t="shared" si="3"/>
        <v>69.75</v>
      </c>
      <c r="J166" s="5" t="str">
        <f>Calc!A166</f>
        <v>C</v>
      </c>
    </row>
    <row r="167" spans="1:10">
      <c r="A167" s="3" t="s">
        <v>470</v>
      </c>
      <c r="B167" t="s">
        <v>471</v>
      </c>
      <c r="C167" t="s">
        <v>472</v>
      </c>
      <c r="D167" t="s">
        <v>24</v>
      </c>
      <c r="E167" s="10">
        <f>AVERAGE('Marks Term 1:Marks Term 4'!E167:E167)</f>
        <v>9.5</v>
      </c>
      <c r="F167" s="10">
        <f>AVERAGE('Marks Term 1:Marks Term 4'!F167:F167)</f>
        <v>8.75</v>
      </c>
      <c r="G167" s="10">
        <f>AVERAGE('Marks Term 1:Marks Term 4'!G167:G167)</f>
        <v>28.25</v>
      </c>
      <c r="H167" s="10">
        <f>AVERAGE('Marks Term 1:Marks Term 4'!H167:H167)</f>
        <v>47.75</v>
      </c>
      <c r="I167" s="10">
        <f t="shared" si="3"/>
        <v>94.25</v>
      </c>
      <c r="J167" s="5" t="str">
        <f>Calc!A167</f>
        <v>A</v>
      </c>
    </row>
    <row r="168" spans="1:10">
      <c r="A168" s="3" t="s">
        <v>473</v>
      </c>
      <c r="B168" t="s">
        <v>474</v>
      </c>
      <c r="C168" t="s">
        <v>475</v>
      </c>
      <c r="D168" t="s">
        <v>24</v>
      </c>
      <c r="E168" s="10">
        <f>AVERAGE('Marks Term 1:Marks Term 4'!E168:E168)</f>
        <v>8.75</v>
      </c>
      <c r="F168" s="10">
        <f>AVERAGE('Marks Term 1:Marks Term 4'!F168:F168)</f>
        <v>7.5</v>
      </c>
      <c r="G168" s="10">
        <f>AVERAGE('Marks Term 1:Marks Term 4'!G168:G168)</f>
        <v>23</v>
      </c>
      <c r="H168" s="10">
        <f>AVERAGE('Marks Term 1:Marks Term 4'!H168:H168)</f>
        <v>43.5</v>
      </c>
      <c r="I168" s="10">
        <f t="shared" si="3"/>
        <v>82.75</v>
      </c>
      <c r="J168" s="5" t="str">
        <f>Calc!A168</f>
        <v>B</v>
      </c>
    </row>
    <row r="169" spans="1:10">
      <c r="A169" s="3" t="s">
        <v>476</v>
      </c>
      <c r="B169" t="s">
        <v>477</v>
      </c>
      <c r="C169" t="s">
        <v>478</v>
      </c>
      <c r="D169" t="s">
        <v>13</v>
      </c>
      <c r="E169" s="10">
        <f>AVERAGE('Marks Term 1:Marks Term 4'!E169:E169)</f>
        <v>5</v>
      </c>
      <c r="F169" s="10">
        <f>AVERAGE('Marks Term 1:Marks Term 4'!F169:F169)</f>
        <v>5</v>
      </c>
      <c r="G169" s="10">
        <f>AVERAGE('Marks Term 1:Marks Term 4'!G169:G169)</f>
        <v>12.5</v>
      </c>
      <c r="H169" s="10">
        <f>AVERAGE('Marks Term 1:Marks Term 4'!H169:H169)</f>
        <v>26.5</v>
      </c>
      <c r="I169" s="10">
        <f t="shared" si="3"/>
        <v>49</v>
      </c>
      <c r="J169" s="5" t="str">
        <f>Calc!A169</f>
        <v>E</v>
      </c>
    </row>
    <row r="170" spans="1:10">
      <c r="A170" s="3" t="s">
        <v>479</v>
      </c>
      <c r="B170" t="s">
        <v>480</v>
      </c>
      <c r="C170" t="s">
        <v>481</v>
      </c>
      <c r="D170" t="s">
        <v>28</v>
      </c>
      <c r="E170" s="10">
        <f>AVERAGE('Marks Term 1:Marks Term 4'!E170:E170)</f>
        <v>5.75</v>
      </c>
      <c r="F170" s="10">
        <f>AVERAGE('Marks Term 1:Marks Term 4'!F170:F170)</f>
        <v>6.75</v>
      </c>
      <c r="G170" s="10">
        <f>AVERAGE('Marks Term 1:Marks Term 4'!G170:G170)</f>
        <v>17.25</v>
      </c>
      <c r="H170" s="10">
        <f>AVERAGE('Marks Term 1:Marks Term 4'!H170:H170)</f>
        <v>30.75</v>
      </c>
      <c r="I170" s="10">
        <f t="shared" si="3"/>
        <v>60.5</v>
      </c>
      <c r="J170" s="5" t="str">
        <f>Calc!A170</f>
        <v>D</v>
      </c>
    </row>
    <row r="171" spans="1:10">
      <c r="A171" s="3" t="s">
        <v>487</v>
      </c>
      <c r="B171" t="s">
        <v>488</v>
      </c>
      <c r="C171" t="s">
        <v>484</v>
      </c>
      <c r="D171" t="s">
        <v>13</v>
      </c>
      <c r="E171" s="10">
        <f>AVERAGE('Marks Term 1:Marks Term 4'!E171:E171)</f>
        <v>5</v>
      </c>
      <c r="F171" s="10">
        <f>AVERAGE('Marks Term 1:Marks Term 4'!F171:F171)</f>
        <v>4.5</v>
      </c>
      <c r="G171" s="10">
        <f>AVERAGE('Marks Term 1:Marks Term 4'!G171:G171)</f>
        <v>14.5</v>
      </c>
      <c r="H171" s="10">
        <f>AVERAGE('Marks Term 1:Marks Term 4'!H171:H171)</f>
        <v>30</v>
      </c>
      <c r="I171" s="10">
        <f t="shared" si="3"/>
        <v>54</v>
      </c>
      <c r="J171" s="5" t="str">
        <f>Calc!A171</f>
        <v>E</v>
      </c>
    </row>
    <row r="172" spans="1:10">
      <c r="A172" s="3" t="s">
        <v>482</v>
      </c>
      <c r="B172" t="s">
        <v>483</v>
      </c>
      <c r="C172" t="s">
        <v>484</v>
      </c>
      <c r="D172" t="s">
        <v>20</v>
      </c>
      <c r="E172" s="10">
        <f>AVERAGE('Marks Term 1:Marks Term 4'!E172:E172)</f>
        <v>8.25</v>
      </c>
      <c r="F172" s="10">
        <f>AVERAGE('Marks Term 1:Marks Term 4'!F172:F172)</f>
        <v>8</v>
      </c>
      <c r="G172" s="10">
        <f>AVERAGE('Marks Term 1:Marks Term 4'!G172:G172)</f>
        <v>24.75</v>
      </c>
      <c r="H172" s="10">
        <f>AVERAGE('Marks Term 1:Marks Term 4'!H172:H172)</f>
        <v>41.5</v>
      </c>
      <c r="I172" s="10">
        <f t="shared" si="3"/>
        <v>82.5</v>
      </c>
      <c r="J172" s="5" t="str">
        <f>Calc!A172</f>
        <v>B</v>
      </c>
    </row>
    <row r="173" spans="1:10">
      <c r="A173" s="3" t="s">
        <v>485</v>
      </c>
      <c r="B173" t="s">
        <v>486</v>
      </c>
      <c r="C173" t="s">
        <v>484</v>
      </c>
      <c r="D173" t="s">
        <v>20</v>
      </c>
      <c r="E173" s="10">
        <f>AVERAGE('Marks Term 1:Marks Term 4'!E173:E173)</f>
        <v>5.75</v>
      </c>
      <c r="F173" s="10">
        <f>AVERAGE('Marks Term 1:Marks Term 4'!F173:F173)</f>
        <v>6</v>
      </c>
      <c r="G173" s="10">
        <f>AVERAGE('Marks Term 1:Marks Term 4'!G173:G173)</f>
        <v>18.5</v>
      </c>
      <c r="H173" s="10">
        <f>AVERAGE('Marks Term 1:Marks Term 4'!H173:H173)</f>
        <v>30.75</v>
      </c>
      <c r="I173" s="10">
        <f t="shared" si="3"/>
        <v>61</v>
      </c>
      <c r="J173" s="5" t="str">
        <f>Calc!A173</f>
        <v>D</v>
      </c>
    </row>
    <row r="174" spans="1:10">
      <c r="A174" s="3" t="s">
        <v>489</v>
      </c>
      <c r="B174" t="s">
        <v>490</v>
      </c>
      <c r="C174" t="s">
        <v>484</v>
      </c>
      <c r="D174" t="s">
        <v>28</v>
      </c>
      <c r="E174" s="10">
        <f>AVERAGE('Marks Term 1:Marks Term 4'!E174:E174)</f>
        <v>5.5</v>
      </c>
      <c r="F174" s="10">
        <f>AVERAGE('Marks Term 1:Marks Term 4'!F174:F174)</f>
        <v>4.75</v>
      </c>
      <c r="G174" s="10">
        <f>AVERAGE('Marks Term 1:Marks Term 4'!G174:G174)</f>
        <v>17.25</v>
      </c>
      <c r="H174" s="10">
        <f>AVERAGE('Marks Term 1:Marks Term 4'!H174:H174)</f>
        <v>29.25</v>
      </c>
      <c r="I174" s="10">
        <f t="shared" si="3"/>
        <v>56.75</v>
      </c>
      <c r="J174" s="5" t="str">
        <f>Calc!A174</f>
        <v>D</v>
      </c>
    </row>
    <row r="175" spans="1:10">
      <c r="A175" s="3" t="s">
        <v>491</v>
      </c>
      <c r="B175" t="s">
        <v>492</v>
      </c>
      <c r="C175" t="s">
        <v>493</v>
      </c>
      <c r="D175" t="s">
        <v>24</v>
      </c>
      <c r="E175" s="10">
        <f>AVERAGE('Marks Term 1:Marks Term 4'!E175:E175)</f>
        <v>5.75</v>
      </c>
      <c r="F175" s="10">
        <f>AVERAGE('Marks Term 1:Marks Term 4'!F175:F175)</f>
        <v>5.75</v>
      </c>
      <c r="G175" s="10">
        <f>AVERAGE('Marks Term 1:Marks Term 4'!G175:G175)</f>
        <v>18.75</v>
      </c>
      <c r="H175" s="10">
        <f>AVERAGE('Marks Term 1:Marks Term 4'!H175:H175)</f>
        <v>29.75</v>
      </c>
      <c r="I175" s="10">
        <f t="shared" si="3"/>
        <v>60</v>
      </c>
      <c r="J175" s="5" t="str">
        <f>Calc!A175</f>
        <v>D</v>
      </c>
    </row>
    <row r="176" spans="1:10">
      <c r="A176" s="3" t="s">
        <v>494</v>
      </c>
      <c r="B176" t="s">
        <v>495</v>
      </c>
      <c r="C176" t="s">
        <v>496</v>
      </c>
      <c r="D176" t="s">
        <v>20</v>
      </c>
      <c r="E176" s="10">
        <f>AVERAGE('Marks Term 1:Marks Term 4'!E176:E176)</f>
        <v>9</v>
      </c>
      <c r="F176" s="10">
        <f>AVERAGE('Marks Term 1:Marks Term 4'!F176:F176)</f>
        <v>9</v>
      </c>
      <c r="G176" s="10">
        <f>AVERAGE('Marks Term 1:Marks Term 4'!G176:G176)</f>
        <v>26</v>
      </c>
      <c r="H176" s="10">
        <f>AVERAGE('Marks Term 1:Marks Term 4'!H176:H176)</f>
        <v>42.25</v>
      </c>
      <c r="I176" s="10">
        <f t="shared" si="3"/>
        <v>86.25</v>
      </c>
      <c r="J176" s="5" t="str">
        <f>Calc!A176</f>
        <v>A</v>
      </c>
    </row>
    <row r="177" spans="1:10">
      <c r="A177" s="3" t="s">
        <v>500</v>
      </c>
      <c r="B177" t="s">
        <v>501</v>
      </c>
      <c r="C177" t="s">
        <v>499</v>
      </c>
      <c r="D177" t="s">
        <v>20</v>
      </c>
      <c r="E177" s="10">
        <f>AVERAGE('Marks Term 1:Marks Term 4'!E177:E177)</f>
        <v>9.5</v>
      </c>
      <c r="F177" s="10">
        <f>AVERAGE('Marks Term 1:Marks Term 4'!F177:F177)</f>
        <v>9.25</v>
      </c>
      <c r="G177" s="10">
        <f>AVERAGE('Marks Term 1:Marks Term 4'!G177:G177)</f>
        <v>28.75</v>
      </c>
      <c r="H177" s="10">
        <f>AVERAGE('Marks Term 1:Marks Term 4'!H177:H177)</f>
        <v>47</v>
      </c>
      <c r="I177" s="10">
        <f t="shared" si="3"/>
        <v>94.5</v>
      </c>
      <c r="J177" s="5" t="str">
        <f>Calc!A177</f>
        <v>A</v>
      </c>
    </row>
    <row r="178" spans="1:10">
      <c r="A178" s="3" t="s">
        <v>497</v>
      </c>
      <c r="B178" t="s">
        <v>498</v>
      </c>
      <c r="C178" t="s">
        <v>499</v>
      </c>
      <c r="D178" t="s">
        <v>20</v>
      </c>
      <c r="E178" s="10">
        <f>AVERAGE('Marks Term 1:Marks Term 4'!E178:E178)</f>
        <v>9.5</v>
      </c>
      <c r="F178" s="10">
        <f>AVERAGE('Marks Term 1:Marks Term 4'!F178:F178)</f>
        <v>8.5</v>
      </c>
      <c r="G178" s="10">
        <f>AVERAGE('Marks Term 1:Marks Term 4'!G178:G178)</f>
        <v>28.25</v>
      </c>
      <c r="H178" s="10">
        <f>AVERAGE('Marks Term 1:Marks Term 4'!H178:H178)</f>
        <v>44.5</v>
      </c>
      <c r="I178" s="10">
        <f t="shared" si="3"/>
        <v>90.75</v>
      </c>
      <c r="J178" s="5" t="str">
        <f>Calc!A178</f>
        <v>A</v>
      </c>
    </row>
    <row r="179" spans="1:10">
      <c r="A179" s="3" t="s">
        <v>502</v>
      </c>
      <c r="B179" t="s">
        <v>503</v>
      </c>
      <c r="C179" t="s">
        <v>504</v>
      </c>
      <c r="D179" t="s">
        <v>24</v>
      </c>
      <c r="E179" s="10">
        <f>AVERAGE('Marks Term 1:Marks Term 4'!E179:E179)</f>
        <v>9.5</v>
      </c>
      <c r="F179" s="10">
        <f>AVERAGE('Marks Term 1:Marks Term 4'!F179:F179)</f>
        <v>9.25</v>
      </c>
      <c r="G179" s="10">
        <f>AVERAGE('Marks Term 1:Marks Term 4'!G179:G179)</f>
        <v>27.75</v>
      </c>
      <c r="H179" s="10">
        <f>AVERAGE('Marks Term 1:Marks Term 4'!H179:H179)</f>
        <v>44.75</v>
      </c>
      <c r="I179" s="10">
        <f t="shared" si="3"/>
        <v>91.25</v>
      </c>
      <c r="J179" s="5" t="str">
        <f>Calc!A179</f>
        <v>A</v>
      </c>
    </row>
    <row r="180" spans="1:10">
      <c r="A180" s="3" t="s">
        <v>505</v>
      </c>
      <c r="B180" t="s">
        <v>506</v>
      </c>
      <c r="C180" t="s">
        <v>507</v>
      </c>
      <c r="D180" t="s">
        <v>24</v>
      </c>
      <c r="E180" s="10">
        <f>AVERAGE('Marks Term 1:Marks Term 4'!E180:E180)</f>
        <v>6.25</v>
      </c>
      <c r="F180" s="10">
        <f>AVERAGE('Marks Term 1:Marks Term 4'!F180:F180)</f>
        <v>6.5</v>
      </c>
      <c r="G180" s="10">
        <f>AVERAGE('Marks Term 1:Marks Term 4'!G180:G180)</f>
        <v>17</v>
      </c>
      <c r="H180" s="10">
        <f>AVERAGE('Marks Term 1:Marks Term 4'!H180:H180)</f>
        <v>30.5</v>
      </c>
      <c r="I180" s="10">
        <f t="shared" si="3"/>
        <v>60.25</v>
      </c>
      <c r="J180" s="5" t="str">
        <f>Calc!A180</f>
        <v>D</v>
      </c>
    </row>
    <row r="181" spans="1:10">
      <c r="A181" s="3" t="s">
        <v>508</v>
      </c>
      <c r="B181" t="s">
        <v>509</v>
      </c>
      <c r="C181" t="s">
        <v>510</v>
      </c>
      <c r="D181" t="s">
        <v>13</v>
      </c>
      <c r="E181" s="10">
        <f>AVERAGE('Marks Term 1:Marks Term 4'!E181:E181)</f>
        <v>9.5</v>
      </c>
      <c r="F181" s="10">
        <f>AVERAGE('Marks Term 1:Marks Term 4'!F181:F181)</f>
        <v>9.5</v>
      </c>
      <c r="G181" s="10">
        <f>AVERAGE('Marks Term 1:Marks Term 4'!G181:G181)</f>
        <v>26</v>
      </c>
      <c r="H181" s="10">
        <f>AVERAGE('Marks Term 1:Marks Term 4'!H181:H181)</f>
        <v>48</v>
      </c>
      <c r="I181" s="10">
        <f t="shared" si="3"/>
        <v>93</v>
      </c>
      <c r="J181" s="5" t="str">
        <f>Calc!A181</f>
        <v>A</v>
      </c>
    </row>
    <row r="182" spans="1:10">
      <c r="A182" s="3" t="s">
        <v>511</v>
      </c>
      <c r="B182" t="s">
        <v>512</v>
      </c>
      <c r="C182" t="s">
        <v>513</v>
      </c>
      <c r="D182" t="s">
        <v>24</v>
      </c>
      <c r="E182" s="10">
        <f>AVERAGE('Marks Term 1:Marks Term 4'!E182:E182)</f>
        <v>2.75</v>
      </c>
      <c r="F182" s="10">
        <f>AVERAGE('Marks Term 1:Marks Term 4'!F182:F182)</f>
        <v>2.75</v>
      </c>
      <c r="G182" s="10">
        <f>AVERAGE('Marks Term 1:Marks Term 4'!G182:G182)</f>
        <v>8.5</v>
      </c>
      <c r="H182" s="10">
        <f>AVERAGE('Marks Term 1:Marks Term 4'!H182:H182)</f>
        <v>13</v>
      </c>
      <c r="I182" s="10">
        <f t="shared" si="3"/>
        <v>27</v>
      </c>
      <c r="J182" s="5" t="str">
        <f>Calc!A182</f>
        <v>Fail</v>
      </c>
    </row>
    <row r="183" spans="1:10">
      <c r="A183" s="3" t="s">
        <v>514</v>
      </c>
      <c r="B183" t="s">
        <v>515</v>
      </c>
      <c r="C183" t="s">
        <v>516</v>
      </c>
      <c r="D183" t="s">
        <v>28</v>
      </c>
      <c r="E183" s="10">
        <f>AVERAGE('Marks Term 1:Marks Term 4'!E183:E183)</f>
        <v>3.25</v>
      </c>
      <c r="F183" s="10">
        <f>AVERAGE('Marks Term 1:Marks Term 4'!F183:F183)</f>
        <v>3.75</v>
      </c>
      <c r="G183" s="10">
        <f>AVERAGE('Marks Term 1:Marks Term 4'!G183:G183)</f>
        <v>7.5</v>
      </c>
      <c r="H183" s="10">
        <f>AVERAGE('Marks Term 1:Marks Term 4'!H183:H183)</f>
        <v>15.25</v>
      </c>
      <c r="I183" s="10">
        <f t="shared" si="3"/>
        <v>29.75</v>
      </c>
      <c r="J183" s="5" t="str">
        <f>Calc!A183</f>
        <v>Fail</v>
      </c>
    </row>
    <row r="184" spans="1:10">
      <c r="A184" s="3" t="s">
        <v>517</v>
      </c>
      <c r="B184" t="s">
        <v>518</v>
      </c>
      <c r="C184" t="s">
        <v>519</v>
      </c>
      <c r="D184" t="s">
        <v>20</v>
      </c>
      <c r="E184" s="10">
        <f>AVERAGE('Marks Term 1:Marks Term 4'!E184:E184)</f>
        <v>5.25</v>
      </c>
      <c r="F184" s="10">
        <f>AVERAGE('Marks Term 1:Marks Term 4'!F184:F184)</f>
        <v>5.75</v>
      </c>
      <c r="G184" s="10">
        <f>AVERAGE('Marks Term 1:Marks Term 4'!G184:G184)</f>
        <v>19</v>
      </c>
      <c r="H184" s="10">
        <f>AVERAGE('Marks Term 1:Marks Term 4'!H184:H184)</f>
        <v>26</v>
      </c>
      <c r="I184" s="10">
        <f t="shared" si="3"/>
        <v>56</v>
      </c>
      <c r="J184" s="5" t="str">
        <f>Calc!A184</f>
        <v>D</v>
      </c>
    </row>
    <row r="185" spans="1:10">
      <c r="A185" s="3" t="s">
        <v>520</v>
      </c>
      <c r="B185" t="s">
        <v>521</v>
      </c>
      <c r="C185" t="s">
        <v>522</v>
      </c>
      <c r="D185" t="s">
        <v>20</v>
      </c>
      <c r="E185" s="10">
        <f>AVERAGE('Marks Term 1:Marks Term 4'!E185:E185)</f>
        <v>4.25</v>
      </c>
      <c r="F185" s="10">
        <f>AVERAGE('Marks Term 1:Marks Term 4'!F185:F185)</f>
        <v>4</v>
      </c>
      <c r="G185" s="10">
        <f>AVERAGE('Marks Term 1:Marks Term 4'!G185:G185)</f>
        <v>11.25</v>
      </c>
      <c r="H185" s="10">
        <f>AVERAGE('Marks Term 1:Marks Term 4'!H185:H185)</f>
        <v>20</v>
      </c>
      <c r="I185" s="10">
        <f t="shared" si="3"/>
        <v>39.5</v>
      </c>
      <c r="J185" s="5" t="str">
        <f>Calc!A185</f>
        <v>F</v>
      </c>
    </row>
    <row r="186" spans="1:10">
      <c r="A186" s="3" t="s">
        <v>523</v>
      </c>
      <c r="B186" t="s">
        <v>524</v>
      </c>
      <c r="C186" t="s">
        <v>525</v>
      </c>
      <c r="D186" t="s">
        <v>13</v>
      </c>
      <c r="E186" s="10">
        <f>AVERAGE('Marks Term 1:Marks Term 4'!E186:E186)</f>
        <v>8.5</v>
      </c>
      <c r="F186" s="10">
        <f>AVERAGE('Marks Term 1:Marks Term 4'!F186:F186)</f>
        <v>8</v>
      </c>
      <c r="G186" s="10">
        <f>AVERAGE('Marks Term 1:Marks Term 4'!G186:G186)</f>
        <v>25.5</v>
      </c>
      <c r="H186" s="10">
        <f>AVERAGE('Marks Term 1:Marks Term 4'!H186:H186)</f>
        <v>46.25</v>
      </c>
      <c r="I186" s="10">
        <f t="shared" si="3"/>
        <v>88.25</v>
      </c>
      <c r="J186" s="5" t="str">
        <f>Calc!A186</f>
        <v>A</v>
      </c>
    </row>
    <row r="187" spans="1:10">
      <c r="A187" s="3" t="s">
        <v>526</v>
      </c>
      <c r="B187" t="s">
        <v>527</v>
      </c>
      <c r="C187" t="s">
        <v>528</v>
      </c>
      <c r="D187" t="s">
        <v>13</v>
      </c>
      <c r="E187" s="10">
        <f>AVERAGE('Marks Term 1:Marks Term 4'!E187:E187)</f>
        <v>1.75</v>
      </c>
      <c r="F187" s="10">
        <f>AVERAGE('Marks Term 1:Marks Term 4'!F187:F187)</f>
        <v>2</v>
      </c>
      <c r="G187" s="10">
        <f>AVERAGE('Marks Term 1:Marks Term 4'!G187:G187)</f>
        <v>3.25</v>
      </c>
      <c r="H187" s="10">
        <f>AVERAGE('Marks Term 1:Marks Term 4'!H187:H187)</f>
        <v>12.75</v>
      </c>
      <c r="I187" s="10">
        <f t="shared" si="3"/>
        <v>19.75</v>
      </c>
      <c r="J187" s="5" t="str">
        <f>Calc!A187</f>
        <v>Fail</v>
      </c>
    </row>
    <row r="188" spans="1:10">
      <c r="A188" s="3" t="s">
        <v>529</v>
      </c>
      <c r="B188" t="s">
        <v>530</v>
      </c>
      <c r="C188" t="s">
        <v>531</v>
      </c>
      <c r="D188" t="s">
        <v>28</v>
      </c>
      <c r="E188" s="10">
        <f>AVERAGE('Marks Term 1:Marks Term 4'!E188:E188)</f>
        <v>9.25</v>
      </c>
      <c r="F188" s="10">
        <f>AVERAGE('Marks Term 1:Marks Term 4'!F188:F188)</f>
        <v>8</v>
      </c>
      <c r="G188" s="10">
        <f>AVERAGE('Marks Term 1:Marks Term 4'!G188:G188)</f>
        <v>27.25</v>
      </c>
      <c r="H188" s="10">
        <f>AVERAGE('Marks Term 1:Marks Term 4'!H188:H188)</f>
        <v>45.5</v>
      </c>
      <c r="I188" s="10">
        <f t="shared" si="3"/>
        <v>90</v>
      </c>
      <c r="J188" s="5" t="str">
        <f>Calc!A188</f>
        <v>A</v>
      </c>
    </row>
    <row r="189" spans="1:10">
      <c r="A189" s="3" t="s">
        <v>533</v>
      </c>
      <c r="B189" t="s">
        <v>534</v>
      </c>
      <c r="C189" t="s">
        <v>531</v>
      </c>
      <c r="D189" t="s">
        <v>13</v>
      </c>
      <c r="E189" s="10">
        <f>AVERAGE('Marks Term 1:Marks Term 4'!E189:E189)</f>
        <v>4.25</v>
      </c>
      <c r="F189" s="10">
        <f>AVERAGE('Marks Term 1:Marks Term 4'!F189:F189)</f>
        <v>3.25</v>
      </c>
      <c r="G189" s="10">
        <f>AVERAGE('Marks Term 1:Marks Term 4'!G189:G189)</f>
        <v>13.25</v>
      </c>
      <c r="H189" s="10">
        <f>AVERAGE('Marks Term 1:Marks Term 4'!H189:H189)</f>
        <v>19.75</v>
      </c>
      <c r="I189" s="10">
        <f t="shared" si="3"/>
        <v>40.5</v>
      </c>
      <c r="J189" s="5" t="str">
        <f>Calc!A189</f>
        <v>F</v>
      </c>
    </row>
    <row r="190" spans="1:10">
      <c r="A190" s="3" t="s">
        <v>532</v>
      </c>
      <c r="B190" t="s">
        <v>115</v>
      </c>
      <c r="C190" t="s">
        <v>531</v>
      </c>
      <c r="D190" t="s">
        <v>13</v>
      </c>
      <c r="E190" s="10">
        <f>AVERAGE('Marks Term 1:Marks Term 4'!E190:E190)</f>
        <v>7.25</v>
      </c>
      <c r="F190" s="10">
        <f>AVERAGE('Marks Term 1:Marks Term 4'!F190:F190)</f>
        <v>7</v>
      </c>
      <c r="G190" s="10">
        <f>AVERAGE('Marks Term 1:Marks Term 4'!G190:G190)</f>
        <v>22</v>
      </c>
      <c r="H190" s="10">
        <f>AVERAGE('Marks Term 1:Marks Term 4'!H190:H190)</f>
        <v>34.5</v>
      </c>
      <c r="I190" s="10">
        <f t="shared" si="3"/>
        <v>70.75</v>
      </c>
      <c r="J190" s="5" t="str">
        <f>Calc!A190</f>
        <v>C</v>
      </c>
    </row>
    <row r="191" spans="1:10">
      <c r="A191" s="3" t="s">
        <v>535</v>
      </c>
      <c r="B191" t="s">
        <v>536</v>
      </c>
      <c r="C191" t="s">
        <v>537</v>
      </c>
      <c r="D191" t="s">
        <v>28</v>
      </c>
      <c r="E191" s="10">
        <f>AVERAGE('Marks Term 1:Marks Term 4'!E191:E191)</f>
        <v>2.75</v>
      </c>
      <c r="F191" s="10">
        <f>AVERAGE('Marks Term 1:Marks Term 4'!F191:F191)</f>
        <v>1.5</v>
      </c>
      <c r="G191" s="10">
        <f>AVERAGE('Marks Term 1:Marks Term 4'!G191:G191)</f>
        <v>8</v>
      </c>
      <c r="H191" s="10">
        <f>AVERAGE('Marks Term 1:Marks Term 4'!H191:H191)</f>
        <v>11.5</v>
      </c>
      <c r="I191" s="10">
        <f t="shared" si="3"/>
        <v>23.75</v>
      </c>
      <c r="J191" s="5" t="str">
        <f>Calc!A191</f>
        <v>Fail</v>
      </c>
    </row>
    <row r="192" spans="1:10">
      <c r="A192" s="3" t="s">
        <v>547</v>
      </c>
      <c r="B192" t="s">
        <v>548</v>
      </c>
      <c r="C192" t="s">
        <v>546</v>
      </c>
      <c r="D192" t="s">
        <v>20</v>
      </c>
      <c r="E192" s="10">
        <f>AVERAGE('Marks Term 1:Marks Term 4'!E192:E192)</f>
        <v>7</v>
      </c>
      <c r="F192" s="10">
        <f>AVERAGE('Marks Term 1:Marks Term 4'!F192:F192)</f>
        <v>8</v>
      </c>
      <c r="G192" s="10">
        <f>AVERAGE('Marks Term 1:Marks Term 4'!G192:G192)</f>
        <v>20</v>
      </c>
      <c r="H192" s="10">
        <f>AVERAGE('Marks Term 1:Marks Term 4'!H192:H192)</f>
        <v>37.75</v>
      </c>
      <c r="I192" s="10">
        <f t="shared" si="3"/>
        <v>72.75</v>
      </c>
      <c r="J192" s="5" t="str">
        <f>Calc!A192</f>
        <v>C</v>
      </c>
    </row>
    <row r="193" spans="1:10">
      <c r="A193" s="3" t="s">
        <v>551</v>
      </c>
      <c r="B193" t="s">
        <v>552</v>
      </c>
      <c r="C193" t="s">
        <v>540</v>
      </c>
      <c r="D193" t="s">
        <v>20</v>
      </c>
      <c r="E193" s="10">
        <f>AVERAGE('Marks Term 1:Marks Term 4'!E193:E193)</f>
        <v>6.5</v>
      </c>
      <c r="F193" s="10">
        <f>AVERAGE('Marks Term 1:Marks Term 4'!F193:F193)</f>
        <v>7</v>
      </c>
      <c r="G193" s="10">
        <f>AVERAGE('Marks Term 1:Marks Term 4'!G193:G193)</f>
        <v>18.25</v>
      </c>
      <c r="H193" s="10">
        <f>AVERAGE('Marks Term 1:Marks Term 4'!H193:H193)</f>
        <v>31.5</v>
      </c>
      <c r="I193" s="10">
        <f t="shared" si="3"/>
        <v>63.25</v>
      </c>
      <c r="J193" s="5" t="str">
        <f>Calc!A193</f>
        <v>D</v>
      </c>
    </row>
    <row r="194" spans="1:10">
      <c r="A194" s="3" t="s">
        <v>549</v>
      </c>
      <c r="B194" t="s">
        <v>550</v>
      </c>
      <c r="C194" t="s">
        <v>546</v>
      </c>
      <c r="D194" t="s">
        <v>13</v>
      </c>
      <c r="E194" s="10">
        <f>AVERAGE('Marks Term 1:Marks Term 4'!E194:E194)</f>
        <v>7.25</v>
      </c>
      <c r="F194" s="10">
        <f>AVERAGE('Marks Term 1:Marks Term 4'!F194:F194)</f>
        <v>5.75</v>
      </c>
      <c r="G194" s="10">
        <f>AVERAGE('Marks Term 1:Marks Term 4'!G194:G194)</f>
        <v>20.5</v>
      </c>
      <c r="H194" s="10">
        <f>AVERAGE('Marks Term 1:Marks Term 4'!H194:H194)</f>
        <v>34.5</v>
      </c>
      <c r="I194" s="10">
        <f t="shared" si="3"/>
        <v>68</v>
      </c>
      <c r="J194" s="5" t="str">
        <f>Calc!A194</f>
        <v>C</v>
      </c>
    </row>
    <row r="195" spans="1:10">
      <c r="A195" s="3" t="s">
        <v>541</v>
      </c>
      <c r="B195" t="s">
        <v>542</v>
      </c>
      <c r="C195" t="s">
        <v>540</v>
      </c>
      <c r="D195" t="s">
        <v>13</v>
      </c>
      <c r="E195" s="10">
        <f>AVERAGE('Marks Term 1:Marks Term 4'!E195:E195)</f>
        <v>9.25</v>
      </c>
      <c r="F195" s="10">
        <f>AVERAGE('Marks Term 1:Marks Term 4'!F195:F195)</f>
        <v>8.5</v>
      </c>
      <c r="G195" s="10">
        <f>AVERAGE('Marks Term 1:Marks Term 4'!G195:G195)</f>
        <v>26.5</v>
      </c>
      <c r="H195" s="10">
        <f>AVERAGE('Marks Term 1:Marks Term 4'!H195:H195)</f>
        <v>45</v>
      </c>
      <c r="I195" s="10">
        <f t="shared" si="3"/>
        <v>89.25</v>
      </c>
      <c r="J195" s="5" t="str">
        <f>Calc!A195</f>
        <v>A</v>
      </c>
    </row>
    <row r="196" spans="1:10">
      <c r="A196" s="3" t="s">
        <v>543</v>
      </c>
      <c r="B196" t="s">
        <v>495</v>
      </c>
      <c r="C196" t="s">
        <v>540</v>
      </c>
      <c r="D196" t="s">
        <v>13</v>
      </c>
      <c r="E196" s="10">
        <f>AVERAGE('Marks Term 1:Marks Term 4'!E196:E196)</f>
        <v>7</v>
      </c>
      <c r="F196" s="10">
        <f>AVERAGE('Marks Term 1:Marks Term 4'!F196:F196)</f>
        <v>7.25</v>
      </c>
      <c r="G196" s="10">
        <f>AVERAGE('Marks Term 1:Marks Term 4'!G196:G196)</f>
        <v>22</v>
      </c>
      <c r="H196" s="10">
        <f>AVERAGE('Marks Term 1:Marks Term 4'!H196:H196)</f>
        <v>29</v>
      </c>
      <c r="I196" s="10">
        <f t="shared" si="3"/>
        <v>65.25</v>
      </c>
      <c r="J196" s="5" t="str">
        <f>Calc!A196</f>
        <v>C</v>
      </c>
    </row>
    <row r="197" spans="1:10">
      <c r="A197" s="3" t="s">
        <v>544</v>
      </c>
      <c r="B197" t="s">
        <v>545</v>
      </c>
      <c r="C197" t="s">
        <v>546</v>
      </c>
      <c r="D197" t="s">
        <v>13</v>
      </c>
      <c r="E197" s="10">
        <f>AVERAGE('Marks Term 1:Marks Term 4'!E197:E197)</f>
        <v>6.25</v>
      </c>
      <c r="F197" s="10">
        <f>AVERAGE('Marks Term 1:Marks Term 4'!F197:F197)</f>
        <v>7.5</v>
      </c>
      <c r="G197" s="10">
        <f>AVERAGE('Marks Term 1:Marks Term 4'!G197:G197)</f>
        <v>15.75</v>
      </c>
      <c r="H197" s="10">
        <f>AVERAGE('Marks Term 1:Marks Term 4'!H197:H197)</f>
        <v>28.5</v>
      </c>
      <c r="I197" s="10">
        <f t="shared" ref="I197:I260" si="4">SUM(E197:H197)</f>
        <v>58</v>
      </c>
      <c r="J197" s="5" t="str">
        <f>Calc!A197</f>
        <v>D</v>
      </c>
    </row>
    <row r="198" spans="1:10">
      <c r="A198" s="3" t="s">
        <v>538</v>
      </c>
      <c r="B198" t="s">
        <v>539</v>
      </c>
      <c r="C198" t="s">
        <v>540</v>
      </c>
      <c r="D198" t="s">
        <v>24</v>
      </c>
      <c r="E198" s="10">
        <f>AVERAGE('Marks Term 1:Marks Term 4'!E198:E198)</f>
        <v>8.5</v>
      </c>
      <c r="F198" s="10">
        <f>AVERAGE('Marks Term 1:Marks Term 4'!F198:F198)</f>
        <v>7.25</v>
      </c>
      <c r="G198" s="10">
        <f>AVERAGE('Marks Term 1:Marks Term 4'!G198:G198)</f>
        <v>24</v>
      </c>
      <c r="H198" s="10">
        <f>AVERAGE('Marks Term 1:Marks Term 4'!H198:H198)</f>
        <v>39.25</v>
      </c>
      <c r="I198" s="10">
        <f t="shared" si="4"/>
        <v>79</v>
      </c>
      <c r="J198" s="5" t="str">
        <f>Calc!A198</f>
        <v>B</v>
      </c>
    </row>
    <row r="199" spans="1:10">
      <c r="A199" s="3" t="s">
        <v>553</v>
      </c>
      <c r="B199" t="s">
        <v>554</v>
      </c>
      <c r="C199" t="s">
        <v>540</v>
      </c>
      <c r="D199" t="s">
        <v>13</v>
      </c>
      <c r="E199" s="10">
        <f>AVERAGE('Marks Term 1:Marks Term 4'!E199:E199)</f>
        <v>5.75</v>
      </c>
      <c r="F199" s="10">
        <f>AVERAGE('Marks Term 1:Marks Term 4'!F199:F199)</f>
        <v>5.25</v>
      </c>
      <c r="G199" s="10">
        <f>AVERAGE('Marks Term 1:Marks Term 4'!G199:G199)</f>
        <v>16.5</v>
      </c>
      <c r="H199" s="10">
        <f>AVERAGE('Marks Term 1:Marks Term 4'!H199:H199)</f>
        <v>27.25</v>
      </c>
      <c r="I199" s="10">
        <f t="shared" si="4"/>
        <v>54.75</v>
      </c>
      <c r="J199" s="5" t="str">
        <f>Calc!A199</f>
        <v>E</v>
      </c>
    </row>
    <row r="200" spans="1:10">
      <c r="A200" s="3" t="s">
        <v>555</v>
      </c>
      <c r="B200" t="s">
        <v>556</v>
      </c>
      <c r="C200" t="s">
        <v>540</v>
      </c>
      <c r="D200" t="s">
        <v>24</v>
      </c>
      <c r="E200" s="10">
        <f>AVERAGE('Marks Term 1:Marks Term 4'!E200:E200)</f>
        <v>4.25</v>
      </c>
      <c r="F200" s="10">
        <f>AVERAGE('Marks Term 1:Marks Term 4'!F200:F200)</f>
        <v>4</v>
      </c>
      <c r="G200" s="10">
        <f>AVERAGE('Marks Term 1:Marks Term 4'!G200:G200)</f>
        <v>12</v>
      </c>
      <c r="H200" s="10">
        <f>AVERAGE('Marks Term 1:Marks Term 4'!H200:H200)</f>
        <v>21.75</v>
      </c>
      <c r="I200" s="10">
        <f t="shared" si="4"/>
        <v>42</v>
      </c>
      <c r="J200" s="5" t="str">
        <f>Calc!A200</f>
        <v>F</v>
      </c>
    </row>
    <row r="201" spans="1:10">
      <c r="A201" s="3" t="s">
        <v>557</v>
      </c>
      <c r="B201" t="s">
        <v>558</v>
      </c>
      <c r="C201" t="s">
        <v>546</v>
      </c>
      <c r="D201" t="s">
        <v>28</v>
      </c>
      <c r="E201" s="10">
        <f>AVERAGE('Marks Term 1:Marks Term 4'!E201:E201)</f>
        <v>4</v>
      </c>
      <c r="F201" s="10">
        <f>AVERAGE('Marks Term 1:Marks Term 4'!F201:F201)</f>
        <v>3.5</v>
      </c>
      <c r="G201" s="10">
        <f>AVERAGE('Marks Term 1:Marks Term 4'!G201:G201)</f>
        <v>11.5</v>
      </c>
      <c r="H201" s="10">
        <f>AVERAGE('Marks Term 1:Marks Term 4'!H201:H201)</f>
        <v>24</v>
      </c>
      <c r="I201" s="10">
        <f t="shared" si="4"/>
        <v>43</v>
      </c>
      <c r="J201" s="5" t="str">
        <f>Calc!A201</f>
        <v>F</v>
      </c>
    </row>
    <row r="202" spans="1:10">
      <c r="A202" s="3" t="s">
        <v>559</v>
      </c>
      <c r="B202" t="s">
        <v>560</v>
      </c>
      <c r="C202" t="s">
        <v>561</v>
      </c>
      <c r="D202" t="s">
        <v>24</v>
      </c>
      <c r="E202" s="10">
        <f>AVERAGE('Marks Term 1:Marks Term 4'!E202:E202)</f>
        <v>10</v>
      </c>
      <c r="F202" s="10">
        <f>AVERAGE('Marks Term 1:Marks Term 4'!F202:F202)</f>
        <v>8.75</v>
      </c>
      <c r="G202" s="10">
        <f>AVERAGE('Marks Term 1:Marks Term 4'!G202:G202)</f>
        <v>28.75</v>
      </c>
      <c r="H202" s="10">
        <f>AVERAGE('Marks Term 1:Marks Term 4'!H202:H202)</f>
        <v>43.25</v>
      </c>
      <c r="I202" s="10">
        <f t="shared" si="4"/>
        <v>90.75</v>
      </c>
      <c r="J202" s="5" t="str">
        <f>Calc!A202</f>
        <v>A</v>
      </c>
    </row>
    <row r="203" spans="1:10">
      <c r="A203" s="3" t="s">
        <v>566</v>
      </c>
      <c r="B203" t="s">
        <v>567</v>
      </c>
      <c r="C203" t="s">
        <v>568</v>
      </c>
      <c r="D203" t="s">
        <v>13</v>
      </c>
      <c r="E203" s="10">
        <f>AVERAGE('Marks Term 1:Marks Term 4'!E203:E203)</f>
        <v>7.5</v>
      </c>
      <c r="F203" s="10">
        <f>AVERAGE('Marks Term 1:Marks Term 4'!F203:F203)</f>
        <v>8</v>
      </c>
      <c r="G203" s="10">
        <f>AVERAGE('Marks Term 1:Marks Term 4'!G203:G203)</f>
        <v>21.25</v>
      </c>
      <c r="H203" s="10">
        <f>AVERAGE('Marks Term 1:Marks Term 4'!H203:H203)</f>
        <v>33.75</v>
      </c>
      <c r="I203" s="10">
        <f t="shared" si="4"/>
        <v>70.5</v>
      </c>
      <c r="J203" s="5" t="str">
        <f>Calc!A203</f>
        <v>C</v>
      </c>
    </row>
    <row r="204" spans="1:10">
      <c r="A204" s="3" t="s">
        <v>562</v>
      </c>
      <c r="B204" t="s">
        <v>563</v>
      </c>
      <c r="C204" t="s">
        <v>561</v>
      </c>
      <c r="D204" t="s">
        <v>28</v>
      </c>
      <c r="E204" s="10">
        <f>AVERAGE('Marks Term 1:Marks Term 4'!E204:E204)</f>
        <v>8</v>
      </c>
      <c r="F204" s="10">
        <f>AVERAGE('Marks Term 1:Marks Term 4'!F204:F204)</f>
        <v>8</v>
      </c>
      <c r="G204" s="10">
        <f>AVERAGE('Marks Term 1:Marks Term 4'!G204:G204)</f>
        <v>23.25</v>
      </c>
      <c r="H204" s="10">
        <f>AVERAGE('Marks Term 1:Marks Term 4'!H204:H204)</f>
        <v>40.25</v>
      </c>
      <c r="I204" s="10">
        <f t="shared" si="4"/>
        <v>79.5</v>
      </c>
      <c r="J204" s="5" t="str">
        <f>Calc!A204</f>
        <v>B</v>
      </c>
    </row>
    <row r="205" spans="1:10">
      <c r="A205" s="3" t="s">
        <v>564</v>
      </c>
      <c r="B205" t="s">
        <v>565</v>
      </c>
      <c r="C205" t="s">
        <v>561</v>
      </c>
      <c r="D205" t="s">
        <v>28</v>
      </c>
      <c r="E205" s="10">
        <f>AVERAGE('Marks Term 1:Marks Term 4'!E205:E205)</f>
        <v>8.5</v>
      </c>
      <c r="F205" s="10">
        <f>AVERAGE('Marks Term 1:Marks Term 4'!F205:F205)</f>
        <v>7.5</v>
      </c>
      <c r="G205" s="10">
        <f>AVERAGE('Marks Term 1:Marks Term 4'!G205:G205)</f>
        <v>23.75</v>
      </c>
      <c r="H205" s="10">
        <f>AVERAGE('Marks Term 1:Marks Term 4'!H205:H205)</f>
        <v>39.75</v>
      </c>
      <c r="I205" s="10">
        <f t="shared" si="4"/>
        <v>79.5</v>
      </c>
      <c r="J205" s="5" t="str">
        <f>Calc!A205</f>
        <v>B</v>
      </c>
    </row>
    <row r="206" spans="1:10">
      <c r="A206" s="3" t="s">
        <v>569</v>
      </c>
      <c r="B206" t="s">
        <v>570</v>
      </c>
      <c r="C206" t="s">
        <v>571</v>
      </c>
      <c r="D206" t="s">
        <v>28</v>
      </c>
      <c r="E206" s="10">
        <f>AVERAGE('Marks Term 1:Marks Term 4'!E206:E206)</f>
        <v>2.75</v>
      </c>
      <c r="F206" s="10">
        <f>AVERAGE('Marks Term 1:Marks Term 4'!F206:F206)</f>
        <v>2</v>
      </c>
      <c r="G206" s="10">
        <f>AVERAGE('Marks Term 1:Marks Term 4'!G206:G206)</f>
        <v>7</v>
      </c>
      <c r="H206" s="10">
        <f>AVERAGE('Marks Term 1:Marks Term 4'!H206:H206)</f>
        <v>15.25</v>
      </c>
      <c r="I206" s="10">
        <f t="shared" si="4"/>
        <v>27</v>
      </c>
      <c r="J206" s="5" t="str">
        <f>Calc!A206</f>
        <v>Fail</v>
      </c>
    </row>
    <row r="207" spans="1:10">
      <c r="A207" s="3" t="s">
        <v>572</v>
      </c>
      <c r="B207" t="s">
        <v>573</v>
      </c>
      <c r="C207" t="s">
        <v>574</v>
      </c>
      <c r="D207" t="s">
        <v>13</v>
      </c>
      <c r="E207" s="10">
        <f>AVERAGE('Marks Term 1:Marks Term 4'!E207:E207)</f>
        <v>8.25</v>
      </c>
      <c r="F207" s="10">
        <f>AVERAGE('Marks Term 1:Marks Term 4'!F207:F207)</f>
        <v>9.25</v>
      </c>
      <c r="G207" s="10">
        <f>AVERAGE('Marks Term 1:Marks Term 4'!G207:G207)</f>
        <v>24.5</v>
      </c>
      <c r="H207" s="10">
        <f>AVERAGE('Marks Term 1:Marks Term 4'!H207:H207)</f>
        <v>35</v>
      </c>
      <c r="I207" s="10">
        <f t="shared" si="4"/>
        <v>77</v>
      </c>
      <c r="J207" s="5" t="str">
        <f>Calc!A207</f>
        <v>B</v>
      </c>
    </row>
    <row r="208" spans="1:10">
      <c r="A208" s="3" t="s">
        <v>575</v>
      </c>
      <c r="B208" t="s">
        <v>576</v>
      </c>
      <c r="C208" t="s">
        <v>577</v>
      </c>
      <c r="D208" t="s">
        <v>28</v>
      </c>
      <c r="E208" s="10">
        <f>AVERAGE('Marks Term 1:Marks Term 4'!E208:E208)</f>
        <v>8.25</v>
      </c>
      <c r="F208" s="10">
        <f>AVERAGE('Marks Term 1:Marks Term 4'!F208:F208)</f>
        <v>7.5</v>
      </c>
      <c r="G208" s="10">
        <f>AVERAGE('Marks Term 1:Marks Term 4'!G208:G208)</f>
        <v>26.25</v>
      </c>
      <c r="H208" s="10">
        <f>AVERAGE('Marks Term 1:Marks Term 4'!H208:H208)</f>
        <v>43.75</v>
      </c>
      <c r="I208" s="10">
        <f t="shared" si="4"/>
        <v>85.75</v>
      </c>
      <c r="J208" s="5" t="str">
        <f>Calc!A208</f>
        <v>A</v>
      </c>
    </row>
    <row r="209" spans="1:10">
      <c r="A209" s="3" t="s">
        <v>578</v>
      </c>
      <c r="B209" t="s">
        <v>579</v>
      </c>
      <c r="C209" t="s">
        <v>580</v>
      </c>
      <c r="D209" t="s">
        <v>24</v>
      </c>
      <c r="E209" s="10">
        <f>AVERAGE('Marks Term 1:Marks Term 4'!E209:E209)</f>
        <v>6.75</v>
      </c>
      <c r="F209" s="10">
        <f>AVERAGE('Marks Term 1:Marks Term 4'!F209:F209)</f>
        <v>7.25</v>
      </c>
      <c r="G209" s="10">
        <f>AVERAGE('Marks Term 1:Marks Term 4'!G209:G209)</f>
        <v>19.5</v>
      </c>
      <c r="H209" s="10">
        <f>AVERAGE('Marks Term 1:Marks Term 4'!H209:H209)</f>
        <v>27.75</v>
      </c>
      <c r="I209" s="10">
        <f t="shared" si="4"/>
        <v>61.25</v>
      </c>
      <c r="J209" s="5" t="str">
        <f>Calc!A209</f>
        <v>D</v>
      </c>
    </row>
    <row r="210" spans="1:10">
      <c r="A210" s="3" t="s">
        <v>581</v>
      </c>
      <c r="B210" t="s">
        <v>582</v>
      </c>
      <c r="C210" t="s">
        <v>583</v>
      </c>
      <c r="D210" t="s">
        <v>13</v>
      </c>
      <c r="E210" s="10">
        <f>AVERAGE('Marks Term 1:Marks Term 4'!E210:E210)</f>
        <v>4</v>
      </c>
      <c r="F210" s="10">
        <f>AVERAGE('Marks Term 1:Marks Term 4'!F210:F210)</f>
        <v>2.5</v>
      </c>
      <c r="G210" s="10">
        <f>AVERAGE('Marks Term 1:Marks Term 4'!G210:G210)</f>
        <v>12.5</v>
      </c>
      <c r="H210" s="10">
        <f>AVERAGE('Marks Term 1:Marks Term 4'!H210:H210)</f>
        <v>25.75</v>
      </c>
      <c r="I210" s="10">
        <f t="shared" si="4"/>
        <v>44.75</v>
      </c>
      <c r="J210" s="5" t="str">
        <f>Calc!A210</f>
        <v>F</v>
      </c>
    </row>
    <row r="211" spans="1:10">
      <c r="A211" s="3" t="s">
        <v>592</v>
      </c>
      <c r="B211" t="s">
        <v>170</v>
      </c>
      <c r="C211" t="s">
        <v>586</v>
      </c>
      <c r="D211" t="s">
        <v>13</v>
      </c>
      <c r="E211" s="10">
        <f>AVERAGE('Marks Term 1:Marks Term 4'!E211:E211)</f>
        <v>8.25</v>
      </c>
      <c r="F211" s="10">
        <f>AVERAGE('Marks Term 1:Marks Term 4'!F211:F211)</f>
        <v>8.5</v>
      </c>
      <c r="G211" s="10">
        <f>AVERAGE('Marks Term 1:Marks Term 4'!G211:G211)</f>
        <v>24</v>
      </c>
      <c r="H211" s="10">
        <f>AVERAGE('Marks Term 1:Marks Term 4'!H211:H211)</f>
        <v>40.75</v>
      </c>
      <c r="I211" s="10">
        <f t="shared" si="4"/>
        <v>81.5</v>
      </c>
      <c r="J211" s="5" t="str">
        <f>Calc!A211</f>
        <v>B</v>
      </c>
    </row>
    <row r="212" spans="1:10">
      <c r="A212" s="3" t="s">
        <v>593</v>
      </c>
      <c r="B212" t="s">
        <v>594</v>
      </c>
      <c r="C212" t="s">
        <v>595</v>
      </c>
      <c r="D212" t="s">
        <v>24</v>
      </c>
      <c r="E212" s="10">
        <f>AVERAGE('Marks Term 1:Marks Term 4'!E212:E212)</f>
        <v>7.75</v>
      </c>
      <c r="F212" s="10">
        <f>AVERAGE('Marks Term 1:Marks Term 4'!F212:F212)</f>
        <v>7.5</v>
      </c>
      <c r="G212" s="10">
        <f>AVERAGE('Marks Term 1:Marks Term 4'!G212:G212)</f>
        <v>20.5</v>
      </c>
      <c r="H212" s="10">
        <f>AVERAGE('Marks Term 1:Marks Term 4'!H212:H212)</f>
        <v>33.5</v>
      </c>
      <c r="I212" s="10">
        <f t="shared" si="4"/>
        <v>69.25</v>
      </c>
      <c r="J212" s="5" t="str">
        <f>Calc!A212</f>
        <v>C</v>
      </c>
    </row>
    <row r="213" spans="1:10">
      <c r="A213" s="3" t="s">
        <v>587</v>
      </c>
      <c r="B213" t="s">
        <v>588</v>
      </c>
      <c r="C213" t="s">
        <v>589</v>
      </c>
      <c r="D213" t="s">
        <v>24</v>
      </c>
      <c r="E213" s="10">
        <f>AVERAGE('Marks Term 1:Marks Term 4'!E213:E213)</f>
        <v>9.25</v>
      </c>
      <c r="F213" s="10">
        <f>AVERAGE('Marks Term 1:Marks Term 4'!F213:F213)</f>
        <v>9.5</v>
      </c>
      <c r="G213" s="10">
        <f>AVERAGE('Marks Term 1:Marks Term 4'!G213:G213)</f>
        <v>26.25</v>
      </c>
      <c r="H213" s="10">
        <f>AVERAGE('Marks Term 1:Marks Term 4'!H213:H213)</f>
        <v>42.75</v>
      </c>
      <c r="I213" s="10">
        <f t="shared" si="4"/>
        <v>87.75</v>
      </c>
      <c r="J213" s="5" t="str">
        <f>Calc!A213</f>
        <v>A</v>
      </c>
    </row>
    <row r="214" spans="1:10">
      <c r="A214" s="3" t="s">
        <v>600</v>
      </c>
      <c r="B214" t="s">
        <v>601</v>
      </c>
      <c r="C214" t="s">
        <v>589</v>
      </c>
      <c r="D214" t="s">
        <v>28</v>
      </c>
      <c r="E214" s="10">
        <f>AVERAGE('Marks Term 1:Marks Term 4'!E214:E214)</f>
        <v>4.75</v>
      </c>
      <c r="F214" s="10">
        <f>AVERAGE('Marks Term 1:Marks Term 4'!F214:F214)</f>
        <v>4</v>
      </c>
      <c r="G214" s="10">
        <f>AVERAGE('Marks Term 1:Marks Term 4'!G214:G214)</f>
        <v>11.75</v>
      </c>
      <c r="H214" s="10">
        <f>AVERAGE('Marks Term 1:Marks Term 4'!H214:H214)</f>
        <v>19</v>
      </c>
      <c r="I214" s="10">
        <f t="shared" si="4"/>
        <v>39.5</v>
      </c>
      <c r="J214" s="5" t="str">
        <f>Calc!A214</f>
        <v>F</v>
      </c>
    </row>
    <row r="215" spans="1:10">
      <c r="A215" s="3" t="s">
        <v>590</v>
      </c>
      <c r="B215" t="s">
        <v>591</v>
      </c>
      <c r="C215" t="s">
        <v>589</v>
      </c>
      <c r="D215" t="s">
        <v>28</v>
      </c>
      <c r="E215" s="10">
        <f>AVERAGE('Marks Term 1:Marks Term 4'!E215:E215)</f>
        <v>7.75</v>
      </c>
      <c r="F215" s="10">
        <f>AVERAGE('Marks Term 1:Marks Term 4'!F215:F215)</f>
        <v>8.75</v>
      </c>
      <c r="G215" s="10">
        <f>AVERAGE('Marks Term 1:Marks Term 4'!G215:G215)</f>
        <v>23.25</v>
      </c>
      <c r="H215" s="10">
        <f>AVERAGE('Marks Term 1:Marks Term 4'!H215:H215)</f>
        <v>37</v>
      </c>
      <c r="I215" s="10">
        <f t="shared" si="4"/>
        <v>76.75</v>
      </c>
      <c r="J215" s="5" t="str">
        <f>Calc!A215</f>
        <v>B</v>
      </c>
    </row>
    <row r="216" spans="1:10">
      <c r="A216" s="3" t="s">
        <v>584</v>
      </c>
      <c r="B216" t="s">
        <v>585</v>
      </c>
      <c r="C216" t="s">
        <v>586</v>
      </c>
      <c r="D216" t="s">
        <v>13</v>
      </c>
      <c r="E216" s="10">
        <f>AVERAGE('Marks Term 1:Marks Term 4'!E216:E216)</f>
        <v>8.75</v>
      </c>
      <c r="F216" s="10">
        <f>AVERAGE('Marks Term 1:Marks Term 4'!F216:F216)</f>
        <v>8.25</v>
      </c>
      <c r="G216" s="10">
        <f>AVERAGE('Marks Term 1:Marks Term 4'!G216:G216)</f>
        <v>25.75</v>
      </c>
      <c r="H216" s="10">
        <f>AVERAGE('Marks Term 1:Marks Term 4'!H216:H216)</f>
        <v>47.5</v>
      </c>
      <c r="I216" s="10">
        <f t="shared" si="4"/>
        <v>90.25</v>
      </c>
      <c r="J216" s="5" t="str">
        <f>Calc!A216</f>
        <v>A</v>
      </c>
    </row>
    <row r="217" spans="1:10">
      <c r="A217" s="3" t="s">
        <v>596</v>
      </c>
      <c r="B217" t="s">
        <v>597</v>
      </c>
      <c r="C217" t="s">
        <v>589</v>
      </c>
      <c r="D217" t="s">
        <v>13</v>
      </c>
      <c r="E217" s="10">
        <f>AVERAGE('Marks Term 1:Marks Term 4'!E217:E217)</f>
        <v>6.75</v>
      </c>
      <c r="F217" s="10">
        <f>AVERAGE('Marks Term 1:Marks Term 4'!F217:F217)</f>
        <v>6</v>
      </c>
      <c r="G217" s="10">
        <f>AVERAGE('Marks Term 1:Marks Term 4'!G217:G217)</f>
        <v>23.25</v>
      </c>
      <c r="H217" s="10">
        <f>AVERAGE('Marks Term 1:Marks Term 4'!H217:H217)</f>
        <v>37</v>
      </c>
      <c r="I217" s="10">
        <f t="shared" si="4"/>
        <v>73</v>
      </c>
      <c r="J217" s="5" t="str">
        <f>Calc!A217</f>
        <v>C</v>
      </c>
    </row>
    <row r="218" spans="1:10">
      <c r="A218" s="3" t="s">
        <v>598</v>
      </c>
      <c r="B218" t="s">
        <v>599</v>
      </c>
      <c r="C218" t="s">
        <v>586</v>
      </c>
      <c r="D218" t="s">
        <v>20</v>
      </c>
      <c r="E218" s="10">
        <f>AVERAGE('Marks Term 1:Marks Term 4'!E218:E218)</f>
        <v>2.25</v>
      </c>
      <c r="F218" s="10">
        <f>AVERAGE('Marks Term 1:Marks Term 4'!F218:F218)</f>
        <v>3</v>
      </c>
      <c r="G218" s="10">
        <f>AVERAGE('Marks Term 1:Marks Term 4'!G218:G218)</f>
        <v>5.75</v>
      </c>
      <c r="H218" s="10">
        <f>AVERAGE('Marks Term 1:Marks Term 4'!H218:H218)</f>
        <v>11.25</v>
      </c>
      <c r="I218" s="10">
        <f t="shared" si="4"/>
        <v>22.25</v>
      </c>
      <c r="J218" s="5" t="str">
        <f>Calc!A218</f>
        <v>Fail</v>
      </c>
    </row>
    <row r="219" spans="1:10">
      <c r="A219" s="3" t="s">
        <v>602</v>
      </c>
      <c r="B219" t="s">
        <v>603</v>
      </c>
      <c r="C219" t="s">
        <v>604</v>
      </c>
      <c r="D219" t="s">
        <v>13</v>
      </c>
      <c r="E219" s="10">
        <f>AVERAGE('Marks Term 1:Marks Term 4'!E219:E219)</f>
        <v>7</v>
      </c>
      <c r="F219" s="10">
        <f>AVERAGE('Marks Term 1:Marks Term 4'!F219:F219)</f>
        <v>6.75</v>
      </c>
      <c r="G219" s="10">
        <f>AVERAGE('Marks Term 1:Marks Term 4'!G219:G219)</f>
        <v>20.25</v>
      </c>
      <c r="H219" s="10">
        <f>AVERAGE('Marks Term 1:Marks Term 4'!H219:H219)</f>
        <v>36.5</v>
      </c>
      <c r="I219" s="10">
        <f t="shared" si="4"/>
        <v>70.5</v>
      </c>
      <c r="J219" s="5" t="str">
        <f>Calc!A219</f>
        <v>C</v>
      </c>
    </row>
    <row r="220" spans="1:10">
      <c r="A220" s="3" t="s">
        <v>605</v>
      </c>
      <c r="B220" t="s">
        <v>606</v>
      </c>
      <c r="C220" t="s">
        <v>607</v>
      </c>
      <c r="D220" t="s">
        <v>13</v>
      </c>
      <c r="E220" s="10">
        <f>AVERAGE('Marks Term 1:Marks Term 4'!E220:E220)</f>
        <v>3.25</v>
      </c>
      <c r="F220" s="10">
        <f>AVERAGE('Marks Term 1:Marks Term 4'!F220:F220)</f>
        <v>3.75</v>
      </c>
      <c r="G220" s="10">
        <f>AVERAGE('Marks Term 1:Marks Term 4'!G220:G220)</f>
        <v>9</v>
      </c>
      <c r="H220" s="10">
        <f>AVERAGE('Marks Term 1:Marks Term 4'!H220:H220)</f>
        <v>14.25</v>
      </c>
      <c r="I220" s="10">
        <f t="shared" si="4"/>
        <v>30.25</v>
      </c>
      <c r="J220" s="5" t="str">
        <f>Calc!A220</f>
        <v>Fail</v>
      </c>
    </row>
    <row r="221" spans="1:10">
      <c r="A221" s="3" t="s">
        <v>611</v>
      </c>
      <c r="B221" t="s">
        <v>612</v>
      </c>
      <c r="C221" t="s">
        <v>610</v>
      </c>
      <c r="D221" t="s">
        <v>13</v>
      </c>
      <c r="E221" s="10">
        <f>AVERAGE('Marks Term 1:Marks Term 4'!E221:E221)</f>
        <v>5.5</v>
      </c>
      <c r="F221" s="10">
        <f>AVERAGE('Marks Term 1:Marks Term 4'!F221:F221)</f>
        <v>5.75</v>
      </c>
      <c r="G221" s="10">
        <f>AVERAGE('Marks Term 1:Marks Term 4'!G221:G221)</f>
        <v>15.25</v>
      </c>
      <c r="H221" s="10">
        <f>AVERAGE('Marks Term 1:Marks Term 4'!H221:H221)</f>
        <v>26.25</v>
      </c>
      <c r="I221" s="10">
        <f t="shared" si="4"/>
        <v>52.75</v>
      </c>
      <c r="J221" s="5" t="str">
        <f>Calc!A221</f>
        <v>E</v>
      </c>
    </row>
    <row r="222" spans="1:10">
      <c r="A222" s="3" t="s">
        <v>608</v>
      </c>
      <c r="B222" t="s">
        <v>609</v>
      </c>
      <c r="C222" t="s">
        <v>610</v>
      </c>
      <c r="D222" t="s">
        <v>24</v>
      </c>
      <c r="E222" s="10">
        <f>AVERAGE('Marks Term 1:Marks Term 4'!E222:E222)</f>
        <v>7</v>
      </c>
      <c r="F222" s="10">
        <f>AVERAGE('Marks Term 1:Marks Term 4'!F222:F222)</f>
        <v>7</v>
      </c>
      <c r="G222" s="10">
        <f>AVERAGE('Marks Term 1:Marks Term 4'!G222:G222)</f>
        <v>20.5</v>
      </c>
      <c r="H222" s="10">
        <f>AVERAGE('Marks Term 1:Marks Term 4'!H222:H222)</f>
        <v>34.25</v>
      </c>
      <c r="I222" s="10">
        <f t="shared" si="4"/>
        <v>68.75</v>
      </c>
      <c r="J222" s="5" t="str">
        <f>Calc!A222</f>
        <v>C</v>
      </c>
    </row>
    <row r="223" spans="1:10">
      <c r="A223" s="3" t="s">
        <v>613</v>
      </c>
      <c r="B223" t="s">
        <v>357</v>
      </c>
      <c r="C223" t="s">
        <v>614</v>
      </c>
      <c r="D223" t="s">
        <v>20</v>
      </c>
      <c r="E223" s="10">
        <f>AVERAGE('Marks Term 1:Marks Term 4'!E223:E223)</f>
        <v>3.25</v>
      </c>
      <c r="F223" s="10">
        <f>AVERAGE('Marks Term 1:Marks Term 4'!F223:F223)</f>
        <v>3</v>
      </c>
      <c r="G223" s="10">
        <f>AVERAGE('Marks Term 1:Marks Term 4'!G223:G223)</f>
        <v>11</v>
      </c>
      <c r="H223" s="10">
        <f>AVERAGE('Marks Term 1:Marks Term 4'!H223:H223)</f>
        <v>17.25</v>
      </c>
      <c r="I223" s="10">
        <f t="shared" si="4"/>
        <v>34.5</v>
      </c>
      <c r="J223" s="5" t="str">
        <f>Calc!A223</f>
        <v>Fail</v>
      </c>
    </row>
    <row r="224" spans="1:10">
      <c r="A224" s="3" t="s">
        <v>615</v>
      </c>
      <c r="B224" t="s">
        <v>616</v>
      </c>
      <c r="C224" t="s">
        <v>617</v>
      </c>
      <c r="D224" t="s">
        <v>28</v>
      </c>
      <c r="E224" s="10">
        <f>AVERAGE('Marks Term 1:Marks Term 4'!E224:E224)</f>
        <v>4.75</v>
      </c>
      <c r="F224" s="10">
        <f>AVERAGE('Marks Term 1:Marks Term 4'!F224:F224)</f>
        <v>4.5</v>
      </c>
      <c r="G224" s="10">
        <f>AVERAGE('Marks Term 1:Marks Term 4'!G224:G224)</f>
        <v>14</v>
      </c>
      <c r="H224" s="10">
        <f>AVERAGE('Marks Term 1:Marks Term 4'!H224:H224)</f>
        <v>24.25</v>
      </c>
      <c r="I224" s="10">
        <f t="shared" si="4"/>
        <v>47.5</v>
      </c>
      <c r="J224" s="5" t="str">
        <f>Calc!A224</f>
        <v>E</v>
      </c>
    </row>
    <row r="225" spans="1:10">
      <c r="A225" s="3" t="s">
        <v>621</v>
      </c>
      <c r="B225" t="s">
        <v>622</v>
      </c>
      <c r="C225" t="s">
        <v>620</v>
      </c>
      <c r="D225" t="s">
        <v>28</v>
      </c>
      <c r="E225" s="10">
        <f>AVERAGE('Marks Term 1:Marks Term 4'!E225:E225)</f>
        <v>7.25</v>
      </c>
      <c r="F225" s="10">
        <f>AVERAGE('Marks Term 1:Marks Term 4'!F225:F225)</f>
        <v>6.75</v>
      </c>
      <c r="G225" s="10">
        <f>AVERAGE('Marks Term 1:Marks Term 4'!G225:G225)</f>
        <v>20.75</v>
      </c>
      <c r="H225" s="10">
        <f>AVERAGE('Marks Term 1:Marks Term 4'!H225:H225)</f>
        <v>34</v>
      </c>
      <c r="I225" s="10">
        <f t="shared" si="4"/>
        <v>68.75</v>
      </c>
      <c r="J225" s="5" t="str">
        <f>Calc!A225</f>
        <v>C</v>
      </c>
    </row>
    <row r="226" spans="1:10">
      <c r="A226" s="3" t="s">
        <v>618</v>
      </c>
      <c r="B226" t="s">
        <v>619</v>
      </c>
      <c r="C226" t="s">
        <v>620</v>
      </c>
      <c r="D226" t="s">
        <v>20</v>
      </c>
      <c r="E226" s="10">
        <f>AVERAGE('Marks Term 1:Marks Term 4'!E226:E226)</f>
        <v>9</v>
      </c>
      <c r="F226" s="10">
        <f>AVERAGE('Marks Term 1:Marks Term 4'!F226:F226)</f>
        <v>8</v>
      </c>
      <c r="G226" s="10">
        <f>AVERAGE('Marks Term 1:Marks Term 4'!G226:G226)</f>
        <v>26.75</v>
      </c>
      <c r="H226" s="10">
        <f>AVERAGE('Marks Term 1:Marks Term 4'!H226:H226)</f>
        <v>43</v>
      </c>
      <c r="I226" s="10">
        <f t="shared" si="4"/>
        <v>86.75</v>
      </c>
      <c r="J226" s="5" t="str">
        <f>Calc!A226</f>
        <v>A</v>
      </c>
    </row>
    <row r="227" spans="1:10">
      <c r="A227" s="3" t="s">
        <v>623</v>
      </c>
      <c r="B227" t="s">
        <v>624</v>
      </c>
      <c r="C227" t="s">
        <v>625</v>
      </c>
      <c r="D227" t="s">
        <v>13</v>
      </c>
      <c r="E227" s="10">
        <f>AVERAGE('Marks Term 1:Marks Term 4'!E227:E227)</f>
        <v>5.75</v>
      </c>
      <c r="F227" s="10">
        <f>AVERAGE('Marks Term 1:Marks Term 4'!F227:F227)</f>
        <v>6.25</v>
      </c>
      <c r="G227" s="10">
        <f>AVERAGE('Marks Term 1:Marks Term 4'!G227:G227)</f>
        <v>18.25</v>
      </c>
      <c r="H227" s="10">
        <f>AVERAGE('Marks Term 1:Marks Term 4'!H227:H227)</f>
        <v>26.25</v>
      </c>
      <c r="I227" s="10">
        <f t="shared" si="4"/>
        <v>56.5</v>
      </c>
      <c r="J227" s="5" t="str">
        <f>Calc!A227</f>
        <v>D</v>
      </c>
    </row>
    <row r="228" spans="1:10">
      <c r="A228" s="3" t="s">
        <v>626</v>
      </c>
      <c r="B228" t="s">
        <v>627</v>
      </c>
      <c r="C228" t="s">
        <v>628</v>
      </c>
      <c r="D228" t="s">
        <v>13</v>
      </c>
      <c r="E228" s="10">
        <f>AVERAGE('Marks Term 1:Marks Term 4'!E228:E228)</f>
        <v>4.25</v>
      </c>
      <c r="F228" s="10">
        <f>AVERAGE('Marks Term 1:Marks Term 4'!F228:F228)</f>
        <v>4</v>
      </c>
      <c r="G228" s="10">
        <f>AVERAGE('Marks Term 1:Marks Term 4'!G228:G228)</f>
        <v>13.75</v>
      </c>
      <c r="H228" s="10">
        <f>AVERAGE('Marks Term 1:Marks Term 4'!H228:H228)</f>
        <v>21</v>
      </c>
      <c r="I228" s="10">
        <f t="shared" si="4"/>
        <v>43</v>
      </c>
      <c r="J228" s="5" t="str">
        <f>Calc!A228</f>
        <v>F</v>
      </c>
    </row>
    <row r="229" spans="1:10">
      <c r="A229" s="3" t="s">
        <v>629</v>
      </c>
      <c r="B229" t="s">
        <v>11</v>
      </c>
      <c r="C229" t="s">
        <v>630</v>
      </c>
      <c r="D229" t="s">
        <v>28</v>
      </c>
      <c r="E229" s="10">
        <f>AVERAGE('Marks Term 1:Marks Term 4'!E229:E229)</f>
        <v>9.5</v>
      </c>
      <c r="F229" s="10">
        <f>AVERAGE('Marks Term 1:Marks Term 4'!F229:F229)</f>
        <v>9.5</v>
      </c>
      <c r="G229" s="10">
        <f>AVERAGE('Marks Term 1:Marks Term 4'!G229:G229)</f>
        <v>26.75</v>
      </c>
      <c r="H229" s="10">
        <f>AVERAGE('Marks Term 1:Marks Term 4'!H229:H229)</f>
        <v>45.75</v>
      </c>
      <c r="I229" s="10">
        <f t="shared" si="4"/>
        <v>91.5</v>
      </c>
      <c r="J229" s="5" t="str">
        <f>Calc!A229</f>
        <v>A</v>
      </c>
    </row>
    <row r="230" spans="1:10">
      <c r="A230" s="3" t="s">
        <v>631</v>
      </c>
      <c r="B230" t="s">
        <v>632</v>
      </c>
      <c r="C230" t="s">
        <v>633</v>
      </c>
      <c r="D230" t="s">
        <v>24</v>
      </c>
      <c r="E230" s="10">
        <f>AVERAGE('Marks Term 1:Marks Term 4'!E230:E230)</f>
        <v>7</v>
      </c>
      <c r="F230" s="10">
        <f>AVERAGE('Marks Term 1:Marks Term 4'!F230:F230)</f>
        <v>7.25</v>
      </c>
      <c r="G230" s="10">
        <f>AVERAGE('Marks Term 1:Marks Term 4'!G230:G230)</f>
        <v>22</v>
      </c>
      <c r="H230" s="10">
        <f>AVERAGE('Marks Term 1:Marks Term 4'!H230:H230)</f>
        <v>36</v>
      </c>
      <c r="I230" s="10">
        <f t="shared" si="4"/>
        <v>72.25</v>
      </c>
      <c r="J230" s="5" t="str">
        <f>Calc!A230</f>
        <v>C</v>
      </c>
    </row>
    <row r="231" spans="1:10">
      <c r="A231" s="3" t="s">
        <v>634</v>
      </c>
      <c r="B231" t="s">
        <v>109</v>
      </c>
      <c r="C231" t="s">
        <v>635</v>
      </c>
      <c r="D231" t="s">
        <v>28</v>
      </c>
      <c r="E231" s="10">
        <f>AVERAGE('Marks Term 1:Marks Term 4'!E231:E231)</f>
        <v>9.75</v>
      </c>
      <c r="F231" s="10">
        <f>AVERAGE('Marks Term 1:Marks Term 4'!F231:F231)</f>
        <v>7.75</v>
      </c>
      <c r="G231" s="10">
        <f>AVERAGE('Marks Term 1:Marks Term 4'!G231:G231)</f>
        <v>28.25</v>
      </c>
      <c r="H231" s="10">
        <f>AVERAGE('Marks Term 1:Marks Term 4'!H231:H231)</f>
        <v>46.75</v>
      </c>
      <c r="I231" s="10">
        <f t="shared" si="4"/>
        <v>92.5</v>
      </c>
      <c r="J231" s="5" t="str">
        <f>Calc!A231</f>
        <v>A</v>
      </c>
    </row>
    <row r="232" spans="1:10">
      <c r="A232" s="3" t="s">
        <v>636</v>
      </c>
      <c r="B232" t="s">
        <v>637</v>
      </c>
      <c r="C232" t="s">
        <v>638</v>
      </c>
      <c r="D232" t="s">
        <v>24</v>
      </c>
      <c r="E232" s="10">
        <f>AVERAGE('Marks Term 1:Marks Term 4'!E232:E232)</f>
        <v>4.25</v>
      </c>
      <c r="F232" s="10">
        <f>AVERAGE('Marks Term 1:Marks Term 4'!F232:F232)</f>
        <v>3.25</v>
      </c>
      <c r="G232" s="10">
        <f>AVERAGE('Marks Term 1:Marks Term 4'!G232:G232)</f>
        <v>12.75</v>
      </c>
      <c r="H232" s="10">
        <f>AVERAGE('Marks Term 1:Marks Term 4'!H232:H232)</f>
        <v>25</v>
      </c>
      <c r="I232" s="10">
        <f t="shared" si="4"/>
        <v>45.25</v>
      </c>
      <c r="J232" s="5" t="str">
        <f>Calc!A232</f>
        <v>E</v>
      </c>
    </row>
    <row r="233" spans="1:10">
      <c r="A233" s="3" t="s">
        <v>639</v>
      </c>
      <c r="B233" t="s">
        <v>606</v>
      </c>
      <c r="C233" t="s">
        <v>640</v>
      </c>
      <c r="D233" t="s">
        <v>13</v>
      </c>
      <c r="E233" s="10">
        <f>AVERAGE('Marks Term 1:Marks Term 4'!E233:E233)</f>
        <v>7</v>
      </c>
      <c r="F233" s="10">
        <f>AVERAGE('Marks Term 1:Marks Term 4'!F233:F233)</f>
        <v>6.75</v>
      </c>
      <c r="G233" s="10">
        <f>AVERAGE('Marks Term 1:Marks Term 4'!G233:G233)</f>
        <v>18.5</v>
      </c>
      <c r="H233" s="10">
        <f>AVERAGE('Marks Term 1:Marks Term 4'!H233:H233)</f>
        <v>35</v>
      </c>
      <c r="I233" s="10">
        <f t="shared" si="4"/>
        <v>67.25</v>
      </c>
      <c r="J233" s="5" t="str">
        <f>Calc!A233</f>
        <v>C</v>
      </c>
    </row>
    <row r="234" spans="1:10">
      <c r="A234" s="3" t="s">
        <v>641</v>
      </c>
      <c r="B234" t="s">
        <v>637</v>
      </c>
      <c r="C234" t="s">
        <v>642</v>
      </c>
      <c r="D234" t="s">
        <v>28</v>
      </c>
      <c r="E234" s="10">
        <f>AVERAGE('Marks Term 1:Marks Term 4'!E234:E234)</f>
        <v>8.75</v>
      </c>
      <c r="F234" s="10">
        <f>AVERAGE('Marks Term 1:Marks Term 4'!F234:F234)</f>
        <v>8.25</v>
      </c>
      <c r="G234" s="10">
        <f>AVERAGE('Marks Term 1:Marks Term 4'!G234:G234)</f>
        <v>24</v>
      </c>
      <c r="H234" s="10">
        <f>AVERAGE('Marks Term 1:Marks Term 4'!H234:H234)</f>
        <v>47</v>
      </c>
      <c r="I234" s="10">
        <f t="shared" si="4"/>
        <v>88</v>
      </c>
      <c r="J234" s="5" t="str">
        <f>Calc!A234</f>
        <v>A</v>
      </c>
    </row>
    <row r="235" spans="1:10">
      <c r="A235" s="3" t="s">
        <v>643</v>
      </c>
      <c r="B235" t="s">
        <v>644</v>
      </c>
      <c r="C235" t="s">
        <v>645</v>
      </c>
      <c r="D235" t="s">
        <v>20</v>
      </c>
      <c r="E235" s="10">
        <f>AVERAGE('Marks Term 1:Marks Term 4'!E235:E235)</f>
        <v>5.25</v>
      </c>
      <c r="F235" s="10">
        <f>AVERAGE('Marks Term 1:Marks Term 4'!F235:F235)</f>
        <v>5.75</v>
      </c>
      <c r="G235" s="10">
        <f>AVERAGE('Marks Term 1:Marks Term 4'!G235:G235)</f>
        <v>15</v>
      </c>
      <c r="H235" s="10">
        <f>AVERAGE('Marks Term 1:Marks Term 4'!H235:H235)</f>
        <v>26.5</v>
      </c>
      <c r="I235" s="10">
        <f t="shared" si="4"/>
        <v>52.5</v>
      </c>
      <c r="J235" s="5" t="str">
        <f>Calc!A235</f>
        <v>E</v>
      </c>
    </row>
    <row r="236" spans="1:10">
      <c r="A236" s="3" t="s">
        <v>646</v>
      </c>
      <c r="B236" t="s">
        <v>647</v>
      </c>
      <c r="C236" t="s">
        <v>648</v>
      </c>
      <c r="D236" t="s">
        <v>24</v>
      </c>
      <c r="E236" s="10">
        <f>AVERAGE('Marks Term 1:Marks Term 4'!E236:E236)</f>
        <v>7.75</v>
      </c>
      <c r="F236" s="10">
        <f>AVERAGE('Marks Term 1:Marks Term 4'!F236:F236)</f>
        <v>7.25</v>
      </c>
      <c r="G236" s="10">
        <f>AVERAGE('Marks Term 1:Marks Term 4'!G236:G236)</f>
        <v>22.5</v>
      </c>
      <c r="H236" s="10">
        <f>AVERAGE('Marks Term 1:Marks Term 4'!H236:H236)</f>
        <v>34</v>
      </c>
      <c r="I236" s="10">
        <f t="shared" si="4"/>
        <v>71.5</v>
      </c>
      <c r="J236" s="5" t="str">
        <f>Calc!A236</f>
        <v>C</v>
      </c>
    </row>
    <row r="237" spans="1:10">
      <c r="A237" s="3" t="s">
        <v>649</v>
      </c>
      <c r="B237" t="s">
        <v>624</v>
      </c>
      <c r="C237" t="s">
        <v>650</v>
      </c>
      <c r="D237" t="s">
        <v>13</v>
      </c>
      <c r="E237" s="10">
        <f>AVERAGE('Marks Term 1:Marks Term 4'!E237:E237)</f>
        <v>6</v>
      </c>
      <c r="F237" s="10">
        <f>AVERAGE('Marks Term 1:Marks Term 4'!F237:F237)</f>
        <v>5.75</v>
      </c>
      <c r="G237" s="10">
        <f>AVERAGE('Marks Term 1:Marks Term 4'!G237:G237)</f>
        <v>16.75</v>
      </c>
      <c r="H237" s="10">
        <f>AVERAGE('Marks Term 1:Marks Term 4'!H237:H237)</f>
        <v>32</v>
      </c>
      <c r="I237" s="10">
        <f t="shared" si="4"/>
        <v>60.5</v>
      </c>
      <c r="J237" s="5" t="str">
        <f>Calc!A237</f>
        <v>D</v>
      </c>
    </row>
    <row r="238" spans="1:10">
      <c r="A238" s="3" t="s">
        <v>651</v>
      </c>
      <c r="B238" t="s">
        <v>527</v>
      </c>
      <c r="C238" t="s">
        <v>652</v>
      </c>
      <c r="D238" t="s">
        <v>28</v>
      </c>
      <c r="E238" s="10">
        <f>AVERAGE('Marks Term 1:Marks Term 4'!E238:E238)</f>
        <v>6.25</v>
      </c>
      <c r="F238" s="10">
        <f>AVERAGE('Marks Term 1:Marks Term 4'!F238:F238)</f>
        <v>6.75</v>
      </c>
      <c r="G238" s="10">
        <f>AVERAGE('Marks Term 1:Marks Term 4'!G238:G238)</f>
        <v>19</v>
      </c>
      <c r="H238" s="10">
        <f>AVERAGE('Marks Term 1:Marks Term 4'!H238:H238)</f>
        <v>32.75</v>
      </c>
      <c r="I238" s="10">
        <f t="shared" si="4"/>
        <v>64.75</v>
      </c>
      <c r="J238" s="5" t="str">
        <f>Calc!A238</f>
        <v>D</v>
      </c>
    </row>
    <row r="239" spans="1:10">
      <c r="A239" s="3" t="s">
        <v>653</v>
      </c>
      <c r="B239" t="s">
        <v>654</v>
      </c>
      <c r="C239" t="s">
        <v>655</v>
      </c>
      <c r="D239" t="s">
        <v>13</v>
      </c>
      <c r="E239" s="10">
        <f>AVERAGE('Marks Term 1:Marks Term 4'!E239:E239)</f>
        <v>5.25</v>
      </c>
      <c r="F239" s="10">
        <f>AVERAGE('Marks Term 1:Marks Term 4'!F239:F239)</f>
        <v>5.75</v>
      </c>
      <c r="G239" s="10">
        <f>AVERAGE('Marks Term 1:Marks Term 4'!G239:G239)</f>
        <v>14.5</v>
      </c>
      <c r="H239" s="10">
        <f>AVERAGE('Marks Term 1:Marks Term 4'!H239:H239)</f>
        <v>22.75</v>
      </c>
      <c r="I239" s="10">
        <f t="shared" si="4"/>
        <v>48.25</v>
      </c>
      <c r="J239" s="5" t="str">
        <f>Calc!A239</f>
        <v>E</v>
      </c>
    </row>
    <row r="240" spans="1:10">
      <c r="A240" s="3" t="s">
        <v>656</v>
      </c>
      <c r="B240" t="s">
        <v>246</v>
      </c>
      <c r="C240" t="s">
        <v>657</v>
      </c>
      <c r="D240" t="s">
        <v>24</v>
      </c>
      <c r="E240" s="10">
        <f>AVERAGE('Marks Term 1:Marks Term 4'!E240:E240)</f>
        <v>4</v>
      </c>
      <c r="F240" s="10">
        <f>AVERAGE('Marks Term 1:Marks Term 4'!F240:F240)</f>
        <v>3.25</v>
      </c>
      <c r="G240" s="10">
        <f>AVERAGE('Marks Term 1:Marks Term 4'!G240:G240)</f>
        <v>12.75</v>
      </c>
      <c r="H240" s="10">
        <f>AVERAGE('Marks Term 1:Marks Term 4'!H240:H240)</f>
        <v>20</v>
      </c>
      <c r="I240" s="10">
        <f t="shared" si="4"/>
        <v>40</v>
      </c>
      <c r="J240" s="5" t="str">
        <f>Calc!A240</f>
        <v>F</v>
      </c>
    </row>
    <row r="241" spans="1:10">
      <c r="A241" s="3" t="s">
        <v>658</v>
      </c>
      <c r="B241" t="s">
        <v>659</v>
      </c>
      <c r="C241" t="s">
        <v>660</v>
      </c>
      <c r="D241" t="s">
        <v>28</v>
      </c>
      <c r="E241" s="10">
        <f>AVERAGE('Marks Term 1:Marks Term 4'!E241:E241)</f>
        <v>8.25</v>
      </c>
      <c r="F241" s="10">
        <f>AVERAGE('Marks Term 1:Marks Term 4'!F241:F241)</f>
        <v>8.25</v>
      </c>
      <c r="G241" s="10">
        <f>AVERAGE('Marks Term 1:Marks Term 4'!G241:G241)</f>
        <v>23.75</v>
      </c>
      <c r="H241" s="10">
        <f>AVERAGE('Marks Term 1:Marks Term 4'!H241:H241)</f>
        <v>36.75</v>
      </c>
      <c r="I241" s="10">
        <f t="shared" si="4"/>
        <v>77</v>
      </c>
      <c r="J241" s="5" t="str">
        <f>Calc!A241</f>
        <v>B</v>
      </c>
    </row>
    <row r="242" spans="1:10">
      <c r="A242" s="3" t="s">
        <v>661</v>
      </c>
      <c r="B242" t="s">
        <v>662</v>
      </c>
      <c r="C242" t="s">
        <v>663</v>
      </c>
      <c r="D242" t="s">
        <v>20</v>
      </c>
      <c r="E242" s="10">
        <f>AVERAGE('Marks Term 1:Marks Term 4'!E242:E242)</f>
        <v>6</v>
      </c>
      <c r="F242" s="10">
        <f>AVERAGE('Marks Term 1:Marks Term 4'!F242:F242)</f>
        <v>6</v>
      </c>
      <c r="G242" s="10">
        <f>AVERAGE('Marks Term 1:Marks Term 4'!G242:G242)</f>
        <v>19</v>
      </c>
      <c r="H242" s="10">
        <f>AVERAGE('Marks Term 1:Marks Term 4'!H242:H242)</f>
        <v>28.75</v>
      </c>
      <c r="I242" s="10">
        <f t="shared" si="4"/>
        <v>59.75</v>
      </c>
      <c r="J242" s="5" t="str">
        <f>Calc!A242</f>
        <v>D</v>
      </c>
    </row>
    <row r="243" spans="1:10">
      <c r="A243" s="3" t="s">
        <v>664</v>
      </c>
      <c r="B243" t="s">
        <v>665</v>
      </c>
      <c r="C243" t="s">
        <v>666</v>
      </c>
      <c r="D243" t="s">
        <v>13</v>
      </c>
      <c r="E243" s="10">
        <f>AVERAGE('Marks Term 1:Marks Term 4'!E243:E243)</f>
        <v>9.25</v>
      </c>
      <c r="F243" s="10">
        <f>AVERAGE('Marks Term 1:Marks Term 4'!F243:F243)</f>
        <v>9.5</v>
      </c>
      <c r="G243" s="10">
        <f>AVERAGE('Marks Term 1:Marks Term 4'!G243:G243)</f>
        <v>27.25</v>
      </c>
      <c r="H243" s="10">
        <f>AVERAGE('Marks Term 1:Marks Term 4'!H243:H243)</f>
        <v>48.25</v>
      </c>
      <c r="I243" s="10">
        <f t="shared" si="4"/>
        <v>94.25</v>
      </c>
      <c r="J243" s="5" t="str">
        <f>Calc!A243</f>
        <v>A</v>
      </c>
    </row>
    <row r="244" spans="1:10">
      <c r="A244" s="3" t="s">
        <v>667</v>
      </c>
      <c r="B244" t="s">
        <v>668</v>
      </c>
      <c r="C244" t="s">
        <v>669</v>
      </c>
      <c r="D244" t="s">
        <v>24</v>
      </c>
      <c r="E244" s="10">
        <f>AVERAGE('Marks Term 1:Marks Term 4'!E244:E244)</f>
        <v>4.75</v>
      </c>
      <c r="F244" s="10">
        <f>AVERAGE('Marks Term 1:Marks Term 4'!F244:F244)</f>
        <v>4.75</v>
      </c>
      <c r="G244" s="10">
        <f>AVERAGE('Marks Term 1:Marks Term 4'!G244:G244)</f>
        <v>13.75</v>
      </c>
      <c r="H244" s="10">
        <f>AVERAGE('Marks Term 1:Marks Term 4'!H244:H244)</f>
        <v>16.75</v>
      </c>
      <c r="I244" s="10">
        <f t="shared" si="4"/>
        <v>40</v>
      </c>
      <c r="J244" s="5" t="str">
        <f>Calc!A244</f>
        <v>F</v>
      </c>
    </row>
    <row r="245" spans="1:10">
      <c r="A245" s="3" t="s">
        <v>670</v>
      </c>
      <c r="B245" t="s">
        <v>671</v>
      </c>
      <c r="C245" t="s">
        <v>672</v>
      </c>
      <c r="D245" t="s">
        <v>28</v>
      </c>
      <c r="E245" s="10">
        <f>AVERAGE('Marks Term 1:Marks Term 4'!E245:E245)</f>
        <v>7.5</v>
      </c>
      <c r="F245" s="10">
        <f>AVERAGE('Marks Term 1:Marks Term 4'!F245:F245)</f>
        <v>8.25</v>
      </c>
      <c r="G245" s="10">
        <f>AVERAGE('Marks Term 1:Marks Term 4'!G245:G245)</f>
        <v>24.25</v>
      </c>
      <c r="H245" s="10">
        <f>AVERAGE('Marks Term 1:Marks Term 4'!H245:H245)</f>
        <v>34.75</v>
      </c>
      <c r="I245" s="10">
        <f t="shared" si="4"/>
        <v>74.75</v>
      </c>
      <c r="J245" s="5" t="str">
        <f>Calc!A245</f>
        <v>C</v>
      </c>
    </row>
    <row r="246" spans="1:10">
      <c r="A246" s="3" t="s">
        <v>673</v>
      </c>
      <c r="B246" t="s">
        <v>85</v>
      </c>
      <c r="C246" t="s">
        <v>674</v>
      </c>
      <c r="D246" t="s">
        <v>24</v>
      </c>
      <c r="E246" s="10">
        <f>AVERAGE('Marks Term 1:Marks Term 4'!E246:E246)</f>
        <v>10</v>
      </c>
      <c r="F246" s="10">
        <f>AVERAGE('Marks Term 1:Marks Term 4'!F246:F246)</f>
        <v>9</v>
      </c>
      <c r="G246" s="10">
        <f>AVERAGE('Marks Term 1:Marks Term 4'!G246:G246)</f>
        <v>28.5</v>
      </c>
      <c r="H246" s="10">
        <f>AVERAGE('Marks Term 1:Marks Term 4'!H246:H246)</f>
        <v>47</v>
      </c>
      <c r="I246" s="10">
        <f t="shared" si="4"/>
        <v>94.5</v>
      </c>
      <c r="J246" s="5" t="str">
        <f>Calc!A246</f>
        <v>A</v>
      </c>
    </row>
    <row r="247" spans="1:10">
      <c r="A247" s="3" t="s">
        <v>675</v>
      </c>
      <c r="B247" t="s">
        <v>676</v>
      </c>
      <c r="C247" t="s">
        <v>54</v>
      </c>
      <c r="D247" t="s">
        <v>20</v>
      </c>
      <c r="E247" s="10">
        <f>AVERAGE('Marks Term 1:Marks Term 4'!E247:E247)</f>
        <v>9</v>
      </c>
      <c r="F247" s="10">
        <f>AVERAGE('Marks Term 1:Marks Term 4'!F247:F247)</f>
        <v>9.5</v>
      </c>
      <c r="G247" s="10">
        <f>AVERAGE('Marks Term 1:Marks Term 4'!G247:G247)</f>
        <v>25.5</v>
      </c>
      <c r="H247" s="10">
        <f>AVERAGE('Marks Term 1:Marks Term 4'!H247:H247)</f>
        <v>45.75</v>
      </c>
      <c r="I247" s="10">
        <f t="shared" si="4"/>
        <v>89.75</v>
      </c>
      <c r="J247" s="5" t="str">
        <f>Calc!A247</f>
        <v>A</v>
      </c>
    </row>
    <row r="248" spans="1:10">
      <c r="A248" s="3" t="s">
        <v>677</v>
      </c>
      <c r="B248" t="s">
        <v>678</v>
      </c>
      <c r="C248" t="s">
        <v>679</v>
      </c>
      <c r="D248" t="s">
        <v>28</v>
      </c>
      <c r="E248" s="10">
        <f>AVERAGE('Marks Term 1:Marks Term 4'!E248:E248)</f>
        <v>9</v>
      </c>
      <c r="F248" s="10">
        <f>AVERAGE('Marks Term 1:Marks Term 4'!F248:F248)</f>
        <v>8.25</v>
      </c>
      <c r="G248" s="10">
        <f>AVERAGE('Marks Term 1:Marks Term 4'!G248:G248)</f>
        <v>26</v>
      </c>
      <c r="H248" s="10">
        <f>AVERAGE('Marks Term 1:Marks Term 4'!H248:H248)</f>
        <v>40.5</v>
      </c>
      <c r="I248" s="10">
        <f t="shared" si="4"/>
        <v>83.75</v>
      </c>
      <c r="J248" s="5" t="str">
        <f>Calc!A248</f>
        <v>B</v>
      </c>
    </row>
    <row r="249" spans="1:10">
      <c r="A249" s="3" t="s">
        <v>680</v>
      </c>
      <c r="B249" t="s">
        <v>681</v>
      </c>
      <c r="C249" t="s">
        <v>682</v>
      </c>
      <c r="D249" t="s">
        <v>20</v>
      </c>
      <c r="E249" s="10">
        <f>AVERAGE('Marks Term 1:Marks Term 4'!E249:E249)</f>
        <v>7.25</v>
      </c>
      <c r="F249" s="10">
        <f>AVERAGE('Marks Term 1:Marks Term 4'!F249:F249)</f>
        <v>7.25</v>
      </c>
      <c r="G249" s="10">
        <f>AVERAGE('Marks Term 1:Marks Term 4'!G249:G249)</f>
        <v>20.75</v>
      </c>
      <c r="H249" s="10">
        <f>AVERAGE('Marks Term 1:Marks Term 4'!H249:H249)</f>
        <v>37.75</v>
      </c>
      <c r="I249" s="10">
        <f t="shared" si="4"/>
        <v>73</v>
      </c>
      <c r="J249" s="5" t="str">
        <f>Calc!A249</f>
        <v>C</v>
      </c>
    </row>
    <row r="250" spans="1:10">
      <c r="A250" s="3" t="s">
        <v>683</v>
      </c>
      <c r="B250" t="s">
        <v>684</v>
      </c>
      <c r="C250" t="s">
        <v>685</v>
      </c>
      <c r="D250" t="s">
        <v>24</v>
      </c>
      <c r="E250" s="10">
        <f>AVERAGE('Marks Term 1:Marks Term 4'!E250:E250)</f>
        <v>8</v>
      </c>
      <c r="F250" s="10">
        <f>AVERAGE('Marks Term 1:Marks Term 4'!F250:F250)</f>
        <v>8.5</v>
      </c>
      <c r="G250" s="10">
        <f>AVERAGE('Marks Term 1:Marks Term 4'!G250:G250)</f>
        <v>24.75</v>
      </c>
      <c r="H250" s="10">
        <f>AVERAGE('Marks Term 1:Marks Term 4'!H250:H250)</f>
        <v>43</v>
      </c>
      <c r="I250" s="10">
        <f t="shared" si="4"/>
        <v>84.25</v>
      </c>
      <c r="J250" s="5" t="str">
        <f>Calc!A250</f>
        <v>B</v>
      </c>
    </row>
    <row r="251" spans="1:10">
      <c r="A251" s="3" t="s">
        <v>686</v>
      </c>
      <c r="B251" t="s">
        <v>644</v>
      </c>
      <c r="C251" t="s">
        <v>687</v>
      </c>
      <c r="D251" t="s">
        <v>20</v>
      </c>
      <c r="E251" s="10">
        <f>AVERAGE('Marks Term 1:Marks Term 4'!E251:E251)</f>
        <v>3.75</v>
      </c>
      <c r="F251" s="10">
        <f>AVERAGE('Marks Term 1:Marks Term 4'!F251:F251)</f>
        <v>3.75</v>
      </c>
      <c r="G251" s="10">
        <f>AVERAGE('Marks Term 1:Marks Term 4'!G251:G251)</f>
        <v>12.25</v>
      </c>
      <c r="H251" s="10">
        <f>AVERAGE('Marks Term 1:Marks Term 4'!H251:H251)</f>
        <v>18</v>
      </c>
      <c r="I251" s="10">
        <f t="shared" si="4"/>
        <v>37.75</v>
      </c>
      <c r="J251" s="5" t="str">
        <f>Calc!A251</f>
        <v>F</v>
      </c>
    </row>
    <row r="252" spans="1:10">
      <c r="A252" s="3" t="s">
        <v>688</v>
      </c>
      <c r="B252" t="s">
        <v>272</v>
      </c>
      <c r="C252" t="s">
        <v>689</v>
      </c>
      <c r="D252" t="s">
        <v>24</v>
      </c>
      <c r="E252" s="10">
        <f>AVERAGE('Marks Term 1:Marks Term 4'!E252:E252)</f>
        <v>9.75</v>
      </c>
      <c r="F252" s="10">
        <f>AVERAGE('Marks Term 1:Marks Term 4'!F252:F252)</f>
        <v>9</v>
      </c>
      <c r="G252" s="10">
        <f>AVERAGE('Marks Term 1:Marks Term 4'!G252:G252)</f>
        <v>28</v>
      </c>
      <c r="H252" s="10">
        <f>AVERAGE('Marks Term 1:Marks Term 4'!H252:H252)</f>
        <v>47.25</v>
      </c>
      <c r="I252" s="10">
        <f t="shared" si="4"/>
        <v>94</v>
      </c>
      <c r="J252" s="5" t="str">
        <f>Calc!A252</f>
        <v>A</v>
      </c>
    </row>
    <row r="253" spans="1:10">
      <c r="A253" s="3" t="s">
        <v>690</v>
      </c>
      <c r="B253" t="s">
        <v>85</v>
      </c>
      <c r="C253" t="s">
        <v>691</v>
      </c>
      <c r="D253" t="s">
        <v>20</v>
      </c>
      <c r="E253" s="10">
        <f>AVERAGE('Marks Term 1:Marks Term 4'!E253:E253)</f>
        <v>6.75</v>
      </c>
      <c r="F253" s="10">
        <f>AVERAGE('Marks Term 1:Marks Term 4'!F253:F253)</f>
        <v>7.75</v>
      </c>
      <c r="G253" s="10">
        <f>AVERAGE('Marks Term 1:Marks Term 4'!G253:G253)</f>
        <v>17.75</v>
      </c>
      <c r="H253" s="10">
        <f>AVERAGE('Marks Term 1:Marks Term 4'!H253:H253)</f>
        <v>34</v>
      </c>
      <c r="I253" s="10">
        <f t="shared" si="4"/>
        <v>66.25</v>
      </c>
      <c r="J253" s="5" t="str">
        <f>Calc!A253</f>
        <v>C</v>
      </c>
    </row>
    <row r="254" spans="1:10">
      <c r="A254" s="3" t="s">
        <v>692</v>
      </c>
      <c r="B254" t="s">
        <v>693</v>
      </c>
      <c r="C254" t="s">
        <v>694</v>
      </c>
      <c r="D254" t="s">
        <v>13</v>
      </c>
      <c r="E254" s="10">
        <f>AVERAGE('Marks Term 1:Marks Term 4'!E254:E254)</f>
        <v>3.25</v>
      </c>
      <c r="F254" s="10">
        <f>AVERAGE('Marks Term 1:Marks Term 4'!F254:F254)</f>
        <v>4</v>
      </c>
      <c r="G254" s="10">
        <f>AVERAGE('Marks Term 1:Marks Term 4'!G254:G254)</f>
        <v>11</v>
      </c>
      <c r="H254" s="10">
        <f>AVERAGE('Marks Term 1:Marks Term 4'!H254:H254)</f>
        <v>17.25</v>
      </c>
      <c r="I254" s="10">
        <f t="shared" si="4"/>
        <v>35.5</v>
      </c>
      <c r="J254" s="5" t="str">
        <f>Calc!A254</f>
        <v>F</v>
      </c>
    </row>
    <row r="255" spans="1:10">
      <c r="A255" s="3" t="s">
        <v>695</v>
      </c>
      <c r="B255" t="s">
        <v>696</v>
      </c>
      <c r="C255" t="s">
        <v>697</v>
      </c>
      <c r="D255" t="s">
        <v>24</v>
      </c>
      <c r="E255" s="10">
        <f>AVERAGE('Marks Term 1:Marks Term 4'!E255:E255)</f>
        <v>2.25</v>
      </c>
      <c r="F255" s="10">
        <f>AVERAGE('Marks Term 1:Marks Term 4'!F255:F255)</f>
        <v>2.5</v>
      </c>
      <c r="G255" s="10">
        <f>AVERAGE('Marks Term 1:Marks Term 4'!G255:G255)</f>
        <v>6.75</v>
      </c>
      <c r="H255" s="10">
        <f>AVERAGE('Marks Term 1:Marks Term 4'!H255:H255)</f>
        <v>10.25</v>
      </c>
      <c r="I255" s="10">
        <f t="shared" si="4"/>
        <v>21.75</v>
      </c>
      <c r="J255" s="5" t="str">
        <f>Calc!A255</f>
        <v>Fail</v>
      </c>
    </row>
    <row r="256" spans="1:10">
      <c r="A256" s="3" t="s">
        <v>698</v>
      </c>
      <c r="B256" t="s">
        <v>699</v>
      </c>
      <c r="C256" t="s">
        <v>700</v>
      </c>
      <c r="D256" t="s">
        <v>20</v>
      </c>
      <c r="E256" s="10">
        <f>AVERAGE('Marks Term 1:Marks Term 4'!E256:E256)</f>
        <v>2.75</v>
      </c>
      <c r="F256" s="10">
        <f>AVERAGE('Marks Term 1:Marks Term 4'!F256:F256)</f>
        <v>1.75</v>
      </c>
      <c r="G256" s="10">
        <f>AVERAGE('Marks Term 1:Marks Term 4'!G256:G256)</f>
        <v>8.75</v>
      </c>
      <c r="H256" s="10">
        <f>AVERAGE('Marks Term 1:Marks Term 4'!H256:H256)</f>
        <v>18.5</v>
      </c>
      <c r="I256" s="10">
        <f t="shared" si="4"/>
        <v>31.75</v>
      </c>
      <c r="J256" s="5" t="str">
        <f>Calc!A256</f>
        <v>Fail</v>
      </c>
    </row>
    <row r="257" spans="1:10">
      <c r="A257" s="3" t="s">
        <v>701</v>
      </c>
      <c r="B257" t="s">
        <v>465</v>
      </c>
      <c r="C257" t="s">
        <v>702</v>
      </c>
      <c r="D257" t="s">
        <v>28</v>
      </c>
      <c r="E257" s="10">
        <f>AVERAGE('Marks Term 1:Marks Term 4'!E257:E257)</f>
        <v>6</v>
      </c>
      <c r="F257" s="10">
        <f>AVERAGE('Marks Term 1:Marks Term 4'!F257:F257)</f>
        <v>6</v>
      </c>
      <c r="G257" s="10">
        <f>AVERAGE('Marks Term 1:Marks Term 4'!G257:G257)</f>
        <v>17.75</v>
      </c>
      <c r="H257" s="10">
        <f>AVERAGE('Marks Term 1:Marks Term 4'!H257:H257)</f>
        <v>29.5</v>
      </c>
      <c r="I257" s="10">
        <f t="shared" si="4"/>
        <v>59.25</v>
      </c>
      <c r="J257" s="5" t="str">
        <f>Calc!A257</f>
        <v>D</v>
      </c>
    </row>
    <row r="258" spans="1:10">
      <c r="A258" s="3" t="s">
        <v>703</v>
      </c>
      <c r="B258" t="s">
        <v>307</v>
      </c>
      <c r="C258" t="s">
        <v>704</v>
      </c>
      <c r="D258" t="s">
        <v>20</v>
      </c>
      <c r="E258" s="10">
        <f>AVERAGE('Marks Term 1:Marks Term 4'!E258:E258)</f>
        <v>9</v>
      </c>
      <c r="F258" s="10">
        <f>AVERAGE('Marks Term 1:Marks Term 4'!F258:F258)</f>
        <v>9</v>
      </c>
      <c r="G258" s="10">
        <f>AVERAGE('Marks Term 1:Marks Term 4'!G258:G258)</f>
        <v>26.5</v>
      </c>
      <c r="H258" s="10">
        <f>AVERAGE('Marks Term 1:Marks Term 4'!H258:H258)</f>
        <v>47</v>
      </c>
      <c r="I258" s="10">
        <f t="shared" si="4"/>
        <v>91.5</v>
      </c>
      <c r="J258" s="5" t="str">
        <f>Calc!A258</f>
        <v>A</v>
      </c>
    </row>
    <row r="259" spans="1:10">
      <c r="A259" s="3" t="s">
        <v>705</v>
      </c>
      <c r="B259" t="s">
        <v>706</v>
      </c>
      <c r="C259" t="s">
        <v>707</v>
      </c>
      <c r="D259" t="s">
        <v>28</v>
      </c>
      <c r="E259" s="10">
        <f>AVERAGE('Marks Term 1:Marks Term 4'!E259:E259)</f>
        <v>5.75</v>
      </c>
      <c r="F259" s="10">
        <f>AVERAGE('Marks Term 1:Marks Term 4'!F259:F259)</f>
        <v>6</v>
      </c>
      <c r="G259" s="10">
        <f>AVERAGE('Marks Term 1:Marks Term 4'!G259:G259)</f>
        <v>17</v>
      </c>
      <c r="H259" s="10">
        <f>AVERAGE('Marks Term 1:Marks Term 4'!H259:H259)</f>
        <v>28.25</v>
      </c>
      <c r="I259" s="10">
        <f t="shared" si="4"/>
        <v>57</v>
      </c>
      <c r="J259" s="5" t="str">
        <f>Calc!A259</f>
        <v>D</v>
      </c>
    </row>
    <row r="260" spans="1:10">
      <c r="A260" s="3" t="s">
        <v>708</v>
      </c>
      <c r="B260" t="s">
        <v>709</v>
      </c>
      <c r="C260" t="s">
        <v>710</v>
      </c>
      <c r="D260" t="s">
        <v>13</v>
      </c>
      <c r="E260" s="10">
        <f>AVERAGE('Marks Term 1:Marks Term 4'!E260:E260)</f>
        <v>3.25</v>
      </c>
      <c r="F260" s="10">
        <f>AVERAGE('Marks Term 1:Marks Term 4'!F260:F260)</f>
        <v>3</v>
      </c>
      <c r="G260" s="10">
        <f>AVERAGE('Marks Term 1:Marks Term 4'!G260:G260)</f>
        <v>6.75</v>
      </c>
      <c r="H260" s="10">
        <f>AVERAGE('Marks Term 1:Marks Term 4'!H260:H260)</f>
        <v>10</v>
      </c>
      <c r="I260" s="10">
        <f t="shared" si="4"/>
        <v>23</v>
      </c>
      <c r="J260" s="5" t="str">
        <f>Calc!A260</f>
        <v>Fail</v>
      </c>
    </row>
    <row r="261" spans="1:10">
      <c r="A261" s="3" t="s">
        <v>711</v>
      </c>
      <c r="B261" t="s">
        <v>712</v>
      </c>
      <c r="C261" t="s">
        <v>713</v>
      </c>
      <c r="D261" t="s">
        <v>28</v>
      </c>
      <c r="E261" s="10">
        <f>AVERAGE('Marks Term 1:Marks Term 4'!E261:E261)</f>
        <v>9.5</v>
      </c>
      <c r="F261" s="10">
        <f>AVERAGE('Marks Term 1:Marks Term 4'!F261:F261)</f>
        <v>9.25</v>
      </c>
      <c r="G261" s="10">
        <f>AVERAGE('Marks Term 1:Marks Term 4'!G261:G261)</f>
        <v>28</v>
      </c>
      <c r="H261" s="10">
        <f>AVERAGE('Marks Term 1:Marks Term 4'!H261:H261)</f>
        <v>42.25</v>
      </c>
      <c r="I261" s="10">
        <f t="shared" ref="I261:I324" si="5">SUM(E261:H261)</f>
        <v>89</v>
      </c>
      <c r="J261" s="5" t="str">
        <f>Calc!A261</f>
        <v>A</v>
      </c>
    </row>
    <row r="262" spans="1:10">
      <c r="A262" s="3" t="s">
        <v>724</v>
      </c>
      <c r="B262" t="s">
        <v>725</v>
      </c>
      <c r="C262" t="s">
        <v>716</v>
      </c>
      <c r="D262" t="s">
        <v>13</v>
      </c>
      <c r="E262" s="10">
        <f>AVERAGE('Marks Term 1:Marks Term 4'!E262:E262)</f>
        <v>9</v>
      </c>
      <c r="F262" s="10">
        <f>AVERAGE('Marks Term 1:Marks Term 4'!F262:F262)</f>
        <v>9.25</v>
      </c>
      <c r="G262" s="10">
        <f>AVERAGE('Marks Term 1:Marks Term 4'!G262:G262)</f>
        <v>27.5</v>
      </c>
      <c r="H262" s="10">
        <f>AVERAGE('Marks Term 1:Marks Term 4'!H262:H262)</f>
        <v>41.5</v>
      </c>
      <c r="I262" s="10">
        <f t="shared" si="5"/>
        <v>87.25</v>
      </c>
      <c r="J262" s="5" t="str">
        <f>Calc!A262</f>
        <v>A</v>
      </c>
    </row>
    <row r="263" spans="1:10">
      <c r="A263" s="3" t="s">
        <v>721</v>
      </c>
      <c r="B263" t="s">
        <v>616</v>
      </c>
      <c r="C263" t="s">
        <v>716</v>
      </c>
      <c r="D263" t="s">
        <v>24</v>
      </c>
      <c r="E263" s="10">
        <f>AVERAGE('Marks Term 1:Marks Term 4'!E263:E263)</f>
        <v>8</v>
      </c>
      <c r="F263" s="10">
        <f>AVERAGE('Marks Term 1:Marks Term 4'!F263:F263)</f>
        <v>8.25</v>
      </c>
      <c r="G263" s="10">
        <f>AVERAGE('Marks Term 1:Marks Term 4'!G263:G263)</f>
        <v>25</v>
      </c>
      <c r="H263" s="10">
        <f>AVERAGE('Marks Term 1:Marks Term 4'!H263:H263)</f>
        <v>44.25</v>
      </c>
      <c r="I263" s="10">
        <f t="shared" si="5"/>
        <v>85.5</v>
      </c>
      <c r="J263" s="5" t="str">
        <f>Calc!A263</f>
        <v>A</v>
      </c>
    </row>
    <row r="264" spans="1:10">
      <c r="A264" s="3" t="s">
        <v>726</v>
      </c>
      <c r="B264" t="s">
        <v>727</v>
      </c>
      <c r="C264" t="s">
        <v>716</v>
      </c>
      <c r="D264" t="s">
        <v>13</v>
      </c>
      <c r="E264" s="10">
        <f>AVERAGE('Marks Term 1:Marks Term 4'!E264:E264)</f>
        <v>7.75</v>
      </c>
      <c r="F264" s="10">
        <f>AVERAGE('Marks Term 1:Marks Term 4'!F264:F264)</f>
        <v>7.25</v>
      </c>
      <c r="G264" s="10">
        <f>AVERAGE('Marks Term 1:Marks Term 4'!G264:G264)</f>
        <v>23</v>
      </c>
      <c r="H264" s="10">
        <f>AVERAGE('Marks Term 1:Marks Term 4'!H264:H264)</f>
        <v>35.75</v>
      </c>
      <c r="I264" s="10">
        <f t="shared" si="5"/>
        <v>73.75</v>
      </c>
      <c r="J264" s="5" t="str">
        <f>Calc!A264</f>
        <v>C</v>
      </c>
    </row>
    <row r="265" spans="1:10">
      <c r="A265" s="3" t="s">
        <v>728</v>
      </c>
      <c r="B265" t="s">
        <v>729</v>
      </c>
      <c r="C265" t="s">
        <v>716</v>
      </c>
      <c r="D265" t="s">
        <v>28</v>
      </c>
      <c r="E265" s="10">
        <f>AVERAGE('Marks Term 1:Marks Term 4'!E265:E265)</f>
        <v>6.25</v>
      </c>
      <c r="F265" s="10">
        <f>AVERAGE('Marks Term 1:Marks Term 4'!F265:F265)</f>
        <v>5.75</v>
      </c>
      <c r="G265" s="10">
        <f>AVERAGE('Marks Term 1:Marks Term 4'!G265:G265)</f>
        <v>16.25</v>
      </c>
      <c r="H265" s="10">
        <f>AVERAGE('Marks Term 1:Marks Term 4'!H265:H265)</f>
        <v>34.25</v>
      </c>
      <c r="I265" s="10">
        <f t="shared" si="5"/>
        <v>62.5</v>
      </c>
      <c r="J265" s="5" t="str">
        <f>Calc!A265</f>
        <v>D</v>
      </c>
    </row>
    <row r="266" spans="1:10">
      <c r="A266" s="3" t="s">
        <v>714</v>
      </c>
      <c r="B266" t="s">
        <v>715</v>
      </c>
      <c r="C266" t="s">
        <v>716</v>
      </c>
      <c r="D266" t="s">
        <v>13</v>
      </c>
      <c r="E266" s="10">
        <f>AVERAGE('Marks Term 1:Marks Term 4'!E266:E266)</f>
        <v>8.5</v>
      </c>
      <c r="F266" s="10">
        <f>AVERAGE('Marks Term 1:Marks Term 4'!F266:F266)</f>
        <v>8</v>
      </c>
      <c r="G266" s="10">
        <f>AVERAGE('Marks Term 1:Marks Term 4'!G266:G266)</f>
        <v>24.75</v>
      </c>
      <c r="H266" s="10">
        <f>AVERAGE('Marks Term 1:Marks Term 4'!H266:H266)</f>
        <v>43.5</v>
      </c>
      <c r="I266" s="10">
        <f t="shared" si="5"/>
        <v>84.75</v>
      </c>
      <c r="J266" s="5" t="str">
        <f>Calc!A266</f>
        <v>B</v>
      </c>
    </row>
    <row r="267" spans="1:10">
      <c r="A267" s="3" t="s">
        <v>722</v>
      </c>
      <c r="B267" t="s">
        <v>723</v>
      </c>
      <c r="C267" t="s">
        <v>716</v>
      </c>
      <c r="D267" t="s">
        <v>20</v>
      </c>
      <c r="E267" s="10">
        <f>AVERAGE('Marks Term 1:Marks Term 4'!E267:E267)</f>
        <v>7.5</v>
      </c>
      <c r="F267" s="10">
        <f>AVERAGE('Marks Term 1:Marks Term 4'!F267:F267)</f>
        <v>7</v>
      </c>
      <c r="G267" s="10">
        <f>AVERAGE('Marks Term 1:Marks Term 4'!G267:G267)</f>
        <v>21.25</v>
      </c>
      <c r="H267" s="10">
        <f>AVERAGE('Marks Term 1:Marks Term 4'!H267:H267)</f>
        <v>35.75</v>
      </c>
      <c r="I267" s="10">
        <f t="shared" si="5"/>
        <v>71.5</v>
      </c>
      <c r="J267" s="5" t="str">
        <f>Calc!A267</f>
        <v>C</v>
      </c>
    </row>
    <row r="268" spans="1:10">
      <c r="A268" s="3" t="s">
        <v>730</v>
      </c>
      <c r="B268" t="s">
        <v>731</v>
      </c>
      <c r="C268" t="s">
        <v>716</v>
      </c>
      <c r="D268" t="s">
        <v>24</v>
      </c>
      <c r="E268" s="10">
        <f>AVERAGE('Marks Term 1:Marks Term 4'!E268:E268)</f>
        <v>6.75</v>
      </c>
      <c r="F268" s="10">
        <f>AVERAGE('Marks Term 1:Marks Term 4'!F268:F268)</f>
        <v>6.5</v>
      </c>
      <c r="G268" s="10">
        <f>AVERAGE('Marks Term 1:Marks Term 4'!G268:G268)</f>
        <v>21.5</v>
      </c>
      <c r="H268" s="10">
        <f>AVERAGE('Marks Term 1:Marks Term 4'!H268:H268)</f>
        <v>31.25</v>
      </c>
      <c r="I268" s="10">
        <f t="shared" si="5"/>
        <v>66</v>
      </c>
      <c r="J268" s="5" t="str">
        <f>Calc!A268</f>
        <v>C</v>
      </c>
    </row>
    <row r="269" spans="1:10">
      <c r="A269" s="3" t="s">
        <v>719</v>
      </c>
      <c r="B269" t="s">
        <v>720</v>
      </c>
      <c r="C269" t="s">
        <v>716</v>
      </c>
      <c r="D269" t="s">
        <v>28</v>
      </c>
      <c r="E269" s="10">
        <f>AVERAGE('Marks Term 1:Marks Term 4'!E269:E269)</f>
        <v>6.75</v>
      </c>
      <c r="F269" s="10">
        <f>AVERAGE('Marks Term 1:Marks Term 4'!F269:F269)</f>
        <v>7</v>
      </c>
      <c r="G269" s="10">
        <f>AVERAGE('Marks Term 1:Marks Term 4'!G269:G269)</f>
        <v>19</v>
      </c>
      <c r="H269" s="10">
        <f>AVERAGE('Marks Term 1:Marks Term 4'!H269:H269)</f>
        <v>35</v>
      </c>
      <c r="I269" s="10">
        <f t="shared" si="5"/>
        <v>67.75</v>
      </c>
      <c r="J269" s="5" t="str">
        <f>Calc!A269</f>
        <v>C</v>
      </c>
    </row>
    <row r="270" spans="1:10">
      <c r="A270" s="3" t="s">
        <v>717</v>
      </c>
      <c r="B270" t="s">
        <v>718</v>
      </c>
      <c r="C270" t="s">
        <v>716</v>
      </c>
      <c r="D270" t="s">
        <v>20</v>
      </c>
      <c r="E270" s="10">
        <f>AVERAGE('Marks Term 1:Marks Term 4'!E270:E270)</f>
        <v>6.75</v>
      </c>
      <c r="F270" s="10">
        <f>AVERAGE('Marks Term 1:Marks Term 4'!F270:F270)</f>
        <v>6.75</v>
      </c>
      <c r="G270" s="10">
        <f>AVERAGE('Marks Term 1:Marks Term 4'!G270:G270)</f>
        <v>21.5</v>
      </c>
      <c r="H270" s="10">
        <f>AVERAGE('Marks Term 1:Marks Term 4'!H270:H270)</f>
        <v>28.25</v>
      </c>
      <c r="I270" s="10">
        <f t="shared" si="5"/>
        <v>63.25</v>
      </c>
      <c r="J270" s="5" t="str">
        <f>Calc!A270</f>
        <v>D</v>
      </c>
    </row>
    <row r="271" spans="1:10">
      <c r="A271" s="3" t="s">
        <v>732</v>
      </c>
      <c r="B271" t="s">
        <v>66</v>
      </c>
      <c r="C271" t="s">
        <v>733</v>
      </c>
      <c r="D271" t="s">
        <v>13</v>
      </c>
      <c r="E271" s="10">
        <f>AVERAGE('Marks Term 1:Marks Term 4'!E271:E271)</f>
        <v>4.5</v>
      </c>
      <c r="F271" s="10">
        <f>AVERAGE('Marks Term 1:Marks Term 4'!F271:F271)</f>
        <v>4</v>
      </c>
      <c r="G271" s="10">
        <f>AVERAGE('Marks Term 1:Marks Term 4'!G271:G271)</f>
        <v>10</v>
      </c>
      <c r="H271" s="10">
        <f>AVERAGE('Marks Term 1:Marks Term 4'!H271:H271)</f>
        <v>23.25</v>
      </c>
      <c r="I271" s="10">
        <f t="shared" si="5"/>
        <v>41.75</v>
      </c>
      <c r="J271" s="5" t="str">
        <f>Calc!A271</f>
        <v>F</v>
      </c>
    </row>
    <row r="272" spans="1:10">
      <c r="A272" s="3" t="s">
        <v>734</v>
      </c>
      <c r="B272" t="s">
        <v>735</v>
      </c>
      <c r="C272" t="s">
        <v>736</v>
      </c>
      <c r="D272" t="s">
        <v>20</v>
      </c>
      <c r="E272" s="10">
        <f>AVERAGE('Marks Term 1:Marks Term 4'!E272:E272)</f>
        <v>3.5</v>
      </c>
      <c r="F272" s="10">
        <f>AVERAGE('Marks Term 1:Marks Term 4'!F272:F272)</f>
        <v>5</v>
      </c>
      <c r="G272" s="10">
        <f>AVERAGE('Marks Term 1:Marks Term 4'!G272:G272)</f>
        <v>8.5</v>
      </c>
      <c r="H272" s="10">
        <f>AVERAGE('Marks Term 1:Marks Term 4'!H272:H272)</f>
        <v>14</v>
      </c>
      <c r="I272" s="10">
        <f t="shared" si="5"/>
        <v>31</v>
      </c>
      <c r="J272" s="5" t="str">
        <f>Calc!A272</f>
        <v>Fail</v>
      </c>
    </row>
    <row r="273" spans="1:10">
      <c r="A273" s="3" t="s">
        <v>737</v>
      </c>
      <c r="B273" t="s">
        <v>738</v>
      </c>
      <c r="C273" t="s">
        <v>739</v>
      </c>
      <c r="D273" t="s">
        <v>13</v>
      </c>
      <c r="E273" s="10">
        <f>AVERAGE('Marks Term 1:Marks Term 4'!E273:E273)</f>
        <v>8.75</v>
      </c>
      <c r="F273" s="10">
        <f>AVERAGE('Marks Term 1:Marks Term 4'!F273:F273)</f>
        <v>8.75</v>
      </c>
      <c r="G273" s="10">
        <f>AVERAGE('Marks Term 1:Marks Term 4'!G273:G273)</f>
        <v>25.25</v>
      </c>
      <c r="H273" s="10">
        <f>AVERAGE('Marks Term 1:Marks Term 4'!H273:H273)</f>
        <v>44</v>
      </c>
      <c r="I273" s="10">
        <f t="shared" si="5"/>
        <v>86.75</v>
      </c>
      <c r="J273" s="5" t="str">
        <f>Calc!A273</f>
        <v>A</v>
      </c>
    </row>
    <row r="274" spans="1:10">
      <c r="A274" s="3" t="s">
        <v>740</v>
      </c>
      <c r="B274" t="s">
        <v>741</v>
      </c>
      <c r="C274" t="s">
        <v>742</v>
      </c>
      <c r="D274" t="s">
        <v>20</v>
      </c>
      <c r="E274" s="10">
        <f>AVERAGE('Marks Term 1:Marks Term 4'!E274:E274)</f>
        <v>6.5</v>
      </c>
      <c r="F274" s="10">
        <f>AVERAGE('Marks Term 1:Marks Term 4'!F274:F274)</f>
        <v>5.5</v>
      </c>
      <c r="G274" s="10">
        <f>AVERAGE('Marks Term 1:Marks Term 4'!G274:G274)</f>
        <v>20.25</v>
      </c>
      <c r="H274" s="10">
        <f>AVERAGE('Marks Term 1:Marks Term 4'!H274:H274)</f>
        <v>31.5</v>
      </c>
      <c r="I274" s="10">
        <f t="shared" si="5"/>
        <v>63.75</v>
      </c>
      <c r="J274" s="5" t="str">
        <f>Calc!A274</f>
        <v>D</v>
      </c>
    </row>
    <row r="275" spans="1:10">
      <c r="A275" s="3" t="s">
        <v>743</v>
      </c>
      <c r="B275" t="s">
        <v>744</v>
      </c>
      <c r="C275" t="s">
        <v>745</v>
      </c>
      <c r="D275" t="s">
        <v>13</v>
      </c>
      <c r="E275" s="10">
        <f>AVERAGE('Marks Term 1:Marks Term 4'!E275:E275)</f>
        <v>8</v>
      </c>
      <c r="F275" s="10">
        <f>AVERAGE('Marks Term 1:Marks Term 4'!F275:F275)</f>
        <v>8</v>
      </c>
      <c r="G275" s="10">
        <f>AVERAGE('Marks Term 1:Marks Term 4'!G275:G275)</f>
        <v>25.5</v>
      </c>
      <c r="H275" s="10">
        <f>AVERAGE('Marks Term 1:Marks Term 4'!H275:H275)</f>
        <v>42.5</v>
      </c>
      <c r="I275" s="10">
        <f t="shared" si="5"/>
        <v>84</v>
      </c>
      <c r="J275" s="5" t="str">
        <f>Calc!A275</f>
        <v>B</v>
      </c>
    </row>
    <row r="276" spans="1:10">
      <c r="A276" s="3" t="s">
        <v>746</v>
      </c>
      <c r="B276" t="s">
        <v>747</v>
      </c>
      <c r="C276" t="s">
        <v>748</v>
      </c>
      <c r="D276" t="s">
        <v>28</v>
      </c>
      <c r="E276" s="10">
        <f>AVERAGE('Marks Term 1:Marks Term 4'!E276:E276)</f>
        <v>8.5</v>
      </c>
      <c r="F276" s="10">
        <f>AVERAGE('Marks Term 1:Marks Term 4'!F276:F276)</f>
        <v>7.75</v>
      </c>
      <c r="G276" s="10">
        <f>AVERAGE('Marks Term 1:Marks Term 4'!G276:G276)</f>
        <v>24</v>
      </c>
      <c r="H276" s="10">
        <f>AVERAGE('Marks Term 1:Marks Term 4'!H276:H276)</f>
        <v>39.75</v>
      </c>
      <c r="I276" s="10">
        <f t="shared" si="5"/>
        <v>80</v>
      </c>
      <c r="J276" s="5" t="str">
        <f>Calc!A276</f>
        <v>B</v>
      </c>
    </row>
    <row r="277" spans="1:10">
      <c r="A277" s="3" t="s">
        <v>749</v>
      </c>
      <c r="B277" t="s">
        <v>662</v>
      </c>
      <c r="C277" t="s">
        <v>750</v>
      </c>
      <c r="D277" t="s">
        <v>28</v>
      </c>
      <c r="E277" s="10">
        <f>AVERAGE('Marks Term 1:Marks Term 4'!E277:E277)</f>
        <v>9</v>
      </c>
      <c r="F277" s="10">
        <f>AVERAGE('Marks Term 1:Marks Term 4'!F277:F277)</f>
        <v>8.5</v>
      </c>
      <c r="G277" s="10">
        <f>AVERAGE('Marks Term 1:Marks Term 4'!G277:G277)</f>
        <v>24.25</v>
      </c>
      <c r="H277" s="10">
        <f>AVERAGE('Marks Term 1:Marks Term 4'!H277:H277)</f>
        <v>39</v>
      </c>
      <c r="I277" s="10">
        <f t="shared" si="5"/>
        <v>80.75</v>
      </c>
      <c r="J277" s="5" t="str">
        <f>Calc!A277</f>
        <v>B</v>
      </c>
    </row>
    <row r="278" spans="1:10">
      <c r="A278" s="3" t="s">
        <v>751</v>
      </c>
      <c r="B278" t="s">
        <v>752</v>
      </c>
      <c r="C278" t="s">
        <v>750</v>
      </c>
      <c r="D278" t="s">
        <v>13</v>
      </c>
      <c r="E278" s="10">
        <f>AVERAGE('Marks Term 1:Marks Term 4'!E278:E278)</f>
        <v>8.5</v>
      </c>
      <c r="F278" s="10">
        <f>AVERAGE('Marks Term 1:Marks Term 4'!F278:F278)</f>
        <v>8.5</v>
      </c>
      <c r="G278" s="10">
        <f>AVERAGE('Marks Term 1:Marks Term 4'!G278:G278)</f>
        <v>24.25</v>
      </c>
      <c r="H278" s="10">
        <f>AVERAGE('Marks Term 1:Marks Term 4'!H278:H278)</f>
        <v>41.5</v>
      </c>
      <c r="I278" s="10">
        <f t="shared" si="5"/>
        <v>82.75</v>
      </c>
      <c r="J278" s="5" t="str">
        <f>Calc!A278</f>
        <v>B</v>
      </c>
    </row>
    <row r="279" spans="1:10">
      <c r="A279" s="3" t="s">
        <v>753</v>
      </c>
      <c r="B279" t="s">
        <v>754</v>
      </c>
      <c r="C279" t="s">
        <v>755</v>
      </c>
      <c r="D279" t="s">
        <v>24</v>
      </c>
      <c r="E279" s="10">
        <f>AVERAGE('Marks Term 1:Marks Term 4'!E279:E279)</f>
        <v>8</v>
      </c>
      <c r="F279" s="10">
        <f>AVERAGE('Marks Term 1:Marks Term 4'!F279:F279)</f>
        <v>6.75</v>
      </c>
      <c r="G279" s="10">
        <f>AVERAGE('Marks Term 1:Marks Term 4'!G279:G279)</f>
        <v>22.75</v>
      </c>
      <c r="H279" s="10">
        <f>AVERAGE('Marks Term 1:Marks Term 4'!H279:H279)</f>
        <v>37</v>
      </c>
      <c r="I279" s="10">
        <f t="shared" si="5"/>
        <v>74.5</v>
      </c>
      <c r="J279" s="5" t="str">
        <f>Calc!A279</f>
        <v>C</v>
      </c>
    </row>
    <row r="280" spans="1:10">
      <c r="A280" s="3" t="s">
        <v>756</v>
      </c>
      <c r="B280" t="s">
        <v>757</v>
      </c>
      <c r="C280" t="s">
        <v>758</v>
      </c>
      <c r="D280" t="s">
        <v>28</v>
      </c>
      <c r="E280" s="10">
        <f>AVERAGE('Marks Term 1:Marks Term 4'!E280:E280)</f>
        <v>6.5</v>
      </c>
      <c r="F280" s="10">
        <f>AVERAGE('Marks Term 1:Marks Term 4'!F280:F280)</f>
        <v>5.75</v>
      </c>
      <c r="G280" s="10">
        <f>AVERAGE('Marks Term 1:Marks Term 4'!G280:G280)</f>
        <v>18</v>
      </c>
      <c r="H280" s="10">
        <f>AVERAGE('Marks Term 1:Marks Term 4'!H280:H280)</f>
        <v>36.5</v>
      </c>
      <c r="I280" s="10">
        <f t="shared" si="5"/>
        <v>66.75</v>
      </c>
      <c r="J280" s="5" t="str">
        <f>Calc!A280</f>
        <v>C</v>
      </c>
    </row>
    <row r="281" spans="1:10">
      <c r="A281" s="3" t="s">
        <v>762</v>
      </c>
      <c r="B281" t="s">
        <v>307</v>
      </c>
      <c r="C281" t="s">
        <v>761</v>
      </c>
      <c r="D281" t="s">
        <v>20</v>
      </c>
      <c r="E281" s="10">
        <f>AVERAGE('Marks Term 1:Marks Term 4'!E281:E281)</f>
        <v>4.75</v>
      </c>
      <c r="F281" s="10">
        <f>AVERAGE('Marks Term 1:Marks Term 4'!F281:F281)</f>
        <v>6.25</v>
      </c>
      <c r="G281" s="10">
        <f>AVERAGE('Marks Term 1:Marks Term 4'!G281:G281)</f>
        <v>14.5</v>
      </c>
      <c r="H281" s="10">
        <f>AVERAGE('Marks Term 1:Marks Term 4'!H281:H281)</f>
        <v>27.5</v>
      </c>
      <c r="I281" s="10">
        <f t="shared" si="5"/>
        <v>53</v>
      </c>
      <c r="J281" s="5" t="str">
        <f>Calc!A281</f>
        <v>E</v>
      </c>
    </row>
    <row r="282" spans="1:10">
      <c r="A282" s="3" t="s">
        <v>759</v>
      </c>
      <c r="B282" t="s">
        <v>760</v>
      </c>
      <c r="C282" t="s">
        <v>761</v>
      </c>
      <c r="D282" t="s">
        <v>24</v>
      </c>
      <c r="E282" s="10">
        <f>AVERAGE('Marks Term 1:Marks Term 4'!E282:E282)</f>
        <v>4.5</v>
      </c>
      <c r="F282" s="10">
        <f>AVERAGE('Marks Term 1:Marks Term 4'!F282:F282)</f>
        <v>5.5</v>
      </c>
      <c r="G282" s="10">
        <f>AVERAGE('Marks Term 1:Marks Term 4'!G282:G282)</f>
        <v>12.5</v>
      </c>
      <c r="H282" s="10">
        <f>AVERAGE('Marks Term 1:Marks Term 4'!H282:H282)</f>
        <v>21.75</v>
      </c>
      <c r="I282" s="10">
        <f t="shared" si="5"/>
        <v>44.25</v>
      </c>
      <c r="J282" s="5" t="str">
        <f>Calc!A282</f>
        <v>F</v>
      </c>
    </row>
    <row r="283" spans="1:10">
      <c r="A283" s="3" t="s">
        <v>763</v>
      </c>
      <c r="B283" t="s">
        <v>764</v>
      </c>
      <c r="C283" t="s">
        <v>765</v>
      </c>
      <c r="D283" t="s">
        <v>20</v>
      </c>
      <c r="E283" s="10">
        <f>AVERAGE('Marks Term 1:Marks Term 4'!E283:E283)</f>
        <v>3</v>
      </c>
      <c r="F283" s="10">
        <f>AVERAGE('Marks Term 1:Marks Term 4'!F283:F283)</f>
        <v>3.75</v>
      </c>
      <c r="G283" s="10">
        <f>AVERAGE('Marks Term 1:Marks Term 4'!G283:G283)</f>
        <v>9.5</v>
      </c>
      <c r="H283" s="10">
        <f>AVERAGE('Marks Term 1:Marks Term 4'!H283:H283)</f>
        <v>12.75</v>
      </c>
      <c r="I283" s="10">
        <f t="shared" si="5"/>
        <v>29</v>
      </c>
      <c r="J283" s="5" t="str">
        <f>Calc!A283</f>
        <v>Fail</v>
      </c>
    </row>
    <row r="284" spans="1:10">
      <c r="A284" s="3" t="s">
        <v>766</v>
      </c>
      <c r="B284" t="s">
        <v>767</v>
      </c>
      <c r="C284" t="s">
        <v>768</v>
      </c>
      <c r="D284" t="s">
        <v>20</v>
      </c>
      <c r="E284" s="10">
        <f>AVERAGE('Marks Term 1:Marks Term 4'!E284:E284)</f>
        <v>6</v>
      </c>
      <c r="F284" s="10">
        <f>AVERAGE('Marks Term 1:Marks Term 4'!F284:F284)</f>
        <v>5.25</v>
      </c>
      <c r="G284" s="10">
        <f>AVERAGE('Marks Term 1:Marks Term 4'!G284:G284)</f>
        <v>19</v>
      </c>
      <c r="H284" s="10">
        <f>AVERAGE('Marks Term 1:Marks Term 4'!H284:H284)</f>
        <v>33.5</v>
      </c>
      <c r="I284" s="10">
        <f t="shared" si="5"/>
        <v>63.75</v>
      </c>
      <c r="J284" s="5" t="str">
        <f>Calc!A284</f>
        <v>D</v>
      </c>
    </row>
    <row r="285" spans="1:10">
      <c r="A285" s="3" t="s">
        <v>769</v>
      </c>
      <c r="B285" t="s">
        <v>85</v>
      </c>
      <c r="C285" t="s">
        <v>770</v>
      </c>
      <c r="D285" t="s">
        <v>24</v>
      </c>
      <c r="E285" s="10">
        <f>AVERAGE('Marks Term 1:Marks Term 4'!E285:E285)</f>
        <v>7.5</v>
      </c>
      <c r="F285" s="10">
        <f>AVERAGE('Marks Term 1:Marks Term 4'!F285:F285)</f>
        <v>7.75</v>
      </c>
      <c r="G285" s="10">
        <f>AVERAGE('Marks Term 1:Marks Term 4'!G285:G285)</f>
        <v>21.75</v>
      </c>
      <c r="H285" s="10">
        <f>AVERAGE('Marks Term 1:Marks Term 4'!H285:H285)</f>
        <v>34.25</v>
      </c>
      <c r="I285" s="10">
        <f t="shared" si="5"/>
        <v>71.25</v>
      </c>
      <c r="J285" s="5" t="str">
        <f>Calc!A285</f>
        <v>C</v>
      </c>
    </row>
    <row r="286" spans="1:10">
      <c r="A286" s="3" t="s">
        <v>771</v>
      </c>
      <c r="B286" t="s">
        <v>772</v>
      </c>
      <c r="C286" t="s">
        <v>773</v>
      </c>
      <c r="D286" t="s">
        <v>13</v>
      </c>
      <c r="E286" s="10">
        <f>AVERAGE('Marks Term 1:Marks Term 4'!E286:E286)</f>
        <v>9.5</v>
      </c>
      <c r="F286" s="10">
        <f>AVERAGE('Marks Term 1:Marks Term 4'!F286:F286)</f>
        <v>9</v>
      </c>
      <c r="G286" s="10">
        <f>AVERAGE('Marks Term 1:Marks Term 4'!G286:G286)</f>
        <v>28.75</v>
      </c>
      <c r="H286" s="10">
        <f>AVERAGE('Marks Term 1:Marks Term 4'!H286:H286)</f>
        <v>48.75</v>
      </c>
      <c r="I286" s="10">
        <f t="shared" si="5"/>
        <v>96</v>
      </c>
      <c r="J286" s="5" t="str">
        <f>Calc!A286</f>
        <v>A</v>
      </c>
    </row>
    <row r="287" spans="1:10">
      <c r="A287" s="3" t="s">
        <v>774</v>
      </c>
      <c r="B287" t="s">
        <v>775</v>
      </c>
      <c r="C287" t="s">
        <v>776</v>
      </c>
      <c r="D287" t="s">
        <v>20</v>
      </c>
      <c r="E287" s="10">
        <f>AVERAGE('Marks Term 1:Marks Term 4'!E287:E287)</f>
        <v>6.25</v>
      </c>
      <c r="F287" s="10">
        <f>AVERAGE('Marks Term 1:Marks Term 4'!F287:F287)</f>
        <v>6.25</v>
      </c>
      <c r="G287" s="10">
        <f>AVERAGE('Marks Term 1:Marks Term 4'!G287:G287)</f>
        <v>16.5</v>
      </c>
      <c r="H287" s="10">
        <f>AVERAGE('Marks Term 1:Marks Term 4'!H287:H287)</f>
        <v>30.75</v>
      </c>
      <c r="I287" s="10">
        <f t="shared" si="5"/>
        <v>59.75</v>
      </c>
      <c r="J287" s="5" t="str">
        <f>Calc!A287</f>
        <v>D</v>
      </c>
    </row>
    <row r="288" spans="1:10">
      <c r="A288" s="3" t="s">
        <v>780</v>
      </c>
      <c r="B288" t="s">
        <v>781</v>
      </c>
      <c r="C288" t="s">
        <v>779</v>
      </c>
      <c r="D288" t="s">
        <v>13</v>
      </c>
      <c r="E288" s="10">
        <f>AVERAGE('Marks Term 1:Marks Term 4'!E288:E288)</f>
        <v>7.75</v>
      </c>
      <c r="F288" s="10">
        <f>AVERAGE('Marks Term 1:Marks Term 4'!F288:F288)</f>
        <v>8</v>
      </c>
      <c r="G288" s="10">
        <f>AVERAGE('Marks Term 1:Marks Term 4'!G288:G288)</f>
        <v>22.25</v>
      </c>
      <c r="H288" s="10">
        <f>AVERAGE('Marks Term 1:Marks Term 4'!H288:H288)</f>
        <v>36</v>
      </c>
      <c r="I288" s="10">
        <f t="shared" si="5"/>
        <v>74</v>
      </c>
      <c r="J288" s="5" t="str">
        <f>Calc!A288</f>
        <v>C</v>
      </c>
    </row>
    <row r="289" spans="1:10">
      <c r="A289" s="3" t="s">
        <v>777</v>
      </c>
      <c r="B289" t="s">
        <v>778</v>
      </c>
      <c r="C289" t="s">
        <v>779</v>
      </c>
      <c r="D289" t="s">
        <v>20</v>
      </c>
      <c r="E289" s="10">
        <f>AVERAGE('Marks Term 1:Marks Term 4'!E289:E289)</f>
        <v>8.25</v>
      </c>
      <c r="F289" s="10">
        <f>AVERAGE('Marks Term 1:Marks Term 4'!F289:F289)</f>
        <v>7.75</v>
      </c>
      <c r="G289" s="10">
        <f>AVERAGE('Marks Term 1:Marks Term 4'!G289:G289)</f>
        <v>23.25</v>
      </c>
      <c r="H289" s="10">
        <f>AVERAGE('Marks Term 1:Marks Term 4'!H289:H289)</f>
        <v>39</v>
      </c>
      <c r="I289" s="10">
        <f t="shared" si="5"/>
        <v>78.25</v>
      </c>
      <c r="J289" s="5" t="str">
        <f>Calc!A289</f>
        <v>B</v>
      </c>
    </row>
    <row r="290" spans="1:10">
      <c r="A290" s="3" t="s">
        <v>782</v>
      </c>
      <c r="B290" t="s">
        <v>783</v>
      </c>
      <c r="C290" t="s">
        <v>784</v>
      </c>
      <c r="D290" t="s">
        <v>20</v>
      </c>
      <c r="E290" s="10">
        <f>AVERAGE('Marks Term 1:Marks Term 4'!E290:E290)</f>
        <v>7.5</v>
      </c>
      <c r="F290" s="10">
        <f>AVERAGE('Marks Term 1:Marks Term 4'!F290:F290)</f>
        <v>7</v>
      </c>
      <c r="G290" s="10">
        <f>AVERAGE('Marks Term 1:Marks Term 4'!G290:G290)</f>
        <v>24</v>
      </c>
      <c r="H290" s="10">
        <f>AVERAGE('Marks Term 1:Marks Term 4'!H290:H290)</f>
        <v>38</v>
      </c>
      <c r="I290" s="10">
        <f t="shared" si="5"/>
        <v>76.5</v>
      </c>
      <c r="J290" s="5" t="str">
        <f>Calc!A290</f>
        <v>B</v>
      </c>
    </row>
    <row r="291" spans="1:10">
      <c r="A291" s="3" t="s">
        <v>785</v>
      </c>
      <c r="B291" t="s">
        <v>786</v>
      </c>
      <c r="C291" t="s">
        <v>787</v>
      </c>
      <c r="D291" t="s">
        <v>24</v>
      </c>
      <c r="E291" s="10">
        <f>AVERAGE('Marks Term 1:Marks Term 4'!E291:E291)</f>
        <v>9.25</v>
      </c>
      <c r="F291" s="10">
        <f>AVERAGE('Marks Term 1:Marks Term 4'!F291:F291)</f>
        <v>8.75</v>
      </c>
      <c r="G291" s="10">
        <f>AVERAGE('Marks Term 1:Marks Term 4'!G291:G291)</f>
        <v>26.75</v>
      </c>
      <c r="H291" s="10">
        <f>AVERAGE('Marks Term 1:Marks Term 4'!H291:H291)</f>
        <v>42.75</v>
      </c>
      <c r="I291" s="10">
        <f t="shared" si="5"/>
        <v>87.5</v>
      </c>
      <c r="J291" s="5" t="str">
        <f>Calc!A291</f>
        <v>A</v>
      </c>
    </row>
    <row r="292" spans="1:10">
      <c r="A292" s="3" t="s">
        <v>788</v>
      </c>
      <c r="B292" t="s">
        <v>85</v>
      </c>
      <c r="C292" t="s">
        <v>789</v>
      </c>
      <c r="D292" t="s">
        <v>28</v>
      </c>
      <c r="E292" s="10">
        <f>AVERAGE('Marks Term 1:Marks Term 4'!E292:E292)</f>
        <v>5</v>
      </c>
      <c r="F292" s="10">
        <f>AVERAGE('Marks Term 1:Marks Term 4'!F292:F292)</f>
        <v>4.5</v>
      </c>
      <c r="G292" s="10">
        <f>AVERAGE('Marks Term 1:Marks Term 4'!G292:G292)</f>
        <v>12</v>
      </c>
      <c r="H292" s="10">
        <f>AVERAGE('Marks Term 1:Marks Term 4'!H292:H292)</f>
        <v>30</v>
      </c>
      <c r="I292" s="10">
        <f t="shared" si="5"/>
        <v>51.5</v>
      </c>
      <c r="J292" s="5" t="str">
        <f>Calc!A292</f>
        <v>E</v>
      </c>
    </row>
    <row r="293" spans="1:10">
      <c r="A293" s="3" t="s">
        <v>790</v>
      </c>
      <c r="B293" t="s">
        <v>181</v>
      </c>
      <c r="C293" t="s">
        <v>791</v>
      </c>
      <c r="D293" t="s">
        <v>13</v>
      </c>
      <c r="E293" s="10">
        <f>AVERAGE('Marks Term 1:Marks Term 4'!E293:E293)</f>
        <v>5.75</v>
      </c>
      <c r="F293" s="10">
        <f>AVERAGE('Marks Term 1:Marks Term 4'!F293:F293)</f>
        <v>4.5</v>
      </c>
      <c r="G293" s="10">
        <f>AVERAGE('Marks Term 1:Marks Term 4'!G293:G293)</f>
        <v>16</v>
      </c>
      <c r="H293" s="10">
        <f>AVERAGE('Marks Term 1:Marks Term 4'!H293:H293)</f>
        <v>33</v>
      </c>
      <c r="I293" s="10">
        <f t="shared" si="5"/>
        <v>59.25</v>
      </c>
      <c r="J293" s="5" t="str">
        <f>Calc!A293</f>
        <v>D</v>
      </c>
    </row>
    <row r="294" spans="1:10">
      <c r="A294" s="3" t="s">
        <v>792</v>
      </c>
      <c r="B294" t="s">
        <v>793</v>
      </c>
      <c r="C294" t="s">
        <v>794</v>
      </c>
      <c r="D294" t="s">
        <v>28</v>
      </c>
      <c r="E294" s="10">
        <f>AVERAGE('Marks Term 1:Marks Term 4'!E294:E294)</f>
        <v>2.5</v>
      </c>
      <c r="F294" s="10">
        <f>AVERAGE('Marks Term 1:Marks Term 4'!F294:F294)</f>
        <v>3</v>
      </c>
      <c r="G294" s="10">
        <f>AVERAGE('Marks Term 1:Marks Term 4'!G294:G294)</f>
        <v>6.75</v>
      </c>
      <c r="H294" s="10">
        <f>AVERAGE('Marks Term 1:Marks Term 4'!H294:H294)</f>
        <v>14.25</v>
      </c>
      <c r="I294" s="10">
        <f t="shared" si="5"/>
        <v>26.5</v>
      </c>
      <c r="J294" s="5" t="str">
        <f>Calc!A294</f>
        <v>Fail</v>
      </c>
    </row>
    <row r="295" spans="1:10">
      <c r="A295" s="3" t="s">
        <v>795</v>
      </c>
      <c r="B295" t="s">
        <v>796</v>
      </c>
      <c r="C295" t="s">
        <v>797</v>
      </c>
      <c r="D295" t="s">
        <v>24</v>
      </c>
      <c r="E295" s="10">
        <f>AVERAGE('Marks Term 1:Marks Term 4'!E295:E295)</f>
        <v>0.5</v>
      </c>
      <c r="F295" s="10">
        <f>AVERAGE('Marks Term 1:Marks Term 4'!F295:F295)</f>
        <v>2</v>
      </c>
      <c r="G295" s="10">
        <f>AVERAGE('Marks Term 1:Marks Term 4'!G295:G295)</f>
        <v>2.25</v>
      </c>
      <c r="H295" s="10">
        <f>AVERAGE('Marks Term 1:Marks Term 4'!H295:H295)</f>
        <v>6.75</v>
      </c>
      <c r="I295" s="10">
        <f t="shared" si="5"/>
        <v>11.5</v>
      </c>
      <c r="J295" s="5" t="str">
        <f>Calc!A295</f>
        <v>Fail</v>
      </c>
    </row>
    <row r="296" spans="1:10">
      <c r="A296" s="3" t="s">
        <v>798</v>
      </c>
      <c r="B296" t="s">
        <v>404</v>
      </c>
      <c r="C296" t="s">
        <v>799</v>
      </c>
      <c r="D296" t="s">
        <v>28</v>
      </c>
      <c r="E296" s="10">
        <f>AVERAGE('Marks Term 1:Marks Term 4'!E296:E296)</f>
        <v>5</v>
      </c>
      <c r="F296" s="10">
        <f>AVERAGE('Marks Term 1:Marks Term 4'!F296:F296)</f>
        <v>4.75</v>
      </c>
      <c r="G296" s="10">
        <f>AVERAGE('Marks Term 1:Marks Term 4'!G296:G296)</f>
        <v>14.75</v>
      </c>
      <c r="H296" s="10">
        <f>AVERAGE('Marks Term 1:Marks Term 4'!H296:H296)</f>
        <v>23.5</v>
      </c>
      <c r="I296" s="10">
        <f t="shared" si="5"/>
        <v>48</v>
      </c>
      <c r="J296" s="5" t="str">
        <f>Calc!A296</f>
        <v>E</v>
      </c>
    </row>
    <row r="297" spans="1:10">
      <c r="A297" s="3" t="s">
        <v>800</v>
      </c>
      <c r="B297" t="s">
        <v>801</v>
      </c>
      <c r="C297" t="s">
        <v>802</v>
      </c>
      <c r="D297" t="s">
        <v>24</v>
      </c>
      <c r="E297" s="10">
        <f>AVERAGE('Marks Term 1:Marks Term 4'!E297:E297)</f>
        <v>9.75</v>
      </c>
      <c r="F297" s="10">
        <f>AVERAGE('Marks Term 1:Marks Term 4'!F297:F297)</f>
        <v>8.75</v>
      </c>
      <c r="G297" s="10">
        <f>AVERAGE('Marks Term 1:Marks Term 4'!G297:G297)</f>
        <v>27.5</v>
      </c>
      <c r="H297" s="10">
        <f>AVERAGE('Marks Term 1:Marks Term 4'!H297:H297)</f>
        <v>44.25</v>
      </c>
      <c r="I297" s="10">
        <f t="shared" si="5"/>
        <v>90.25</v>
      </c>
      <c r="J297" s="5" t="str">
        <f>Calc!A297</f>
        <v>A</v>
      </c>
    </row>
    <row r="298" spans="1:10">
      <c r="A298" s="3" t="s">
        <v>803</v>
      </c>
      <c r="B298" t="s">
        <v>804</v>
      </c>
      <c r="C298" t="s">
        <v>805</v>
      </c>
      <c r="D298" t="s">
        <v>20</v>
      </c>
      <c r="E298" s="10">
        <f>AVERAGE('Marks Term 1:Marks Term 4'!E298:E298)</f>
        <v>6.25</v>
      </c>
      <c r="F298" s="10">
        <f>AVERAGE('Marks Term 1:Marks Term 4'!F298:F298)</f>
        <v>7.25</v>
      </c>
      <c r="G298" s="10">
        <f>AVERAGE('Marks Term 1:Marks Term 4'!G298:G298)</f>
        <v>17.5</v>
      </c>
      <c r="H298" s="10">
        <f>AVERAGE('Marks Term 1:Marks Term 4'!H298:H298)</f>
        <v>29.5</v>
      </c>
      <c r="I298" s="10">
        <f t="shared" si="5"/>
        <v>60.5</v>
      </c>
      <c r="J298" s="5" t="str">
        <f>Calc!A298</f>
        <v>D</v>
      </c>
    </row>
    <row r="299" spans="1:10">
      <c r="A299" s="3" t="s">
        <v>806</v>
      </c>
      <c r="B299" t="s">
        <v>807</v>
      </c>
      <c r="C299" t="s">
        <v>808</v>
      </c>
      <c r="D299" t="s">
        <v>28</v>
      </c>
      <c r="E299" s="10">
        <f>AVERAGE('Marks Term 1:Marks Term 4'!E299:E299)</f>
        <v>8.75</v>
      </c>
      <c r="F299" s="10">
        <f>AVERAGE('Marks Term 1:Marks Term 4'!F299:F299)</f>
        <v>7.75</v>
      </c>
      <c r="G299" s="10">
        <f>AVERAGE('Marks Term 1:Marks Term 4'!G299:G299)</f>
        <v>26</v>
      </c>
      <c r="H299" s="10">
        <f>AVERAGE('Marks Term 1:Marks Term 4'!H299:H299)</f>
        <v>47</v>
      </c>
      <c r="I299" s="10">
        <f t="shared" si="5"/>
        <v>89.5</v>
      </c>
      <c r="J299" s="5" t="str">
        <f>Calc!A299</f>
        <v>A</v>
      </c>
    </row>
    <row r="300" spans="1:10">
      <c r="A300" s="3" t="s">
        <v>809</v>
      </c>
      <c r="B300" t="s">
        <v>810</v>
      </c>
      <c r="C300" t="s">
        <v>811</v>
      </c>
      <c r="D300" t="s">
        <v>28</v>
      </c>
      <c r="E300" s="10">
        <f>AVERAGE('Marks Term 1:Marks Term 4'!E300:E300)</f>
        <v>6.25</v>
      </c>
      <c r="F300" s="10">
        <f>AVERAGE('Marks Term 1:Marks Term 4'!F300:F300)</f>
        <v>5.75</v>
      </c>
      <c r="G300" s="10">
        <f>AVERAGE('Marks Term 1:Marks Term 4'!G300:G300)</f>
        <v>18.5</v>
      </c>
      <c r="H300" s="10">
        <f>AVERAGE('Marks Term 1:Marks Term 4'!H300:H300)</f>
        <v>29.75</v>
      </c>
      <c r="I300" s="10">
        <f t="shared" si="5"/>
        <v>60.25</v>
      </c>
      <c r="J300" s="5" t="str">
        <f>Calc!A300</f>
        <v>D</v>
      </c>
    </row>
    <row r="301" spans="1:10">
      <c r="A301" s="3" t="s">
        <v>812</v>
      </c>
      <c r="B301" t="s">
        <v>813</v>
      </c>
      <c r="C301" t="s">
        <v>814</v>
      </c>
      <c r="D301" t="s">
        <v>20</v>
      </c>
      <c r="E301" s="10">
        <f>AVERAGE('Marks Term 1:Marks Term 4'!E301:E301)</f>
        <v>6.5</v>
      </c>
      <c r="F301" s="10">
        <f>AVERAGE('Marks Term 1:Marks Term 4'!F301:F301)</f>
        <v>6.75</v>
      </c>
      <c r="G301" s="10">
        <f>AVERAGE('Marks Term 1:Marks Term 4'!G301:G301)</f>
        <v>20</v>
      </c>
      <c r="H301" s="10">
        <f>AVERAGE('Marks Term 1:Marks Term 4'!H301:H301)</f>
        <v>28.25</v>
      </c>
      <c r="I301" s="10">
        <f t="shared" si="5"/>
        <v>61.5</v>
      </c>
      <c r="J301" s="5" t="str">
        <f>Calc!A301</f>
        <v>D</v>
      </c>
    </row>
    <row r="302" spans="1:10">
      <c r="A302" s="3" t="s">
        <v>815</v>
      </c>
      <c r="B302" t="s">
        <v>816</v>
      </c>
      <c r="C302" t="s">
        <v>817</v>
      </c>
      <c r="D302" t="s">
        <v>20</v>
      </c>
      <c r="E302" s="10">
        <f>AVERAGE('Marks Term 1:Marks Term 4'!E302:E302)</f>
        <v>5.25</v>
      </c>
      <c r="F302" s="10">
        <f>AVERAGE('Marks Term 1:Marks Term 4'!F302:F302)</f>
        <v>5.25</v>
      </c>
      <c r="G302" s="10">
        <f>AVERAGE('Marks Term 1:Marks Term 4'!G302:G302)</f>
        <v>16</v>
      </c>
      <c r="H302" s="10">
        <f>AVERAGE('Marks Term 1:Marks Term 4'!H302:H302)</f>
        <v>24</v>
      </c>
      <c r="I302" s="10">
        <f t="shared" si="5"/>
        <v>50.5</v>
      </c>
      <c r="J302" s="5" t="str">
        <f>Calc!A302</f>
        <v>E</v>
      </c>
    </row>
    <row r="303" spans="1:10">
      <c r="A303" s="3" t="s">
        <v>818</v>
      </c>
      <c r="B303" t="s">
        <v>819</v>
      </c>
      <c r="C303" t="s">
        <v>820</v>
      </c>
      <c r="D303" t="s">
        <v>13</v>
      </c>
      <c r="E303" s="10">
        <f>AVERAGE('Marks Term 1:Marks Term 4'!E303:E303)</f>
        <v>6.75</v>
      </c>
      <c r="F303" s="10">
        <f>AVERAGE('Marks Term 1:Marks Term 4'!F303:F303)</f>
        <v>7.25</v>
      </c>
      <c r="G303" s="10">
        <f>AVERAGE('Marks Term 1:Marks Term 4'!G303:G303)</f>
        <v>21.75</v>
      </c>
      <c r="H303" s="10">
        <f>AVERAGE('Marks Term 1:Marks Term 4'!H303:H303)</f>
        <v>36.75</v>
      </c>
      <c r="I303" s="10">
        <f t="shared" si="5"/>
        <v>72.5</v>
      </c>
      <c r="J303" s="5" t="str">
        <f>Calc!A303</f>
        <v>C</v>
      </c>
    </row>
    <row r="304" spans="1:10">
      <c r="A304" s="3" t="s">
        <v>821</v>
      </c>
      <c r="B304" t="s">
        <v>822</v>
      </c>
      <c r="C304" t="s">
        <v>823</v>
      </c>
      <c r="D304" t="s">
        <v>13</v>
      </c>
      <c r="E304" s="10">
        <f>AVERAGE('Marks Term 1:Marks Term 4'!E304:E304)</f>
        <v>5.5</v>
      </c>
      <c r="F304" s="10">
        <f>AVERAGE('Marks Term 1:Marks Term 4'!F304:F304)</f>
        <v>6</v>
      </c>
      <c r="G304" s="10">
        <f>AVERAGE('Marks Term 1:Marks Term 4'!G304:G304)</f>
        <v>14</v>
      </c>
      <c r="H304" s="10">
        <f>AVERAGE('Marks Term 1:Marks Term 4'!H304:H304)</f>
        <v>27</v>
      </c>
      <c r="I304" s="10">
        <f t="shared" si="5"/>
        <v>52.5</v>
      </c>
      <c r="J304" s="5" t="str">
        <f>Calc!A304</f>
        <v>E</v>
      </c>
    </row>
    <row r="305" spans="1:10">
      <c r="A305" s="3" t="s">
        <v>824</v>
      </c>
      <c r="B305" t="s">
        <v>825</v>
      </c>
      <c r="C305" t="s">
        <v>826</v>
      </c>
      <c r="D305" t="s">
        <v>24</v>
      </c>
      <c r="E305" s="10">
        <f>AVERAGE('Marks Term 1:Marks Term 4'!E305:E305)</f>
        <v>9</v>
      </c>
      <c r="F305" s="10">
        <f>AVERAGE('Marks Term 1:Marks Term 4'!F305:F305)</f>
        <v>8</v>
      </c>
      <c r="G305" s="10">
        <f>AVERAGE('Marks Term 1:Marks Term 4'!G305:G305)</f>
        <v>24.75</v>
      </c>
      <c r="H305" s="10">
        <f>AVERAGE('Marks Term 1:Marks Term 4'!H305:H305)</f>
        <v>44</v>
      </c>
      <c r="I305" s="10">
        <f t="shared" si="5"/>
        <v>85.75</v>
      </c>
      <c r="J305" s="5" t="str">
        <f>Calc!A305</f>
        <v>A</v>
      </c>
    </row>
    <row r="306" spans="1:10">
      <c r="A306" s="3" t="s">
        <v>827</v>
      </c>
      <c r="B306" t="s">
        <v>828</v>
      </c>
      <c r="C306" t="s">
        <v>829</v>
      </c>
      <c r="D306" t="s">
        <v>28</v>
      </c>
      <c r="E306" s="10">
        <f>AVERAGE('Marks Term 1:Marks Term 4'!E306:E306)</f>
        <v>5</v>
      </c>
      <c r="F306" s="10">
        <f>AVERAGE('Marks Term 1:Marks Term 4'!F306:F306)</f>
        <v>4</v>
      </c>
      <c r="G306" s="10">
        <f>AVERAGE('Marks Term 1:Marks Term 4'!G306:G306)</f>
        <v>16.5</v>
      </c>
      <c r="H306" s="10">
        <f>AVERAGE('Marks Term 1:Marks Term 4'!H306:H306)</f>
        <v>26</v>
      </c>
      <c r="I306" s="10">
        <f t="shared" si="5"/>
        <v>51.5</v>
      </c>
      <c r="J306" s="5" t="str">
        <f>Calc!A306</f>
        <v>E</v>
      </c>
    </row>
    <row r="307" spans="1:10">
      <c r="A307" s="3" t="s">
        <v>830</v>
      </c>
      <c r="B307" t="s">
        <v>831</v>
      </c>
      <c r="C307" t="s">
        <v>832</v>
      </c>
      <c r="D307" t="s">
        <v>24</v>
      </c>
      <c r="E307" s="10">
        <f>AVERAGE('Marks Term 1:Marks Term 4'!E307:E307)</f>
        <v>3.5</v>
      </c>
      <c r="F307" s="10">
        <f>AVERAGE('Marks Term 1:Marks Term 4'!F307:F307)</f>
        <v>2.75</v>
      </c>
      <c r="G307" s="10">
        <f>AVERAGE('Marks Term 1:Marks Term 4'!G307:G307)</f>
        <v>10.5</v>
      </c>
      <c r="H307" s="10">
        <f>AVERAGE('Marks Term 1:Marks Term 4'!H307:H307)</f>
        <v>14.25</v>
      </c>
      <c r="I307" s="10">
        <f t="shared" si="5"/>
        <v>31</v>
      </c>
      <c r="J307" s="5" t="str">
        <f>Calc!A307</f>
        <v>Fail</v>
      </c>
    </row>
    <row r="308" spans="1:10">
      <c r="A308" s="3" t="s">
        <v>833</v>
      </c>
      <c r="B308" t="s">
        <v>834</v>
      </c>
      <c r="C308" t="s">
        <v>835</v>
      </c>
      <c r="D308" t="s">
        <v>13</v>
      </c>
      <c r="E308" s="10">
        <f>AVERAGE('Marks Term 1:Marks Term 4'!E308:E308)</f>
        <v>5.5</v>
      </c>
      <c r="F308" s="10">
        <f>AVERAGE('Marks Term 1:Marks Term 4'!F308:F308)</f>
        <v>5.5</v>
      </c>
      <c r="G308" s="10">
        <f>AVERAGE('Marks Term 1:Marks Term 4'!G308:G308)</f>
        <v>15.5</v>
      </c>
      <c r="H308" s="10">
        <f>AVERAGE('Marks Term 1:Marks Term 4'!H308:H308)</f>
        <v>25.25</v>
      </c>
      <c r="I308" s="10">
        <f t="shared" si="5"/>
        <v>51.75</v>
      </c>
      <c r="J308" s="5" t="str">
        <f>Calc!A308</f>
        <v>E</v>
      </c>
    </row>
    <row r="309" spans="1:10">
      <c r="A309" s="3" t="s">
        <v>836</v>
      </c>
      <c r="B309" t="s">
        <v>837</v>
      </c>
      <c r="C309" t="s">
        <v>838</v>
      </c>
      <c r="D309" t="s">
        <v>20</v>
      </c>
      <c r="E309" s="10">
        <f>AVERAGE('Marks Term 1:Marks Term 4'!E309:E309)</f>
        <v>8.75</v>
      </c>
      <c r="F309" s="10">
        <f>AVERAGE('Marks Term 1:Marks Term 4'!F309:F309)</f>
        <v>9.5</v>
      </c>
      <c r="G309" s="10">
        <f>AVERAGE('Marks Term 1:Marks Term 4'!G309:G309)</f>
        <v>23.75</v>
      </c>
      <c r="H309" s="10">
        <f>AVERAGE('Marks Term 1:Marks Term 4'!H309:H309)</f>
        <v>40.75</v>
      </c>
      <c r="I309" s="10">
        <f t="shared" si="5"/>
        <v>82.75</v>
      </c>
      <c r="J309" s="5" t="str">
        <f>Calc!A309</f>
        <v>B</v>
      </c>
    </row>
    <row r="310" spans="1:10">
      <c r="A310" s="3" t="s">
        <v>839</v>
      </c>
      <c r="B310" t="s">
        <v>840</v>
      </c>
      <c r="C310" t="s">
        <v>841</v>
      </c>
      <c r="D310" t="s">
        <v>28</v>
      </c>
      <c r="E310" s="10">
        <f>AVERAGE('Marks Term 1:Marks Term 4'!E310:E310)</f>
        <v>10</v>
      </c>
      <c r="F310" s="10">
        <f>AVERAGE('Marks Term 1:Marks Term 4'!F310:F310)</f>
        <v>9.75</v>
      </c>
      <c r="G310" s="10">
        <f>AVERAGE('Marks Term 1:Marks Term 4'!G310:G310)</f>
        <v>29</v>
      </c>
      <c r="H310" s="10">
        <f>AVERAGE('Marks Term 1:Marks Term 4'!H310:H310)</f>
        <v>46.5</v>
      </c>
      <c r="I310" s="10">
        <f t="shared" si="5"/>
        <v>95.25</v>
      </c>
      <c r="J310" s="5" t="str">
        <f>Calc!A310</f>
        <v>A</v>
      </c>
    </row>
    <row r="311" spans="1:10">
      <c r="A311" s="3" t="s">
        <v>842</v>
      </c>
      <c r="B311" t="s">
        <v>843</v>
      </c>
      <c r="C311" t="s">
        <v>844</v>
      </c>
      <c r="D311" t="s">
        <v>13</v>
      </c>
      <c r="E311" s="10">
        <f>AVERAGE('Marks Term 1:Marks Term 4'!E311:E311)</f>
        <v>8.75</v>
      </c>
      <c r="F311" s="10">
        <f>AVERAGE('Marks Term 1:Marks Term 4'!F311:F311)</f>
        <v>8.25</v>
      </c>
      <c r="G311" s="10">
        <f>AVERAGE('Marks Term 1:Marks Term 4'!G311:G311)</f>
        <v>24.25</v>
      </c>
      <c r="H311" s="10">
        <f>AVERAGE('Marks Term 1:Marks Term 4'!H311:H311)</f>
        <v>42</v>
      </c>
      <c r="I311" s="10">
        <f t="shared" si="5"/>
        <v>83.25</v>
      </c>
      <c r="J311" s="5" t="str">
        <f>Calc!A311</f>
        <v>B</v>
      </c>
    </row>
    <row r="312" spans="1:10">
      <c r="A312" s="3" t="s">
        <v>845</v>
      </c>
      <c r="B312" t="s">
        <v>54</v>
      </c>
      <c r="C312" t="s">
        <v>846</v>
      </c>
      <c r="D312" t="s">
        <v>20</v>
      </c>
      <c r="E312" s="10">
        <f>AVERAGE('Marks Term 1:Marks Term 4'!E312:E312)</f>
        <v>4.5</v>
      </c>
      <c r="F312" s="10">
        <f>AVERAGE('Marks Term 1:Marks Term 4'!F312:F312)</f>
        <v>5.5</v>
      </c>
      <c r="G312" s="10">
        <f>AVERAGE('Marks Term 1:Marks Term 4'!G312:G312)</f>
        <v>15.75</v>
      </c>
      <c r="H312" s="10">
        <f>AVERAGE('Marks Term 1:Marks Term 4'!H312:H312)</f>
        <v>20.75</v>
      </c>
      <c r="I312" s="10">
        <f t="shared" si="5"/>
        <v>46.5</v>
      </c>
      <c r="J312" s="5" t="str">
        <f>Calc!A312</f>
        <v>E</v>
      </c>
    </row>
    <row r="313" spans="1:10">
      <c r="A313" s="3" t="s">
        <v>847</v>
      </c>
      <c r="B313" t="s">
        <v>560</v>
      </c>
      <c r="C313" t="s">
        <v>813</v>
      </c>
      <c r="D313" t="s">
        <v>13</v>
      </c>
      <c r="E313" s="10">
        <f>AVERAGE('Marks Term 1:Marks Term 4'!E313:E313)</f>
        <v>8.75</v>
      </c>
      <c r="F313" s="10">
        <f>AVERAGE('Marks Term 1:Marks Term 4'!F313:F313)</f>
        <v>7</v>
      </c>
      <c r="G313" s="10">
        <f>AVERAGE('Marks Term 1:Marks Term 4'!G313:G313)</f>
        <v>26.25</v>
      </c>
      <c r="H313" s="10">
        <f>AVERAGE('Marks Term 1:Marks Term 4'!H313:H313)</f>
        <v>45</v>
      </c>
      <c r="I313" s="10">
        <f t="shared" si="5"/>
        <v>87</v>
      </c>
      <c r="J313" s="5" t="str">
        <f>Calc!A313</f>
        <v>A</v>
      </c>
    </row>
    <row r="314" spans="1:10">
      <c r="A314" s="3" t="s">
        <v>848</v>
      </c>
      <c r="B314" t="s">
        <v>849</v>
      </c>
      <c r="C314" t="s">
        <v>850</v>
      </c>
      <c r="D314" t="s">
        <v>20</v>
      </c>
      <c r="E314" s="10">
        <f>AVERAGE('Marks Term 1:Marks Term 4'!E314:E314)</f>
        <v>3.5</v>
      </c>
      <c r="F314" s="10">
        <f>AVERAGE('Marks Term 1:Marks Term 4'!F314:F314)</f>
        <v>5.25</v>
      </c>
      <c r="G314" s="10">
        <f>AVERAGE('Marks Term 1:Marks Term 4'!G314:G314)</f>
        <v>12.25</v>
      </c>
      <c r="H314" s="10">
        <f>AVERAGE('Marks Term 1:Marks Term 4'!H314:H314)</f>
        <v>12.25</v>
      </c>
      <c r="I314" s="10">
        <f t="shared" si="5"/>
        <v>33.25</v>
      </c>
      <c r="J314" s="5" t="str">
        <f>Calc!A314</f>
        <v>Fail</v>
      </c>
    </row>
    <row r="315" spans="1:10">
      <c r="A315" s="3" t="s">
        <v>851</v>
      </c>
      <c r="B315" t="s">
        <v>852</v>
      </c>
      <c r="C315" t="s">
        <v>853</v>
      </c>
      <c r="D315" t="s">
        <v>24</v>
      </c>
      <c r="E315" s="10">
        <f>AVERAGE('Marks Term 1:Marks Term 4'!E315:E315)</f>
        <v>7.5</v>
      </c>
      <c r="F315" s="10">
        <f>AVERAGE('Marks Term 1:Marks Term 4'!F315:F315)</f>
        <v>7</v>
      </c>
      <c r="G315" s="10">
        <f>AVERAGE('Marks Term 1:Marks Term 4'!G315:G315)</f>
        <v>22.25</v>
      </c>
      <c r="H315" s="10">
        <f>AVERAGE('Marks Term 1:Marks Term 4'!H315:H315)</f>
        <v>34.5</v>
      </c>
      <c r="I315" s="10">
        <f t="shared" si="5"/>
        <v>71.25</v>
      </c>
      <c r="J315" s="5" t="str">
        <f>Calc!A315</f>
        <v>C</v>
      </c>
    </row>
    <row r="316" spans="1:10">
      <c r="A316" s="3" t="s">
        <v>854</v>
      </c>
      <c r="B316" t="s">
        <v>855</v>
      </c>
      <c r="C316" t="s">
        <v>856</v>
      </c>
      <c r="D316" t="s">
        <v>28</v>
      </c>
      <c r="E316" s="10">
        <f>AVERAGE('Marks Term 1:Marks Term 4'!E316:E316)</f>
        <v>6</v>
      </c>
      <c r="F316" s="10">
        <f>AVERAGE('Marks Term 1:Marks Term 4'!F316:F316)</f>
        <v>6.25</v>
      </c>
      <c r="G316" s="10">
        <f>AVERAGE('Marks Term 1:Marks Term 4'!G316:G316)</f>
        <v>18.5</v>
      </c>
      <c r="H316" s="10">
        <f>AVERAGE('Marks Term 1:Marks Term 4'!H316:H316)</f>
        <v>27.75</v>
      </c>
      <c r="I316" s="10">
        <f t="shared" si="5"/>
        <v>58.5</v>
      </c>
      <c r="J316" s="5" t="str">
        <f>Calc!A316</f>
        <v>D</v>
      </c>
    </row>
    <row r="317" spans="1:10">
      <c r="A317" s="3" t="s">
        <v>857</v>
      </c>
      <c r="B317" t="s">
        <v>858</v>
      </c>
      <c r="C317" t="s">
        <v>859</v>
      </c>
      <c r="D317" t="s">
        <v>28</v>
      </c>
      <c r="E317" s="10">
        <f>AVERAGE('Marks Term 1:Marks Term 4'!E317:E317)</f>
        <v>5.5</v>
      </c>
      <c r="F317" s="10">
        <f>AVERAGE('Marks Term 1:Marks Term 4'!F317:F317)</f>
        <v>5.75</v>
      </c>
      <c r="G317" s="10">
        <f>AVERAGE('Marks Term 1:Marks Term 4'!G317:G317)</f>
        <v>15.75</v>
      </c>
      <c r="H317" s="10">
        <f>AVERAGE('Marks Term 1:Marks Term 4'!H317:H317)</f>
        <v>29</v>
      </c>
      <c r="I317" s="10">
        <f t="shared" si="5"/>
        <v>56</v>
      </c>
      <c r="J317" s="5" t="str">
        <f>Calc!A317</f>
        <v>D</v>
      </c>
    </row>
    <row r="318" spans="1:10">
      <c r="A318" s="3" t="s">
        <v>860</v>
      </c>
      <c r="B318" t="s">
        <v>861</v>
      </c>
      <c r="C318" t="s">
        <v>862</v>
      </c>
      <c r="D318" t="s">
        <v>28</v>
      </c>
      <c r="E318" s="10">
        <f>AVERAGE('Marks Term 1:Marks Term 4'!E318:E318)</f>
        <v>4.5</v>
      </c>
      <c r="F318" s="10">
        <f>AVERAGE('Marks Term 1:Marks Term 4'!F318:F318)</f>
        <v>4.75</v>
      </c>
      <c r="G318" s="10">
        <f>AVERAGE('Marks Term 1:Marks Term 4'!G318:G318)</f>
        <v>13.75</v>
      </c>
      <c r="H318" s="10">
        <f>AVERAGE('Marks Term 1:Marks Term 4'!H318:H318)</f>
        <v>22.5</v>
      </c>
      <c r="I318" s="10">
        <f t="shared" si="5"/>
        <v>45.5</v>
      </c>
      <c r="J318" s="5" t="str">
        <f>Calc!A318</f>
        <v>E</v>
      </c>
    </row>
    <row r="319" spans="1:10">
      <c r="A319" s="3" t="s">
        <v>863</v>
      </c>
      <c r="B319" t="s">
        <v>864</v>
      </c>
      <c r="C319" t="s">
        <v>865</v>
      </c>
      <c r="D319" t="s">
        <v>13</v>
      </c>
      <c r="E319" s="10">
        <f>AVERAGE('Marks Term 1:Marks Term 4'!E319:E319)</f>
        <v>5.25</v>
      </c>
      <c r="F319" s="10">
        <f>AVERAGE('Marks Term 1:Marks Term 4'!F319:F319)</f>
        <v>5.25</v>
      </c>
      <c r="G319" s="10">
        <f>AVERAGE('Marks Term 1:Marks Term 4'!G319:G319)</f>
        <v>14.5</v>
      </c>
      <c r="H319" s="10">
        <f>AVERAGE('Marks Term 1:Marks Term 4'!H319:H319)</f>
        <v>23.75</v>
      </c>
      <c r="I319" s="10">
        <f t="shared" si="5"/>
        <v>48.75</v>
      </c>
      <c r="J319" s="5" t="str">
        <f>Calc!A319</f>
        <v>E</v>
      </c>
    </row>
    <row r="320" spans="1:10">
      <c r="A320" s="3" t="s">
        <v>866</v>
      </c>
      <c r="B320" t="s">
        <v>867</v>
      </c>
      <c r="C320" t="s">
        <v>868</v>
      </c>
      <c r="D320" t="s">
        <v>20</v>
      </c>
      <c r="E320" s="10">
        <f>AVERAGE('Marks Term 1:Marks Term 4'!E320:E320)</f>
        <v>5</v>
      </c>
      <c r="F320" s="10">
        <f>AVERAGE('Marks Term 1:Marks Term 4'!F320:F320)</f>
        <v>4.5</v>
      </c>
      <c r="G320" s="10">
        <f>AVERAGE('Marks Term 1:Marks Term 4'!G320:G320)</f>
        <v>15.25</v>
      </c>
      <c r="H320" s="10">
        <f>AVERAGE('Marks Term 1:Marks Term 4'!H320:H320)</f>
        <v>25.5</v>
      </c>
      <c r="I320" s="10">
        <f t="shared" si="5"/>
        <v>50.25</v>
      </c>
      <c r="J320" s="5" t="str">
        <f>Calc!A320</f>
        <v>E</v>
      </c>
    </row>
    <row r="321" spans="1:10">
      <c r="A321" s="3" t="s">
        <v>869</v>
      </c>
      <c r="B321" t="s">
        <v>822</v>
      </c>
      <c r="C321" t="s">
        <v>870</v>
      </c>
      <c r="D321" t="s">
        <v>13</v>
      </c>
      <c r="E321" s="10">
        <f>AVERAGE('Marks Term 1:Marks Term 4'!E321:E321)</f>
        <v>5.5</v>
      </c>
      <c r="F321" s="10">
        <f>AVERAGE('Marks Term 1:Marks Term 4'!F321:F321)</f>
        <v>5</v>
      </c>
      <c r="G321" s="10">
        <f>AVERAGE('Marks Term 1:Marks Term 4'!G321:G321)</f>
        <v>14.5</v>
      </c>
      <c r="H321" s="10">
        <f>AVERAGE('Marks Term 1:Marks Term 4'!H321:H321)</f>
        <v>26.75</v>
      </c>
      <c r="I321" s="10">
        <f t="shared" si="5"/>
        <v>51.75</v>
      </c>
      <c r="J321" s="5" t="str">
        <f>Calc!A321</f>
        <v>E</v>
      </c>
    </row>
    <row r="322" spans="1:10">
      <c r="A322" s="3" t="s">
        <v>871</v>
      </c>
      <c r="B322" t="s">
        <v>872</v>
      </c>
      <c r="C322" t="s">
        <v>873</v>
      </c>
      <c r="D322" t="s">
        <v>13</v>
      </c>
      <c r="E322" s="10">
        <f>AVERAGE('Marks Term 1:Marks Term 4'!E322:E322)</f>
        <v>9</v>
      </c>
      <c r="F322" s="10">
        <f>AVERAGE('Marks Term 1:Marks Term 4'!F322:F322)</f>
        <v>8.25</v>
      </c>
      <c r="G322" s="10">
        <f>AVERAGE('Marks Term 1:Marks Term 4'!G322:G322)</f>
        <v>26.75</v>
      </c>
      <c r="H322" s="10">
        <f>AVERAGE('Marks Term 1:Marks Term 4'!H322:H322)</f>
        <v>43</v>
      </c>
      <c r="I322" s="10">
        <f t="shared" si="5"/>
        <v>87</v>
      </c>
      <c r="J322" s="5" t="str">
        <f>Calc!A322</f>
        <v>A</v>
      </c>
    </row>
    <row r="323" spans="1:10">
      <c r="A323" s="3" t="s">
        <v>874</v>
      </c>
      <c r="B323" t="s">
        <v>875</v>
      </c>
      <c r="C323" t="s">
        <v>876</v>
      </c>
      <c r="D323" t="s">
        <v>13</v>
      </c>
      <c r="E323" s="10">
        <f>AVERAGE('Marks Term 1:Marks Term 4'!E323:E323)</f>
        <v>3.25</v>
      </c>
      <c r="F323" s="10">
        <f>AVERAGE('Marks Term 1:Marks Term 4'!F323:F323)</f>
        <v>3.5</v>
      </c>
      <c r="G323" s="10">
        <f>AVERAGE('Marks Term 1:Marks Term 4'!G323:G323)</f>
        <v>9.25</v>
      </c>
      <c r="H323" s="10">
        <f>AVERAGE('Marks Term 1:Marks Term 4'!H323:H323)</f>
        <v>18.5</v>
      </c>
      <c r="I323" s="10">
        <f t="shared" si="5"/>
        <v>34.5</v>
      </c>
      <c r="J323" s="5" t="str">
        <f>Calc!A323</f>
        <v>Fail</v>
      </c>
    </row>
    <row r="324" spans="1:10">
      <c r="A324" s="3" t="s">
        <v>877</v>
      </c>
      <c r="B324" t="s">
        <v>878</v>
      </c>
      <c r="C324" t="s">
        <v>879</v>
      </c>
      <c r="D324" t="s">
        <v>13</v>
      </c>
      <c r="E324" s="10">
        <f>AVERAGE('Marks Term 1:Marks Term 4'!E324:E324)</f>
        <v>6.25</v>
      </c>
      <c r="F324" s="10">
        <f>AVERAGE('Marks Term 1:Marks Term 4'!F324:F324)</f>
        <v>5.75</v>
      </c>
      <c r="G324" s="10">
        <f>AVERAGE('Marks Term 1:Marks Term 4'!G324:G324)</f>
        <v>17.75</v>
      </c>
      <c r="H324" s="10">
        <f>AVERAGE('Marks Term 1:Marks Term 4'!H324:H324)</f>
        <v>35.25</v>
      </c>
      <c r="I324" s="10">
        <f t="shared" si="5"/>
        <v>65</v>
      </c>
      <c r="J324" s="5" t="str">
        <f>Calc!A324</f>
        <v>C</v>
      </c>
    </row>
    <row r="325" spans="1:10">
      <c r="A325" s="3" t="s">
        <v>880</v>
      </c>
      <c r="B325" t="s">
        <v>881</v>
      </c>
      <c r="C325" t="s">
        <v>882</v>
      </c>
      <c r="D325" t="s">
        <v>28</v>
      </c>
      <c r="E325" s="10">
        <f>AVERAGE('Marks Term 1:Marks Term 4'!E325:E325)</f>
        <v>9</v>
      </c>
      <c r="F325" s="10">
        <f>AVERAGE('Marks Term 1:Marks Term 4'!F325:F325)</f>
        <v>8.5</v>
      </c>
      <c r="G325" s="10">
        <f>AVERAGE('Marks Term 1:Marks Term 4'!G325:G325)</f>
        <v>27</v>
      </c>
      <c r="H325" s="10">
        <f>AVERAGE('Marks Term 1:Marks Term 4'!H325:H325)</f>
        <v>40.75</v>
      </c>
      <c r="I325" s="10">
        <f t="shared" ref="I325:I388" si="6">SUM(E325:H325)</f>
        <v>85.25</v>
      </c>
      <c r="J325" s="5" t="str">
        <f>Calc!A325</f>
        <v>A</v>
      </c>
    </row>
    <row r="326" spans="1:10">
      <c r="A326" s="3" t="s">
        <v>883</v>
      </c>
      <c r="B326" t="s">
        <v>884</v>
      </c>
      <c r="C326" t="s">
        <v>885</v>
      </c>
      <c r="D326" t="s">
        <v>20</v>
      </c>
      <c r="E326" s="10">
        <f>AVERAGE('Marks Term 1:Marks Term 4'!E326:E326)</f>
        <v>6</v>
      </c>
      <c r="F326" s="10">
        <f>AVERAGE('Marks Term 1:Marks Term 4'!F326:F326)</f>
        <v>5</v>
      </c>
      <c r="G326" s="10">
        <f>AVERAGE('Marks Term 1:Marks Term 4'!G326:G326)</f>
        <v>16.25</v>
      </c>
      <c r="H326" s="10">
        <f>AVERAGE('Marks Term 1:Marks Term 4'!H326:H326)</f>
        <v>35.25</v>
      </c>
      <c r="I326" s="10">
        <f t="shared" si="6"/>
        <v>62.5</v>
      </c>
      <c r="J326" s="5" t="str">
        <f>Calc!A326</f>
        <v>D</v>
      </c>
    </row>
    <row r="327" spans="1:10">
      <c r="A327" s="3" t="s">
        <v>886</v>
      </c>
      <c r="B327" t="s">
        <v>887</v>
      </c>
      <c r="C327" t="s">
        <v>888</v>
      </c>
      <c r="D327" t="s">
        <v>13</v>
      </c>
      <c r="E327" s="10">
        <f>AVERAGE('Marks Term 1:Marks Term 4'!E327:E327)</f>
        <v>9.25</v>
      </c>
      <c r="F327" s="10">
        <f>AVERAGE('Marks Term 1:Marks Term 4'!F327:F327)</f>
        <v>8.75</v>
      </c>
      <c r="G327" s="10">
        <f>AVERAGE('Marks Term 1:Marks Term 4'!G327:G327)</f>
        <v>26.75</v>
      </c>
      <c r="H327" s="10">
        <f>AVERAGE('Marks Term 1:Marks Term 4'!H327:H327)</f>
        <v>42</v>
      </c>
      <c r="I327" s="10">
        <f t="shared" si="6"/>
        <v>86.75</v>
      </c>
      <c r="J327" s="5" t="str">
        <f>Calc!A327</f>
        <v>A</v>
      </c>
    </row>
    <row r="328" spans="1:10">
      <c r="A328" s="3" t="s">
        <v>889</v>
      </c>
      <c r="B328" t="s">
        <v>890</v>
      </c>
      <c r="C328" t="s">
        <v>891</v>
      </c>
      <c r="D328" t="s">
        <v>13</v>
      </c>
      <c r="E328" s="10">
        <f>AVERAGE('Marks Term 1:Marks Term 4'!E328:E328)</f>
        <v>3.75</v>
      </c>
      <c r="F328" s="10">
        <f>AVERAGE('Marks Term 1:Marks Term 4'!F328:F328)</f>
        <v>3.25</v>
      </c>
      <c r="G328" s="10">
        <f>AVERAGE('Marks Term 1:Marks Term 4'!G328:G328)</f>
        <v>12.5</v>
      </c>
      <c r="H328" s="10">
        <f>AVERAGE('Marks Term 1:Marks Term 4'!H328:H328)</f>
        <v>19.5</v>
      </c>
      <c r="I328" s="10">
        <f t="shared" si="6"/>
        <v>39</v>
      </c>
      <c r="J328" s="5" t="str">
        <f>Calc!A328</f>
        <v>F</v>
      </c>
    </row>
    <row r="329" spans="1:10">
      <c r="A329" s="3" t="s">
        <v>892</v>
      </c>
      <c r="B329" t="s">
        <v>893</v>
      </c>
      <c r="C329" t="s">
        <v>894</v>
      </c>
      <c r="D329" t="s">
        <v>20</v>
      </c>
      <c r="E329" s="10">
        <f>AVERAGE('Marks Term 1:Marks Term 4'!E329:E329)</f>
        <v>4</v>
      </c>
      <c r="F329" s="10">
        <f>AVERAGE('Marks Term 1:Marks Term 4'!F329:F329)</f>
        <v>4</v>
      </c>
      <c r="G329" s="10">
        <f>AVERAGE('Marks Term 1:Marks Term 4'!G329:G329)</f>
        <v>10.5</v>
      </c>
      <c r="H329" s="10">
        <f>AVERAGE('Marks Term 1:Marks Term 4'!H329:H329)</f>
        <v>16.5</v>
      </c>
      <c r="I329" s="10">
        <f t="shared" si="6"/>
        <v>35</v>
      </c>
      <c r="J329" s="5" t="str">
        <f>Calc!A329</f>
        <v>F</v>
      </c>
    </row>
    <row r="330" spans="1:10">
      <c r="A330" s="3" t="s">
        <v>895</v>
      </c>
      <c r="B330" t="s">
        <v>255</v>
      </c>
      <c r="C330" t="s">
        <v>896</v>
      </c>
      <c r="D330" t="s">
        <v>13</v>
      </c>
      <c r="E330" s="10">
        <f>AVERAGE('Marks Term 1:Marks Term 4'!E330:E330)</f>
        <v>8.25</v>
      </c>
      <c r="F330" s="10">
        <f>AVERAGE('Marks Term 1:Marks Term 4'!F330:F330)</f>
        <v>8.5</v>
      </c>
      <c r="G330" s="10">
        <f>AVERAGE('Marks Term 1:Marks Term 4'!G330:G330)</f>
        <v>25</v>
      </c>
      <c r="H330" s="10">
        <f>AVERAGE('Marks Term 1:Marks Term 4'!H330:H330)</f>
        <v>37.75</v>
      </c>
      <c r="I330" s="10">
        <f t="shared" si="6"/>
        <v>79.5</v>
      </c>
      <c r="J330" s="5" t="str">
        <f>Calc!A330</f>
        <v>B</v>
      </c>
    </row>
    <row r="331" spans="1:10">
      <c r="A331" s="3" t="s">
        <v>897</v>
      </c>
      <c r="B331" t="s">
        <v>898</v>
      </c>
      <c r="C331" t="s">
        <v>899</v>
      </c>
      <c r="D331" t="s">
        <v>20</v>
      </c>
      <c r="E331" s="10">
        <f>AVERAGE('Marks Term 1:Marks Term 4'!E331:E331)</f>
        <v>4</v>
      </c>
      <c r="F331" s="10">
        <f>AVERAGE('Marks Term 1:Marks Term 4'!F331:F331)</f>
        <v>4.75</v>
      </c>
      <c r="G331" s="10">
        <f>AVERAGE('Marks Term 1:Marks Term 4'!G331:G331)</f>
        <v>13</v>
      </c>
      <c r="H331" s="10">
        <f>AVERAGE('Marks Term 1:Marks Term 4'!H331:H331)</f>
        <v>18.5</v>
      </c>
      <c r="I331" s="10">
        <f t="shared" si="6"/>
        <v>40.25</v>
      </c>
      <c r="J331" s="5" t="str">
        <f>Calc!A331</f>
        <v>F</v>
      </c>
    </row>
    <row r="332" spans="1:10">
      <c r="A332" s="3" t="s">
        <v>900</v>
      </c>
      <c r="B332" t="s">
        <v>901</v>
      </c>
      <c r="C332" t="s">
        <v>902</v>
      </c>
      <c r="D332" t="s">
        <v>20</v>
      </c>
      <c r="E332" s="10">
        <f>AVERAGE('Marks Term 1:Marks Term 4'!E332:E332)</f>
        <v>6</v>
      </c>
      <c r="F332" s="10">
        <f>AVERAGE('Marks Term 1:Marks Term 4'!F332:F332)</f>
        <v>6</v>
      </c>
      <c r="G332" s="10">
        <f>AVERAGE('Marks Term 1:Marks Term 4'!G332:G332)</f>
        <v>17.25</v>
      </c>
      <c r="H332" s="10">
        <f>AVERAGE('Marks Term 1:Marks Term 4'!H332:H332)</f>
        <v>32.25</v>
      </c>
      <c r="I332" s="10">
        <f t="shared" si="6"/>
        <v>61.5</v>
      </c>
      <c r="J332" s="5" t="str">
        <f>Calc!A332</f>
        <v>D</v>
      </c>
    </row>
    <row r="333" spans="1:10">
      <c r="A333" s="3" t="s">
        <v>903</v>
      </c>
      <c r="B333" t="s">
        <v>904</v>
      </c>
      <c r="C333" t="s">
        <v>905</v>
      </c>
      <c r="D333" t="s">
        <v>13</v>
      </c>
      <c r="E333" s="10">
        <f>AVERAGE('Marks Term 1:Marks Term 4'!E333:E333)</f>
        <v>9.25</v>
      </c>
      <c r="F333" s="10">
        <f>AVERAGE('Marks Term 1:Marks Term 4'!F333:F333)</f>
        <v>8.5</v>
      </c>
      <c r="G333" s="10">
        <f>AVERAGE('Marks Term 1:Marks Term 4'!G333:G333)</f>
        <v>26</v>
      </c>
      <c r="H333" s="10">
        <f>AVERAGE('Marks Term 1:Marks Term 4'!H333:H333)</f>
        <v>49</v>
      </c>
      <c r="I333" s="10">
        <f t="shared" si="6"/>
        <v>92.75</v>
      </c>
      <c r="J333" s="5" t="str">
        <f>Calc!A333</f>
        <v>A</v>
      </c>
    </row>
    <row r="334" spans="1:10">
      <c r="A334" s="3" t="s">
        <v>906</v>
      </c>
      <c r="B334" t="s">
        <v>202</v>
      </c>
      <c r="C334" t="s">
        <v>907</v>
      </c>
      <c r="D334" t="s">
        <v>20</v>
      </c>
      <c r="E334" s="10">
        <f>AVERAGE('Marks Term 1:Marks Term 4'!E334:E334)</f>
        <v>5</v>
      </c>
      <c r="F334" s="10">
        <f>AVERAGE('Marks Term 1:Marks Term 4'!F334:F334)</f>
        <v>4.25</v>
      </c>
      <c r="G334" s="10">
        <f>AVERAGE('Marks Term 1:Marks Term 4'!G334:G334)</f>
        <v>15.75</v>
      </c>
      <c r="H334" s="10">
        <f>AVERAGE('Marks Term 1:Marks Term 4'!H334:H334)</f>
        <v>19.5</v>
      </c>
      <c r="I334" s="10">
        <f t="shared" si="6"/>
        <v>44.5</v>
      </c>
      <c r="J334" s="5" t="str">
        <f>Calc!A334</f>
        <v>F</v>
      </c>
    </row>
    <row r="335" spans="1:10">
      <c r="A335" s="3" t="s">
        <v>908</v>
      </c>
      <c r="B335" t="s">
        <v>909</v>
      </c>
      <c r="C335" t="s">
        <v>910</v>
      </c>
      <c r="D335" t="s">
        <v>28</v>
      </c>
      <c r="E335" s="10">
        <f>AVERAGE('Marks Term 1:Marks Term 4'!E335:E335)</f>
        <v>6.75</v>
      </c>
      <c r="F335" s="10">
        <f>AVERAGE('Marks Term 1:Marks Term 4'!F335:F335)</f>
        <v>6</v>
      </c>
      <c r="G335" s="10">
        <f>AVERAGE('Marks Term 1:Marks Term 4'!G335:G335)</f>
        <v>18.75</v>
      </c>
      <c r="H335" s="10">
        <f>AVERAGE('Marks Term 1:Marks Term 4'!H335:H335)</f>
        <v>32.25</v>
      </c>
      <c r="I335" s="10">
        <f t="shared" si="6"/>
        <v>63.75</v>
      </c>
      <c r="J335" s="5" t="str">
        <f>Calc!A335</f>
        <v>D</v>
      </c>
    </row>
    <row r="336" spans="1:10">
      <c r="A336" s="3" t="s">
        <v>911</v>
      </c>
      <c r="B336" t="s">
        <v>912</v>
      </c>
      <c r="C336" t="s">
        <v>545</v>
      </c>
      <c r="D336" t="s">
        <v>13</v>
      </c>
      <c r="E336" s="10">
        <f>AVERAGE('Marks Term 1:Marks Term 4'!E336:E336)</f>
        <v>8.5</v>
      </c>
      <c r="F336" s="10">
        <f>AVERAGE('Marks Term 1:Marks Term 4'!F336:F336)</f>
        <v>8.5</v>
      </c>
      <c r="G336" s="10">
        <f>AVERAGE('Marks Term 1:Marks Term 4'!G336:G336)</f>
        <v>27</v>
      </c>
      <c r="H336" s="10">
        <f>AVERAGE('Marks Term 1:Marks Term 4'!H336:H336)</f>
        <v>42</v>
      </c>
      <c r="I336" s="10">
        <f t="shared" si="6"/>
        <v>86</v>
      </c>
      <c r="J336" s="5" t="str">
        <f>Calc!A336</f>
        <v>A</v>
      </c>
    </row>
    <row r="337" spans="1:10">
      <c r="A337" s="3" t="s">
        <v>913</v>
      </c>
      <c r="B337" t="s">
        <v>914</v>
      </c>
      <c r="C337" t="s">
        <v>915</v>
      </c>
      <c r="D337" t="s">
        <v>20</v>
      </c>
      <c r="E337" s="10">
        <f>AVERAGE('Marks Term 1:Marks Term 4'!E337:E337)</f>
        <v>8.75</v>
      </c>
      <c r="F337" s="10">
        <f>AVERAGE('Marks Term 1:Marks Term 4'!F337:F337)</f>
        <v>8.25</v>
      </c>
      <c r="G337" s="10">
        <f>AVERAGE('Marks Term 1:Marks Term 4'!G337:G337)</f>
        <v>25.25</v>
      </c>
      <c r="H337" s="10">
        <f>AVERAGE('Marks Term 1:Marks Term 4'!H337:H337)</f>
        <v>41.75</v>
      </c>
      <c r="I337" s="10">
        <f t="shared" si="6"/>
        <v>84</v>
      </c>
      <c r="J337" s="5" t="str">
        <f>Calc!A337</f>
        <v>B</v>
      </c>
    </row>
    <row r="338" spans="1:10">
      <c r="A338" s="3" t="s">
        <v>916</v>
      </c>
      <c r="B338" t="s">
        <v>917</v>
      </c>
      <c r="C338" t="s">
        <v>918</v>
      </c>
      <c r="D338" t="s">
        <v>20</v>
      </c>
      <c r="E338" s="10">
        <f>AVERAGE('Marks Term 1:Marks Term 4'!E338:E338)</f>
        <v>2</v>
      </c>
      <c r="F338" s="10">
        <f>AVERAGE('Marks Term 1:Marks Term 4'!F338:F338)</f>
        <v>2.75</v>
      </c>
      <c r="G338" s="10">
        <f>AVERAGE('Marks Term 1:Marks Term 4'!G338:G338)</f>
        <v>5</v>
      </c>
      <c r="H338" s="10">
        <f>AVERAGE('Marks Term 1:Marks Term 4'!H338:H338)</f>
        <v>6.25</v>
      </c>
      <c r="I338" s="10">
        <f t="shared" si="6"/>
        <v>16</v>
      </c>
      <c r="J338" s="5" t="str">
        <f>Calc!A338</f>
        <v>Fail</v>
      </c>
    </row>
    <row r="339" spans="1:10">
      <c r="A339" s="3" t="s">
        <v>919</v>
      </c>
      <c r="B339" t="s">
        <v>54</v>
      </c>
      <c r="C339" t="s">
        <v>920</v>
      </c>
      <c r="D339" t="s">
        <v>13</v>
      </c>
      <c r="E339" s="10">
        <f>AVERAGE('Marks Term 1:Marks Term 4'!E339:E339)</f>
        <v>9.5</v>
      </c>
      <c r="F339" s="10">
        <f>AVERAGE('Marks Term 1:Marks Term 4'!F339:F339)</f>
        <v>8.5</v>
      </c>
      <c r="G339" s="10">
        <f>AVERAGE('Marks Term 1:Marks Term 4'!G339:G339)</f>
        <v>27.25</v>
      </c>
      <c r="H339" s="10">
        <f>AVERAGE('Marks Term 1:Marks Term 4'!H339:H339)</f>
        <v>47.5</v>
      </c>
      <c r="I339" s="10">
        <f t="shared" si="6"/>
        <v>92.75</v>
      </c>
      <c r="J339" s="5" t="str">
        <f>Calc!A339</f>
        <v>A</v>
      </c>
    </row>
    <row r="340" spans="1:10">
      <c r="A340" s="3" t="s">
        <v>921</v>
      </c>
      <c r="B340" t="s">
        <v>922</v>
      </c>
      <c r="C340" t="s">
        <v>923</v>
      </c>
      <c r="D340" t="s">
        <v>20</v>
      </c>
      <c r="E340" s="10">
        <f>AVERAGE('Marks Term 1:Marks Term 4'!E340:E340)</f>
        <v>5</v>
      </c>
      <c r="F340" s="10">
        <f>AVERAGE('Marks Term 1:Marks Term 4'!F340:F340)</f>
        <v>5</v>
      </c>
      <c r="G340" s="10">
        <f>AVERAGE('Marks Term 1:Marks Term 4'!G340:G340)</f>
        <v>15.25</v>
      </c>
      <c r="H340" s="10">
        <f>AVERAGE('Marks Term 1:Marks Term 4'!H340:H340)</f>
        <v>24.25</v>
      </c>
      <c r="I340" s="10">
        <f t="shared" si="6"/>
        <v>49.5</v>
      </c>
      <c r="J340" s="5" t="str">
        <f>Calc!A340</f>
        <v>E</v>
      </c>
    </row>
    <row r="341" spans="1:10">
      <c r="A341" s="3" t="s">
        <v>924</v>
      </c>
      <c r="B341" t="s">
        <v>925</v>
      </c>
      <c r="C341" t="s">
        <v>926</v>
      </c>
      <c r="D341" t="s">
        <v>20</v>
      </c>
      <c r="E341" s="10">
        <f>AVERAGE('Marks Term 1:Marks Term 4'!E341:E341)</f>
        <v>8.5</v>
      </c>
      <c r="F341" s="10">
        <f>AVERAGE('Marks Term 1:Marks Term 4'!F341:F341)</f>
        <v>7.25</v>
      </c>
      <c r="G341" s="10">
        <f>AVERAGE('Marks Term 1:Marks Term 4'!G341:G341)</f>
        <v>25.75</v>
      </c>
      <c r="H341" s="10">
        <f>AVERAGE('Marks Term 1:Marks Term 4'!H341:H341)</f>
        <v>49.75</v>
      </c>
      <c r="I341" s="10">
        <f t="shared" si="6"/>
        <v>91.25</v>
      </c>
      <c r="J341" s="5" t="str">
        <f>Calc!A341</f>
        <v>A</v>
      </c>
    </row>
    <row r="342" spans="1:10">
      <c r="A342" s="3" t="s">
        <v>927</v>
      </c>
      <c r="B342" t="s">
        <v>928</v>
      </c>
      <c r="C342" t="s">
        <v>929</v>
      </c>
      <c r="D342" t="s">
        <v>28</v>
      </c>
      <c r="E342" s="10">
        <f>AVERAGE('Marks Term 1:Marks Term 4'!E342:E342)</f>
        <v>10</v>
      </c>
      <c r="F342" s="10">
        <f>AVERAGE('Marks Term 1:Marks Term 4'!F342:F342)</f>
        <v>10</v>
      </c>
      <c r="G342" s="10">
        <f>AVERAGE('Marks Term 1:Marks Term 4'!G342:G342)</f>
        <v>27.75</v>
      </c>
      <c r="H342" s="10">
        <f>AVERAGE('Marks Term 1:Marks Term 4'!H342:H342)</f>
        <v>46.5</v>
      </c>
      <c r="I342" s="10">
        <f t="shared" si="6"/>
        <v>94.25</v>
      </c>
      <c r="J342" s="5" t="str">
        <f>Calc!A342</f>
        <v>A</v>
      </c>
    </row>
    <row r="343" spans="1:10">
      <c r="A343" s="3" t="s">
        <v>930</v>
      </c>
      <c r="B343" t="s">
        <v>931</v>
      </c>
      <c r="C343" t="s">
        <v>932</v>
      </c>
      <c r="D343" t="s">
        <v>28</v>
      </c>
      <c r="E343" s="10">
        <f>AVERAGE('Marks Term 1:Marks Term 4'!E343:E343)</f>
        <v>3.75</v>
      </c>
      <c r="F343" s="10">
        <f>AVERAGE('Marks Term 1:Marks Term 4'!F343:F343)</f>
        <v>4.75</v>
      </c>
      <c r="G343" s="10">
        <f>AVERAGE('Marks Term 1:Marks Term 4'!G343:G343)</f>
        <v>12</v>
      </c>
      <c r="H343" s="10">
        <f>AVERAGE('Marks Term 1:Marks Term 4'!H343:H343)</f>
        <v>11.75</v>
      </c>
      <c r="I343" s="10">
        <f t="shared" si="6"/>
        <v>32.25</v>
      </c>
      <c r="J343" s="5" t="str">
        <f>Calc!A343</f>
        <v>Fail</v>
      </c>
    </row>
    <row r="344" spans="1:10">
      <c r="A344" s="3" t="s">
        <v>933</v>
      </c>
      <c r="B344" t="s">
        <v>934</v>
      </c>
      <c r="C344" t="s">
        <v>935</v>
      </c>
      <c r="D344" t="s">
        <v>24</v>
      </c>
      <c r="E344" s="10">
        <f>AVERAGE('Marks Term 1:Marks Term 4'!E344:E344)</f>
        <v>4.5</v>
      </c>
      <c r="F344" s="10">
        <f>AVERAGE('Marks Term 1:Marks Term 4'!F344:F344)</f>
        <v>5.25</v>
      </c>
      <c r="G344" s="10">
        <f>AVERAGE('Marks Term 1:Marks Term 4'!G344:G344)</f>
        <v>13.25</v>
      </c>
      <c r="H344" s="10">
        <f>AVERAGE('Marks Term 1:Marks Term 4'!H344:H344)</f>
        <v>18.25</v>
      </c>
      <c r="I344" s="10">
        <f t="shared" si="6"/>
        <v>41.25</v>
      </c>
      <c r="J344" s="5" t="str">
        <f>Calc!A344</f>
        <v>F</v>
      </c>
    </row>
    <row r="345" spans="1:10">
      <c r="A345" s="3" t="s">
        <v>936</v>
      </c>
      <c r="B345" t="s">
        <v>302</v>
      </c>
      <c r="C345" t="s">
        <v>937</v>
      </c>
      <c r="D345" t="s">
        <v>24</v>
      </c>
      <c r="E345" s="10">
        <f>AVERAGE('Marks Term 1:Marks Term 4'!E345:E345)</f>
        <v>9.25</v>
      </c>
      <c r="F345" s="10">
        <f>AVERAGE('Marks Term 1:Marks Term 4'!F345:F345)</f>
        <v>9.5</v>
      </c>
      <c r="G345" s="10">
        <f>AVERAGE('Marks Term 1:Marks Term 4'!G345:G345)</f>
        <v>26.5</v>
      </c>
      <c r="H345" s="10">
        <f>AVERAGE('Marks Term 1:Marks Term 4'!H345:H345)</f>
        <v>44.5</v>
      </c>
      <c r="I345" s="10">
        <f t="shared" si="6"/>
        <v>89.75</v>
      </c>
      <c r="J345" s="5" t="str">
        <f>Calc!A345</f>
        <v>A</v>
      </c>
    </row>
    <row r="346" spans="1:10">
      <c r="A346" s="3" t="s">
        <v>938</v>
      </c>
      <c r="B346" t="s">
        <v>939</v>
      </c>
      <c r="C346" t="s">
        <v>940</v>
      </c>
      <c r="D346" t="s">
        <v>20</v>
      </c>
      <c r="E346" s="10">
        <f>AVERAGE('Marks Term 1:Marks Term 4'!E346:E346)</f>
        <v>5.5</v>
      </c>
      <c r="F346" s="10">
        <f>AVERAGE('Marks Term 1:Marks Term 4'!F346:F346)</f>
        <v>5.25</v>
      </c>
      <c r="G346" s="10">
        <f>AVERAGE('Marks Term 1:Marks Term 4'!G346:G346)</f>
        <v>16.25</v>
      </c>
      <c r="H346" s="10">
        <f>AVERAGE('Marks Term 1:Marks Term 4'!H346:H346)</f>
        <v>31</v>
      </c>
      <c r="I346" s="10">
        <f t="shared" si="6"/>
        <v>58</v>
      </c>
      <c r="J346" s="5" t="str">
        <f>Calc!A346</f>
        <v>D</v>
      </c>
    </row>
    <row r="347" spans="1:10">
      <c r="A347" s="3" t="s">
        <v>941</v>
      </c>
      <c r="B347" t="s">
        <v>942</v>
      </c>
      <c r="C347" t="s">
        <v>943</v>
      </c>
      <c r="D347" t="s">
        <v>28</v>
      </c>
      <c r="E347" s="10">
        <f>AVERAGE('Marks Term 1:Marks Term 4'!E347:E347)</f>
        <v>8.5</v>
      </c>
      <c r="F347" s="10">
        <f>AVERAGE('Marks Term 1:Marks Term 4'!F347:F347)</f>
        <v>7.75</v>
      </c>
      <c r="G347" s="10">
        <f>AVERAGE('Marks Term 1:Marks Term 4'!G347:G347)</f>
        <v>23.75</v>
      </c>
      <c r="H347" s="10">
        <f>AVERAGE('Marks Term 1:Marks Term 4'!H347:H347)</f>
        <v>44</v>
      </c>
      <c r="I347" s="10">
        <f t="shared" si="6"/>
        <v>84</v>
      </c>
      <c r="J347" s="5" t="str">
        <f>Calc!A347</f>
        <v>B</v>
      </c>
    </row>
    <row r="348" spans="1:10">
      <c r="A348" s="3" t="s">
        <v>944</v>
      </c>
      <c r="B348" t="s">
        <v>945</v>
      </c>
      <c r="C348" t="s">
        <v>946</v>
      </c>
      <c r="D348" t="s">
        <v>13</v>
      </c>
      <c r="E348" s="10">
        <f>AVERAGE('Marks Term 1:Marks Term 4'!E348:E348)</f>
        <v>9</v>
      </c>
      <c r="F348" s="10">
        <f>AVERAGE('Marks Term 1:Marks Term 4'!F348:F348)</f>
        <v>8</v>
      </c>
      <c r="G348" s="10">
        <f>AVERAGE('Marks Term 1:Marks Term 4'!G348:G348)</f>
        <v>28</v>
      </c>
      <c r="H348" s="10">
        <f>AVERAGE('Marks Term 1:Marks Term 4'!H348:H348)</f>
        <v>41.75</v>
      </c>
      <c r="I348" s="10">
        <f t="shared" si="6"/>
        <v>86.75</v>
      </c>
      <c r="J348" s="5" t="str">
        <f>Calc!A348</f>
        <v>A</v>
      </c>
    </row>
    <row r="349" spans="1:10">
      <c r="A349" s="3" t="s">
        <v>947</v>
      </c>
      <c r="B349" t="s">
        <v>948</v>
      </c>
      <c r="C349" t="s">
        <v>949</v>
      </c>
      <c r="D349" t="s">
        <v>24</v>
      </c>
      <c r="E349" s="10">
        <f>AVERAGE('Marks Term 1:Marks Term 4'!E349:E349)</f>
        <v>5.75</v>
      </c>
      <c r="F349" s="10">
        <f>AVERAGE('Marks Term 1:Marks Term 4'!F349:F349)</f>
        <v>5.75</v>
      </c>
      <c r="G349" s="10">
        <f>AVERAGE('Marks Term 1:Marks Term 4'!G349:G349)</f>
        <v>19</v>
      </c>
      <c r="H349" s="10">
        <f>AVERAGE('Marks Term 1:Marks Term 4'!H349:H349)</f>
        <v>28.75</v>
      </c>
      <c r="I349" s="10">
        <f t="shared" si="6"/>
        <v>59.25</v>
      </c>
      <c r="J349" s="5" t="str">
        <f>Calc!A349</f>
        <v>D</v>
      </c>
    </row>
    <row r="350" spans="1:10">
      <c r="A350" s="3" t="s">
        <v>950</v>
      </c>
      <c r="B350" t="s">
        <v>799</v>
      </c>
      <c r="C350" t="s">
        <v>951</v>
      </c>
      <c r="D350" t="s">
        <v>28</v>
      </c>
      <c r="E350" s="10">
        <f>AVERAGE('Marks Term 1:Marks Term 4'!E350:E350)</f>
        <v>4.5</v>
      </c>
      <c r="F350" s="10">
        <f>AVERAGE('Marks Term 1:Marks Term 4'!F350:F350)</f>
        <v>4.25</v>
      </c>
      <c r="G350" s="10">
        <f>AVERAGE('Marks Term 1:Marks Term 4'!G350:G350)</f>
        <v>13.25</v>
      </c>
      <c r="H350" s="10">
        <f>AVERAGE('Marks Term 1:Marks Term 4'!H350:H350)</f>
        <v>28</v>
      </c>
      <c r="I350" s="10">
        <f t="shared" si="6"/>
        <v>50</v>
      </c>
      <c r="J350" s="5" t="str">
        <f>Calc!A350</f>
        <v>E</v>
      </c>
    </row>
    <row r="351" spans="1:10">
      <c r="A351" s="3" t="s">
        <v>952</v>
      </c>
      <c r="B351" t="s">
        <v>662</v>
      </c>
      <c r="C351" t="s">
        <v>953</v>
      </c>
      <c r="D351" t="s">
        <v>28</v>
      </c>
      <c r="E351" s="10">
        <f>AVERAGE('Marks Term 1:Marks Term 4'!E351:E351)</f>
        <v>9</v>
      </c>
      <c r="F351" s="10">
        <f>AVERAGE('Marks Term 1:Marks Term 4'!F351:F351)</f>
        <v>8.75</v>
      </c>
      <c r="G351" s="10">
        <f>AVERAGE('Marks Term 1:Marks Term 4'!G351:G351)</f>
        <v>25.5</v>
      </c>
      <c r="H351" s="10">
        <f>AVERAGE('Marks Term 1:Marks Term 4'!H351:H351)</f>
        <v>45</v>
      </c>
      <c r="I351" s="10">
        <f t="shared" si="6"/>
        <v>88.25</v>
      </c>
      <c r="J351" s="5" t="str">
        <f>Calc!A351</f>
        <v>A</v>
      </c>
    </row>
    <row r="352" spans="1:10">
      <c r="A352" s="3" t="s">
        <v>957</v>
      </c>
      <c r="B352" t="s">
        <v>958</v>
      </c>
      <c r="C352" t="s">
        <v>956</v>
      </c>
      <c r="D352" t="s">
        <v>24</v>
      </c>
      <c r="E352" s="10">
        <f>AVERAGE('Marks Term 1:Marks Term 4'!E352:E352)</f>
        <v>2.75</v>
      </c>
      <c r="F352" s="10">
        <f>AVERAGE('Marks Term 1:Marks Term 4'!F352:F352)</f>
        <v>4.5</v>
      </c>
      <c r="G352" s="10">
        <f>AVERAGE('Marks Term 1:Marks Term 4'!G352:G352)</f>
        <v>8.25</v>
      </c>
      <c r="H352" s="10">
        <f>AVERAGE('Marks Term 1:Marks Term 4'!H352:H352)</f>
        <v>11.25</v>
      </c>
      <c r="I352" s="10">
        <f t="shared" si="6"/>
        <v>26.75</v>
      </c>
      <c r="J352" s="5" t="str">
        <f>Calc!A352</f>
        <v>Fail</v>
      </c>
    </row>
    <row r="353" spans="1:10">
      <c r="A353" s="3" t="s">
        <v>954</v>
      </c>
      <c r="B353" t="s">
        <v>955</v>
      </c>
      <c r="C353" t="s">
        <v>956</v>
      </c>
      <c r="D353" t="s">
        <v>20</v>
      </c>
      <c r="E353" s="10">
        <f>AVERAGE('Marks Term 1:Marks Term 4'!E353:E353)</f>
        <v>6</v>
      </c>
      <c r="F353" s="10">
        <f>AVERAGE('Marks Term 1:Marks Term 4'!F353:F353)</f>
        <v>6.5</v>
      </c>
      <c r="G353" s="10">
        <f>AVERAGE('Marks Term 1:Marks Term 4'!G353:G353)</f>
        <v>18</v>
      </c>
      <c r="H353" s="10">
        <f>AVERAGE('Marks Term 1:Marks Term 4'!H353:H353)</f>
        <v>30.5</v>
      </c>
      <c r="I353" s="10">
        <f t="shared" si="6"/>
        <v>61</v>
      </c>
      <c r="J353" s="5" t="str">
        <f>Calc!A353</f>
        <v>D</v>
      </c>
    </row>
    <row r="354" spans="1:10">
      <c r="A354" s="3" t="s">
        <v>959</v>
      </c>
      <c r="B354" t="s">
        <v>960</v>
      </c>
      <c r="C354" t="s">
        <v>573</v>
      </c>
      <c r="D354" t="s">
        <v>20</v>
      </c>
      <c r="E354" s="10">
        <f>AVERAGE('Marks Term 1:Marks Term 4'!E354:E354)</f>
        <v>8.5</v>
      </c>
      <c r="F354" s="10">
        <f>AVERAGE('Marks Term 1:Marks Term 4'!F354:F354)</f>
        <v>8.75</v>
      </c>
      <c r="G354" s="10">
        <f>AVERAGE('Marks Term 1:Marks Term 4'!G354:G354)</f>
        <v>23.75</v>
      </c>
      <c r="H354" s="10">
        <f>AVERAGE('Marks Term 1:Marks Term 4'!H354:H354)</f>
        <v>39</v>
      </c>
      <c r="I354" s="10">
        <f t="shared" si="6"/>
        <v>80</v>
      </c>
      <c r="J354" s="5" t="str">
        <f>Calc!A354</f>
        <v>B</v>
      </c>
    </row>
    <row r="355" spans="1:10">
      <c r="A355" s="3" t="s">
        <v>961</v>
      </c>
      <c r="B355" t="s">
        <v>962</v>
      </c>
      <c r="C355" t="s">
        <v>963</v>
      </c>
      <c r="D355" t="s">
        <v>20</v>
      </c>
      <c r="E355" s="10">
        <f>AVERAGE('Marks Term 1:Marks Term 4'!E355:E355)</f>
        <v>8.5</v>
      </c>
      <c r="F355" s="10">
        <f>AVERAGE('Marks Term 1:Marks Term 4'!F355:F355)</f>
        <v>9.25</v>
      </c>
      <c r="G355" s="10">
        <f>AVERAGE('Marks Term 1:Marks Term 4'!G355:G355)</f>
        <v>25.25</v>
      </c>
      <c r="H355" s="10">
        <f>AVERAGE('Marks Term 1:Marks Term 4'!H355:H355)</f>
        <v>40.5</v>
      </c>
      <c r="I355" s="10">
        <f t="shared" si="6"/>
        <v>83.5</v>
      </c>
      <c r="J355" s="5" t="str">
        <f>Calc!A355</f>
        <v>B</v>
      </c>
    </row>
    <row r="356" spans="1:10">
      <c r="A356" s="3" t="s">
        <v>964</v>
      </c>
      <c r="B356" t="s">
        <v>965</v>
      </c>
      <c r="C356" t="s">
        <v>966</v>
      </c>
      <c r="D356" t="s">
        <v>13</v>
      </c>
      <c r="E356" s="10">
        <f>AVERAGE('Marks Term 1:Marks Term 4'!E356:E356)</f>
        <v>3</v>
      </c>
      <c r="F356" s="10">
        <f>AVERAGE('Marks Term 1:Marks Term 4'!F356:F356)</f>
        <v>3.25</v>
      </c>
      <c r="G356" s="10">
        <f>AVERAGE('Marks Term 1:Marks Term 4'!G356:G356)</f>
        <v>9.25</v>
      </c>
      <c r="H356" s="10">
        <f>AVERAGE('Marks Term 1:Marks Term 4'!H356:H356)</f>
        <v>16</v>
      </c>
      <c r="I356" s="10">
        <f t="shared" si="6"/>
        <v>31.5</v>
      </c>
      <c r="J356" s="5" t="str">
        <f>Calc!A356</f>
        <v>Fail</v>
      </c>
    </row>
    <row r="357" spans="1:10">
      <c r="A357" s="3" t="s">
        <v>967</v>
      </c>
      <c r="B357" t="s">
        <v>968</v>
      </c>
      <c r="C357" t="s">
        <v>969</v>
      </c>
      <c r="D357" t="s">
        <v>28</v>
      </c>
      <c r="E357" s="10">
        <f>AVERAGE('Marks Term 1:Marks Term 4'!E357:E357)</f>
        <v>5.5</v>
      </c>
      <c r="F357" s="10">
        <f>AVERAGE('Marks Term 1:Marks Term 4'!F357:F357)</f>
        <v>5.75</v>
      </c>
      <c r="G357" s="10">
        <f>AVERAGE('Marks Term 1:Marks Term 4'!G357:G357)</f>
        <v>14.25</v>
      </c>
      <c r="H357" s="10">
        <f>AVERAGE('Marks Term 1:Marks Term 4'!H357:H357)</f>
        <v>26.75</v>
      </c>
      <c r="I357" s="10">
        <f t="shared" si="6"/>
        <v>52.25</v>
      </c>
      <c r="J357" s="5" t="str">
        <f>Calc!A357</f>
        <v>E</v>
      </c>
    </row>
    <row r="358" spans="1:10">
      <c r="A358" s="3" t="s">
        <v>970</v>
      </c>
      <c r="B358" t="s">
        <v>971</v>
      </c>
      <c r="C358" t="s">
        <v>972</v>
      </c>
      <c r="D358" t="s">
        <v>28</v>
      </c>
      <c r="E358" s="10">
        <f>AVERAGE('Marks Term 1:Marks Term 4'!E358:E358)</f>
        <v>4.25</v>
      </c>
      <c r="F358" s="10">
        <f>AVERAGE('Marks Term 1:Marks Term 4'!F358:F358)</f>
        <v>4</v>
      </c>
      <c r="G358" s="10">
        <f>AVERAGE('Marks Term 1:Marks Term 4'!G358:G358)</f>
        <v>12.25</v>
      </c>
      <c r="H358" s="10">
        <f>AVERAGE('Marks Term 1:Marks Term 4'!H358:H358)</f>
        <v>22.75</v>
      </c>
      <c r="I358" s="10">
        <f t="shared" si="6"/>
        <v>43.25</v>
      </c>
      <c r="J358" s="5" t="str">
        <f>Calc!A358</f>
        <v>F</v>
      </c>
    </row>
    <row r="359" spans="1:10">
      <c r="A359" s="3" t="s">
        <v>973</v>
      </c>
      <c r="B359" t="s">
        <v>524</v>
      </c>
      <c r="C359" t="s">
        <v>974</v>
      </c>
      <c r="D359" t="s">
        <v>13</v>
      </c>
      <c r="E359" s="10">
        <f>AVERAGE('Marks Term 1:Marks Term 4'!E359:E359)</f>
        <v>9.5</v>
      </c>
      <c r="F359" s="10">
        <f>AVERAGE('Marks Term 1:Marks Term 4'!F359:F359)</f>
        <v>9.25</v>
      </c>
      <c r="G359" s="10">
        <f>AVERAGE('Marks Term 1:Marks Term 4'!G359:G359)</f>
        <v>28.5</v>
      </c>
      <c r="H359" s="10">
        <f>AVERAGE('Marks Term 1:Marks Term 4'!H359:H359)</f>
        <v>46</v>
      </c>
      <c r="I359" s="10">
        <f t="shared" si="6"/>
        <v>93.25</v>
      </c>
      <c r="J359" s="5" t="str">
        <f>Calc!A359</f>
        <v>A</v>
      </c>
    </row>
    <row r="360" spans="1:10">
      <c r="A360" s="3" t="s">
        <v>975</v>
      </c>
      <c r="B360" t="s">
        <v>976</v>
      </c>
      <c r="C360" t="s">
        <v>977</v>
      </c>
      <c r="D360" t="s">
        <v>20</v>
      </c>
      <c r="E360" s="10">
        <f>AVERAGE('Marks Term 1:Marks Term 4'!E360:E360)</f>
        <v>8.5</v>
      </c>
      <c r="F360" s="10">
        <f>AVERAGE('Marks Term 1:Marks Term 4'!F360:F360)</f>
        <v>7.5</v>
      </c>
      <c r="G360" s="10">
        <f>AVERAGE('Marks Term 1:Marks Term 4'!G360:G360)</f>
        <v>23.25</v>
      </c>
      <c r="H360" s="10">
        <f>AVERAGE('Marks Term 1:Marks Term 4'!H360:H360)</f>
        <v>43.5</v>
      </c>
      <c r="I360" s="10">
        <f t="shared" si="6"/>
        <v>82.75</v>
      </c>
      <c r="J360" s="5" t="str">
        <f>Calc!A360</f>
        <v>B</v>
      </c>
    </row>
    <row r="361" spans="1:10">
      <c r="A361" s="3" t="s">
        <v>978</v>
      </c>
      <c r="B361" t="s">
        <v>979</v>
      </c>
      <c r="C361" t="s">
        <v>980</v>
      </c>
      <c r="D361" t="s">
        <v>13</v>
      </c>
      <c r="E361" s="10">
        <f>AVERAGE('Marks Term 1:Marks Term 4'!E361:E361)</f>
        <v>7.5</v>
      </c>
      <c r="F361" s="10">
        <f>AVERAGE('Marks Term 1:Marks Term 4'!F361:F361)</f>
        <v>6.5</v>
      </c>
      <c r="G361" s="10">
        <f>AVERAGE('Marks Term 1:Marks Term 4'!G361:G361)</f>
        <v>22</v>
      </c>
      <c r="H361" s="10">
        <f>AVERAGE('Marks Term 1:Marks Term 4'!H361:H361)</f>
        <v>34.75</v>
      </c>
      <c r="I361" s="10">
        <f t="shared" si="6"/>
        <v>70.75</v>
      </c>
      <c r="J361" s="5" t="str">
        <f>Calc!A361</f>
        <v>C</v>
      </c>
    </row>
    <row r="362" spans="1:10">
      <c r="A362" s="3" t="s">
        <v>981</v>
      </c>
      <c r="B362" t="s">
        <v>982</v>
      </c>
      <c r="C362" t="s">
        <v>983</v>
      </c>
      <c r="D362" t="s">
        <v>28</v>
      </c>
      <c r="E362" s="10">
        <f>AVERAGE('Marks Term 1:Marks Term 4'!E362:E362)</f>
        <v>6.25</v>
      </c>
      <c r="F362" s="10">
        <f>AVERAGE('Marks Term 1:Marks Term 4'!F362:F362)</f>
        <v>6</v>
      </c>
      <c r="G362" s="10">
        <f>AVERAGE('Marks Term 1:Marks Term 4'!G362:G362)</f>
        <v>21.5</v>
      </c>
      <c r="H362" s="10">
        <f>AVERAGE('Marks Term 1:Marks Term 4'!H362:H362)</f>
        <v>27.5</v>
      </c>
      <c r="I362" s="10">
        <f t="shared" si="6"/>
        <v>61.25</v>
      </c>
      <c r="J362" s="5" t="str">
        <f>Calc!A362</f>
        <v>D</v>
      </c>
    </row>
    <row r="363" spans="1:10">
      <c r="A363" s="3" t="s">
        <v>987</v>
      </c>
      <c r="B363" t="s">
        <v>988</v>
      </c>
      <c r="C363" t="s">
        <v>986</v>
      </c>
      <c r="D363" t="s">
        <v>28</v>
      </c>
      <c r="E363" s="10">
        <f>AVERAGE('Marks Term 1:Marks Term 4'!E363:E363)</f>
        <v>5.25</v>
      </c>
      <c r="F363" s="10">
        <f>AVERAGE('Marks Term 1:Marks Term 4'!F363:F363)</f>
        <v>5</v>
      </c>
      <c r="G363" s="10">
        <f>AVERAGE('Marks Term 1:Marks Term 4'!G363:G363)</f>
        <v>14.25</v>
      </c>
      <c r="H363" s="10">
        <f>AVERAGE('Marks Term 1:Marks Term 4'!H363:H363)</f>
        <v>27.25</v>
      </c>
      <c r="I363" s="10">
        <f t="shared" si="6"/>
        <v>51.75</v>
      </c>
      <c r="J363" s="5" t="str">
        <f>Calc!A363</f>
        <v>E</v>
      </c>
    </row>
    <row r="364" spans="1:10">
      <c r="A364" s="3" t="s">
        <v>984</v>
      </c>
      <c r="B364" t="s">
        <v>985</v>
      </c>
      <c r="C364" t="s">
        <v>986</v>
      </c>
      <c r="D364" t="s">
        <v>20</v>
      </c>
      <c r="E364" s="10">
        <f>AVERAGE('Marks Term 1:Marks Term 4'!E364:E364)</f>
        <v>6.25</v>
      </c>
      <c r="F364" s="10">
        <f>AVERAGE('Marks Term 1:Marks Term 4'!F364:F364)</f>
        <v>5.5</v>
      </c>
      <c r="G364" s="10">
        <f>AVERAGE('Marks Term 1:Marks Term 4'!G364:G364)</f>
        <v>19</v>
      </c>
      <c r="H364" s="10">
        <f>AVERAGE('Marks Term 1:Marks Term 4'!H364:H364)</f>
        <v>28.5</v>
      </c>
      <c r="I364" s="10">
        <f t="shared" si="6"/>
        <v>59.25</v>
      </c>
      <c r="J364" s="5" t="str">
        <f>Calc!A364</f>
        <v>D</v>
      </c>
    </row>
    <row r="365" spans="1:10">
      <c r="A365" s="3" t="s">
        <v>989</v>
      </c>
      <c r="B365" t="s">
        <v>990</v>
      </c>
      <c r="C365" t="s">
        <v>991</v>
      </c>
      <c r="D365" t="s">
        <v>28</v>
      </c>
      <c r="E365" s="10">
        <f>AVERAGE('Marks Term 1:Marks Term 4'!E365:E365)</f>
        <v>1.75</v>
      </c>
      <c r="F365" s="10">
        <f>AVERAGE('Marks Term 1:Marks Term 4'!F365:F365)</f>
        <v>2.25</v>
      </c>
      <c r="G365" s="10">
        <f>AVERAGE('Marks Term 1:Marks Term 4'!G365:G365)</f>
        <v>6</v>
      </c>
      <c r="H365" s="10">
        <f>AVERAGE('Marks Term 1:Marks Term 4'!H365:H365)</f>
        <v>12</v>
      </c>
      <c r="I365" s="10">
        <f t="shared" si="6"/>
        <v>22</v>
      </c>
      <c r="J365" s="5" t="str">
        <f>Calc!A365</f>
        <v>Fail</v>
      </c>
    </row>
    <row r="366" spans="1:10">
      <c r="A366" s="3" t="s">
        <v>992</v>
      </c>
      <c r="B366" t="s">
        <v>993</v>
      </c>
      <c r="C366" t="s">
        <v>994</v>
      </c>
      <c r="D366" t="s">
        <v>20</v>
      </c>
      <c r="E366" s="10">
        <f>AVERAGE('Marks Term 1:Marks Term 4'!E366:E366)</f>
        <v>7.75</v>
      </c>
      <c r="F366" s="10">
        <f>AVERAGE('Marks Term 1:Marks Term 4'!F366:F366)</f>
        <v>7.5</v>
      </c>
      <c r="G366" s="10">
        <f>AVERAGE('Marks Term 1:Marks Term 4'!G366:G366)</f>
        <v>22.25</v>
      </c>
      <c r="H366" s="10">
        <f>AVERAGE('Marks Term 1:Marks Term 4'!H366:H366)</f>
        <v>41.25</v>
      </c>
      <c r="I366" s="10">
        <f t="shared" si="6"/>
        <v>78.75</v>
      </c>
      <c r="J366" s="5" t="str">
        <f>Calc!A366</f>
        <v>B</v>
      </c>
    </row>
    <row r="367" spans="1:10">
      <c r="A367" s="3" t="s">
        <v>995</v>
      </c>
      <c r="B367" t="s">
        <v>996</v>
      </c>
      <c r="C367" t="s">
        <v>965</v>
      </c>
      <c r="D367" t="s">
        <v>13</v>
      </c>
      <c r="E367" s="10">
        <f>AVERAGE('Marks Term 1:Marks Term 4'!E367:E367)</f>
        <v>3.75</v>
      </c>
      <c r="F367" s="10">
        <f>AVERAGE('Marks Term 1:Marks Term 4'!F367:F367)</f>
        <v>2.75</v>
      </c>
      <c r="G367" s="10">
        <f>AVERAGE('Marks Term 1:Marks Term 4'!G367:G367)</f>
        <v>9.75</v>
      </c>
      <c r="H367" s="10">
        <f>AVERAGE('Marks Term 1:Marks Term 4'!H367:H367)</f>
        <v>18</v>
      </c>
      <c r="I367" s="10">
        <f t="shared" si="6"/>
        <v>34.25</v>
      </c>
      <c r="J367" s="5" t="str">
        <f>Calc!A367</f>
        <v>Fail</v>
      </c>
    </row>
    <row r="368" spans="1:10">
      <c r="A368" s="3" t="s">
        <v>997</v>
      </c>
      <c r="B368" t="s">
        <v>998</v>
      </c>
      <c r="C368" t="s">
        <v>999</v>
      </c>
      <c r="D368" t="s">
        <v>24</v>
      </c>
      <c r="E368" s="10">
        <f>AVERAGE('Marks Term 1:Marks Term 4'!E368:E368)</f>
        <v>1.75</v>
      </c>
      <c r="F368" s="10">
        <f>AVERAGE('Marks Term 1:Marks Term 4'!F368:F368)</f>
        <v>2</v>
      </c>
      <c r="G368" s="10">
        <f>AVERAGE('Marks Term 1:Marks Term 4'!G368:G368)</f>
        <v>6.25</v>
      </c>
      <c r="H368" s="10">
        <f>AVERAGE('Marks Term 1:Marks Term 4'!H368:H368)</f>
        <v>3.5</v>
      </c>
      <c r="I368" s="10">
        <f t="shared" si="6"/>
        <v>13.5</v>
      </c>
      <c r="J368" s="5" t="str">
        <f>Calc!A368</f>
        <v>Fail</v>
      </c>
    </row>
    <row r="369" spans="1:10">
      <c r="A369" s="3" t="s">
        <v>1000</v>
      </c>
      <c r="B369" t="s">
        <v>1001</v>
      </c>
      <c r="C369" t="s">
        <v>1002</v>
      </c>
      <c r="D369" t="s">
        <v>20</v>
      </c>
      <c r="E369" s="10">
        <f>AVERAGE('Marks Term 1:Marks Term 4'!E369:E369)</f>
        <v>3</v>
      </c>
      <c r="F369" s="10">
        <f>AVERAGE('Marks Term 1:Marks Term 4'!F369:F369)</f>
        <v>4.5</v>
      </c>
      <c r="G369" s="10">
        <f>AVERAGE('Marks Term 1:Marks Term 4'!G369:G369)</f>
        <v>9.25</v>
      </c>
      <c r="H369" s="10">
        <f>AVERAGE('Marks Term 1:Marks Term 4'!H369:H369)</f>
        <v>18.75</v>
      </c>
      <c r="I369" s="10">
        <f t="shared" si="6"/>
        <v>35.5</v>
      </c>
      <c r="J369" s="5" t="str">
        <f>Calc!A369</f>
        <v>F</v>
      </c>
    </row>
    <row r="370" spans="1:10">
      <c r="A370" s="3" t="s">
        <v>1003</v>
      </c>
      <c r="B370" t="s">
        <v>1004</v>
      </c>
      <c r="C370" t="s">
        <v>1005</v>
      </c>
      <c r="D370" t="s">
        <v>13</v>
      </c>
      <c r="E370" s="10">
        <f>AVERAGE('Marks Term 1:Marks Term 4'!E370:E370)</f>
        <v>4.25</v>
      </c>
      <c r="F370" s="10">
        <f>AVERAGE('Marks Term 1:Marks Term 4'!F370:F370)</f>
        <v>4.75</v>
      </c>
      <c r="G370" s="10">
        <f>AVERAGE('Marks Term 1:Marks Term 4'!G370:G370)</f>
        <v>10.75</v>
      </c>
      <c r="H370" s="10">
        <f>AVERAGE('Marks Term 1:Marks Term 4'!H370:H370)</f>
        <v>16.25</v>
      </c>
      <c r="I370" s="10">
        <f t="shared" si="6"/>
        <v>36</v>
      </c>
      <c r="J370" s="5" t="str">
        <f>Calc!A370</f>
        <v>F</v>
      </c>
    </row>
    <row r="371" spans="1:10">
      <c r="A371" s="3" t="s">
        <v>1006</v>
      </c>
      <c r="B371" t="s">
        <v>1007</v>
      </c>
      <c r="C371" t="s">
        <v>1008</v>
      </c>
      <c r="D371" t="s">
        <v>13</v>
      </c>
      <c r="E371" s="10">
        <f>AVERAGE('Marks Term 1:Marks Term 4'!E371:E371)</f>
        <v>7</v>
      </c>
      <c r="F371" s="10">
        <f>AVERAGE('Marks Term 1:Marks Term 4'!F371:F371)</f>
        <v>8</v>
      </c>
      <c r="G371" s="10">
        <f>AVERAGE('Marks Term 1:Marks Term 4'!G371:G371)</f>
        <v>21.5</v>
      </c>
      <c r="H371" s="10">
        <f>AVERAGE('Marks Term 1:Marks Term 4'!H371:H371)</f>
        <v>32.75</v>
      </c>
      <c r="I371" s="10">
        <f t="shared" si="6"/>
        <v>69.25</v>
      </c>
      <c r="J371" s="5" t="str">
        <f>Calc!A371</f>
        <v>C</v>
      </c>
    </row>
    <row r="372" spans="1:10">
      <c r="A372" s="3" t="s">
        <v>1009</v>
      </c>
      <c r="B372" t="s">
        <v>1010</v>
      </c>
      <c r="C372" t="s">
        <v>1011</v>
      </c>
      <c r="D372" t="s">
        <v>20</v>
      </c>
      <c r="E372" s="10">
        <f>AVERAGE('Marks Term 1:Marks Term 4'!E372:E372)</f>
        <v>7.75</v>
      </c>
      <c r="F372" s="10">
        <f>AVERAGE('Marks Term 1:Marks Term 4'!F372:F372)</f>
        <v>8.25</v>
      </c>
      <c r="G372" s="10">
        <f>AVERAGE('Marks Term 1:Marks Term 4'!G372:G372)</f>
        <v>22</v>
      </c>
      <c r="H372" s="10">
        <f>AVERAGE('Marks Term 1:Marks Term 4'!H372:H372)</f>
        <v>39.75</v>
      </c>
      <c r="I372" s="10">
        <f t="shared" si="6"/>
        <v>77.75</v>
      </c>
      <c r="J372" s="5" t="str">
        <f>Calc!A372</f>
        <v>B</v>
      </c>
    </row>
    <row r="373" spans="1:10">
      <c r="A373" s="3" t="s">
        <v>1012</v>
      </c>
      <c r="B373" t="s">
        <v>45</v>
      </c>
      <c r="C373" t="s">
        <v>1013</v>
      </c>
      <c r="D373" t="s">
        <v>20</v>
      </c>
      <c r="E373" s="10">
        <f>AVERAGE('Marks Term 1:Marks Term 4'!E373:E373)</f>
        <v>4.5</v>
      </c>
      <c r="F373" s="10">
        <f>AVERAGE('Marks Term 1:Marks Term 4'!F373:F373)</f>
        <v>3.75</v>
      </c>
      <c r="G373" s="10">
        <f>AVERAGE('Marks Term 1:Marks Term 4'!G373:G373)</f>
        <v>11</v>
      </c>
      <c r="H373" s="10">
        <f>AVERAGE('Marks Term 1:Marks Term 4'!H373:H373)</f>
        <v>18</v>
      </c>
      <c r="I373" s="10">
        <f t="shared" si="6"/>
        <v>37.25</v>
      </c>
      <c r="J373" s="5" t="str">
        <f>Calc!A373</f>
        <v>F</v>
      </c>
    </row>
    <row r="374" spans="1:10">
      <c r="A374" s="3" t="s">
        <v>1014</v>
      </c>
      <c r="B374" t="s">
        <v>1015</v>
      </c>
      <c r="C374" t="s">
        <v>1016</v>
      </c>
      <c r="D374" t="s">
        <v>20</v>
      </c>
      <c r="E374" s="10">
        <f>AVERAGE('Marks Term 1:Marks Term 4'!E374:E374)</f>
        <v>4.25</v>
      </c>
      <c r="F374" s="10">
        <f>AVERAGE('Marks Term 1:Marks Term 4'!F374:F374)</f>
        <v>4</v>
      </c>
      <c r="G374" s="10">
        <f>AVERAGE('Marks Term 1:Marks Term 4'!G374:G374)</f>
        <v>11.25</v>
      </c>
      <c r="H374" s="10">
        <f>AVERAGE('Marks Term 1:Marks Term 4'!H374:H374)</f>
        <v>25.5</v>
      </c>
      <c r="I374" s="10">
        <f t="shared" si="6"/>
        <v>45</v>
      </c>
      <c r="J374" s="5" t="str">
        <f>Calc!A374</f>
        <v>E</v>
      </c>
    </row>
    <row r="375" spans="1:10">
      <c r="A375" s="3" t="s">
        <v>1017</v>
      </c>
      <c r="B375" t="s">
        <v>1018</v>
      </c>
      <c r="C375" t="s">
        <v>1019</v>
      </c>
      <c r="D375" t="s">
        <v>24</v>
      </c>
      <c r="E375" s="10">
        <f>AVERAGE('Marks Term 1:Marks Term 4'!E375:E375)</f>
        <v>9.5</v>
      </c>
      <c r="F375" s="10">
        <f>AVERAGE('Marks Term 1:Marks Term 4'!F375:F375)</f>
        <v>9.25</v>
      </c>
      <c r="G375" s="10">
        <f>AVERAGE('Marks Term 1:Marks Term 4'!G375:G375)</f>
        <v>26.5</v>
      </c>
      <c r="H375" s="10">
        <f>AVERAGE('Marks Term 1:Marks Term 4'!H375:H375)</f>
        <v>45</v>
      </c>
      <c r="I375" s="10">
        <f t="shared" si="6"/>
        <v>90.25</v>
      </c>
      <c r="J375" s="5" t="str">
        <f>Calc!A375</f>
        <v>A</v>
      </c>
    </row>
    <row r="376" spans="1:10">
      <c r="A376" s="3" t="s">
        <v>1020</v>
      </c>
      <c r="B376" t="s">
        <v>1021</v>
      </c>
      <c r="C376" t="s">
        <v>1022</v>
      </c>
      <c r="D376" t="s">
        <v>20</v>
      </c>
      <c r="E376" s="10">
        <f>AVERAGE('Marks Term 1:Marks Term 4'!E376:E376)</f>
        <v>3.5</v>
      </c>
      <c r="F376" s="10">
        <f>AVERAGE('Marks Term 1:Marks Term 4'!F376:F376)</f>
        <v>3.5</v>
      </c>
      <c r="G376" s="10">
        <f>AVERAGE('Marks Term 1:Marks Term 4'!G376:G376)</f>
        <v>11</v>
      </c>
      <c r="H376" s="10">
        <f>AVERAGE('Marks Term 1:Marks Term 4'!H376:H376)</f>
        <v>12.5</v>
      </c>
      <c r="I376" s="10">
        <f t="shared" si="6"/>
        <v>30.5</v>
      </c>
      <c r="J376" s="5" t="str">
        <f>Calc!A376</f>
        <v>Fail</v>
      </c>
    </row>
    <row r="377" spans="1:10">
      <c r="A377" s="3" t="s">
        <v>1023</v>
      </c>
      <c r="B377" t="s">
        <v>460</v>
      </c>
      <c r="C377" t="s">
        <v>1024</v>
      </c>
      <c r="D377" t="s">
        <v>13</v>
      </c>
      <c r="E377" s="10">
        <f>AVERAGE('Marks Term 1:Marks Term 4'!E377:E377)</f>
        <v>9.25</v>
      </c>
      <c r="F377" s="10">
        <f>AVERAGE('Marks Term 1:Marks Term 4'!F377:F377)</f>
        <v>8.25</v>
      </c>
      <c r="G377" s="10">
        <f>AVERAGE('Marks Term 1:Marks Term 4'!G377:G377)</f>
        <v>28.25</v>
      </c>
      <c r="H377" s="10">
        <f>AVERAGE('Marks Term 1:Marks Term 4'!H377:H377)</f>
        <v>43.25</v>
      </c>
      <c r="I377" s="10">
        <f t="shared" si="6"/>
        <v>89</v>
      </c>
      <c r="J377" s="5" t="str">
        <f>Calc!A377</f>
        <v>A</v>
      </c>
    </row>
    <row r="378" spans="1:10">
      <c r="A378" s="3" t="s">
        <v>1025</v>
      </c>
      <c r="B378" t="s">
        <v>1026</v>
      </c>
      <c r="C378" t="s">
        <v>1027</v>
      </c>
      <c r="D378" t="s">
        <v>28</v>
      </c>
      <c r="E378" s="10">
        <f>AVERAGE('Marks Term 1:Marks Term 4'!E378:E378)</f>
        <v>3.5</v>
      </c>
      <c r="F378" s="10">
        <f>AVERAGE('Marks Term 1:Marks Term 4'!F378:F378)</f>
        <v>2.75</v>
      </c>
      <c r="G378" s="10">
        <f>AVERAGE('Marks Term 1:Marks Term 4'!G378:G378)</f>
        <v>7</v>
      </c>
      <c r="H378" s="10">
        <f>AVERAGE('Marks Term 1:Marks Term 4'!H378:H378)</f>
        <v>20</v>
      </c>
      <c r="I378" s="10">
        <f t="shared" si="6"/>
        <v>33.25</v>
      </c>
      <c r="J378" s="5" t="str">
        <f>Calc!A378</f>
        <v>Fail</v>
      </c>
    </row>
    <row r="379" spans="1:10">
      <c r="A379" s="3" t="s">
        <v>1028</v>
      </c>
      <c r="B379" t="s">
        <v>1029</v>
      </c>
      <c r="C379" t="s">
        <v>1030</v>
      </c>
      <c r="D379" t="s">
        <v>13</v>
      </c>
      <c r="E379" s="10">
        <f>AVERAGE('Marks Term 1:Marks Term 4'!E379:E379)</f>
        <v>7</v>
      </c>
      <c r="F379" s="10">
        <f>AVERAGE('Marks Term 1:Marks Term 4'!F379:F379)</f>
        <v>5.75</v>
      </c>
      <c r="G379" s="10">
        <f>AVERAGE('Marks Term 1:Marks Term 4'!G379:G379)</f>
        <v>18.75</v>
      </c>
      <c r="H379" s="10">
        <f>AVERAGE('Marks Term 1:Marks Term 4'!H379:H379)</f>
        <v>36.75</v>
      </c>
      <c r="I379" s="10">
        <f t="shared" si="6"/>
        <v>68.25</v>
      </c>
      <c r="J379" s="5" t="str">
        <f>Calc!A379</f>
        <v>C</v>
      </c>
    </row>
    <row r="380" spans="1:10">
      <c r="A380" s="3" t="s">
        <v>1031</v>
      </c>
      <c r="B380" t="s">
        <v>1032</v>
      </c>
      <c r="C380" t="s">
        <v>1033</v>
      </c>
      <c r="D380" t="s">
        <v>13</v>
      </c>
      <c r="E380" s="10">
        <f>AVERAGE('Marks Term 1:Marks Term 4'!E380:E380)</f>
        <v>3.75</v>
      </c>
      <c r="F380" s="10">
        <f>AVERAGE('Marks Term 1:Marks Term 4'!F380:F380)</f>
        <v>3.25</v>
      </c>
      <c r="G380" s="10">
        <f>AVERAGE('Marks Term 1:Marks Term 4'!G380:G380)</f>
        <v>11</v>
      </c>
      <c r="H380" s="10">
        <f>AVERAGE('Marks Term 1:Marks Term 4'!H380:H380)</f>
        <v>18.75</v>
      </c>
      <c r="I380" s="10">
        <f t="shared" si="6"/>
        <v>36.75</v>
      </c>
      <c r="J380" s="5" t="str">
        <f>Calc!A380</f>
        <v>F</v>
      </c>
    </row>
    <row r="381" spans="1:10">
      <c r="A381" s="3" t="s">
        <v>1034</v>
      </c>
      <c r="B381" t="s">
        <v>246</v>
      </c>
      <c r="C381" t="s">
        <v>1035</v>
      </c>
      <c r="D381" t="s">
        <v>13</v>
      </c>
      <c r="E381" s="10">
        <f>AVERAGE('Marks Term 1:Marks Term 4'!E381:E381)</f>
        <v>6</v>
      </c>
      <c r="F381" s="10">
        <f>AVERAGE('Marks Term 1:Marks Term 4'!F381:F381)</f>
        <v>5.5</v>
      </c>
      <c r="G381" s="10">
        <f>AVERAGE('Marks Term 1:Marks Term 4'!G381:G381)</f>
        <v>14.75</v>
      </c>
      <c r="H381" s="10">
        <f>AVERAGE('Marks Term 1:Marks Term 4'!H381:H381)</f>
        <v>31.5</v>
      </c>
      <c r="I381" s="10">
        <f t="shared" si="6"/>
        <v>57.75</v>
      </c>
      <c r="J381" s="5" t="str">
        <f>Calc!A381</f>
        <v>D</v>
      </c>
    </row>
    <row r="382" spans="1:10">
      <c r="A382" s="3" t="s">
        <v>1045</v>
      </c>
      <c r="B382" t="s">
        <v>39</v>
      </c>
      <c r="C382" t="s">
        <v>1038</v>
      </c>
      <c r="D382" t="s">
        <v>28</v>
      </c>
      <c r="E382" s="10">
        <f>AVERAGE('Marks Term 1:Marks Term 4'!E382:E382)</f>
        <v>7.5</v>
      </c>
      <c r="F382" s="10">
        <f>AVERAGE('Marks Term 1:Marks Term 4'!F382:F382)</f>
        <v>8</v>
      </c>
      <c r="G382" s="10">
        <f>AVERAGE('Marks Term 1:Marks Term 4'!G382:G382)</f>
        <v>19.75</v>
      </c>
      <c r="H382" s="10">
        <f>AVERAGE('Marks Term 1:Marks Term 4'!H382:H382)</f>
        <v>39.5</v>
      </c>
      <c r="I382" s="10">
        <f t="shared" si="6"/>
        <v>74.75</v>
      </c>
      <c r="J382" s="5" t="str">
        <f>Calc!A382</f>
        <v>C</v>
      </c>
    </row>
    <row r="383" spans="1:10">
      <c r="A383" s="3" t="s">
        <v>1051</v>
      </c>
      <c r="B383" t="s">
        <v>1052</v>
      </c>
      <c r="C383" t="s">
        <v>1038</v>
      </c>
      <c r="D383" t="s">
        <v>20</v>
      </c>
      <c r="E383" s="10">
        <f>AVERAGE('Marks Term 1:Marks Term 4'!E383:E383)</f>
        <v>4.25</v>
      </c>
      <c r="F383" s="10">
        <f>AVERAGE('Marks Term 1:Marks Term 4'!F383:F383)</f>
        <v>4.25</v>
      </c>
      <c r="G383" s="10">
        <f>AVERAGE('Marks Term 1:Marks Term 4'!G383:G383)</f>
        <v>14.5</v>
      </c>
      <c r="H383" s="10">
        <f>AVERAGE('Marks Term 1:Marks Term 4'!H383:H383)</f>
        <v>18.25</v>
      </c>
      <c r="I383" s="10">
        <f t="shared" si="6"/>
        <v>41.25</v>
      </c>
      <c r="J383" s="5" t="str">
        <f>Calc!A383</f>
        <v>F</v>
      </c>
    </row>
    <row r="384" spans="1:10">
      <c r="A384" s="3" t="s">
        <v>1039</v>
      </c>
      <c r="B384" t="s">
        <v>1040</v>
      </c>
      <c r="C384" t="s">
        <v>1038</v>
      </c>
      <c r="D384" t="s">
        <v>20</v>
      </c>
      <c r="E384" s="10">
        <f>AVERAGE('Marks Term 1:Marks Term 4'!E384:E384)</f>
        <v>8.25</v>
      </c>
      <c r="F384" s="10">
        <f>AVERAGE('Marks Term 1:Marks Term 4'!F384:F384)</f>
        <v>7</v>
      </c>
      <c r="G384" s="10">
        <f>AVERAGE('Marks Term 1:Marks Term 4'!G384:G384)</f>
        <v>23</v>
      </c>
      <c r="H384" s="10">
        <f>AVERAGE('Marks Term 1:Marks Term 4'!H384:H384)</f>
        <v>44.75</v>
      </c>
      <c r="I384" s="10">
        <f t="shared" si="6"/>
        <v>83</v>
      </c>
      <c r="J384" s="5" t="str">
        <f>Calc!A384</f>
        <v>B</v>
      </c>
    </row>
    <row r="385" spans="1:10">
      <c r="A385" s="3" t="s">
        <v>1044</v>
      </c>
      <c r="B385" t="s">
        <v>54</v>
      </c>
      <c r="C385" t="s">
        <v>1038</v>
      </c>
      <c r="D385" t="s">
        <v>24</v>
      </c>
      <c r="E385" s="10">
        <f>AVERAGE('Marks Term 1:Marks Term 4'!E385:E385)</f>
        <v>7.5</v>
      </c>
      <c r="F385" s="10">
        <f>AVERAGE('Marks Term 1:Marks Term 4'!F385:F385)</f>
        <v>7.25</v>
      </c>
      <c r="G385" s="10">
        <f>AVERAGE('Marks Term 1:Marks Term 4'!G385:G385)</f>
        <v>19.5</v>
      </c>
      <c r="H385" s="10">
        <f>AVERAGE('Marks Term 1:Marks Term 4'!H385:H385)</f>
        <v>35.5</v>
      </c>
      <c r="I385" s="10">
        <f t="shared" si="6"/>
        <v>69.75</v>
      </c>
      <c r="J385" s="5" t="str">
        <f>Calc!A385</f>
        <v>C</v>
      </c>
    </row>
    <row r="386" spans="1:10">
      <c r="A386" s="3" t="s">
        <v>1049</v>
      </c>
      <c r="B386" t="s">
        <v>1050</v>
      </c>
      <c r="C386" t="s">
        <v>1038</v>
      </c>
      <c r="D386" t="s">
        <v>13</v>
      </c>
      <c r="E386" s="10">
        <f>AVERAGE('Marks Term 1:Marks Term 4'!E386:E386)</f>
        <v>4</v>
      </c>
      <c r="F386" s="10">
        <f>AVERAGE('Marks Term 1:Marks Term 4'!F386:F386)</f>
        <v>3.5</v>
      </c>
      <c r="G386" s="10">
        <f>AVERAGE('Marks Term 1:Marks Term 4'!G386:G386)</f>
        <v>12.25</v>
      </c>
      <c r="H386" s="10">
        <f>AVERAGE('Marks Term 1:Marks Term 4'!H386:H386)</f>
        <v>18.5</v>
      </c>
      <c r="I386" s="10">
        <f t="shared" si="6"/>
        <v>38.25</v>
      </c>
      <c r="J386" s="5" t="str">
        <f>Calc!A386</f>
        <v>F</v>
      </c>
    </row>
    <row r="387" spans="1:10">
      <c r="A387" s="3" t="s">
        <v>1036</v>
      </c>
      <c r="B387" t="s">
        <v>1037</v>
      </c>
      <c r="C387" t="s">
        <v>1038</v>
      </c>
      <c r="D387" t="s">
        <v>13</v>
      </c>
      <c r="E387" s="10">
        <f>AVERAGE('Marks Term 1:Marks Term 4'!E387:E387)</f>
        <v>6.75</v>
      </c>
      <c r="F387" s="10">
        <f>AVERAGE('Marks Term 1:Marks Term 4'!F387:F387)</f>
        <v>5.75</v>
      </c>
      <c r="G387" s="10">
        <f>AVERAGE('Marks Term 1:Marks Term 4'!G387:G387)</f>
        <v>20</v>
      </c>
      <c r="H387" s="10">
        <f>AVERAGE('Marks Term 1:Marks Term 4'!H387:H387)</f>
        <v>37.75</v>
      </c>
      <c r="I387" s="10">
        <f t="shared" si="6"/>
        <v>70.25</v>
      </c>
      <c r="J387" s="5" t="str">
        <f>Calc!A387</f>
        <v>C</v>
      </c>
    </row>
    <row r="388" spans="1:10">
      <c r="A388" s="3" t="s">
        <v>1046</v>
      </c>
      <c r="B388" t="s">
        <v>819</v>
      </c>
      <c r="C388" t="s">
        <v>1043</v>
      </c>
      <c r="D388" t="s">
        <v>13</v>
      </c>
      <c r="E388" s="10">
        <f>AVERAGE('Marks Term 1:Marks Term 4'!E388:E388)</f>
        <v>5</v>
      </c>
      <c r="F388" s="10">
        <f>AVERAGE('Marks Term 1:Marks Term 4'!F388:F388)</f>
        <v>4.25</v>
      </c>
      <c r="G388" s="10">
        <f>AVERAGE('Marks Term 1:Marks Term 4'!G388:G388)</f>
        <v>14.25</v>
      </c>
      <c r="H388" s="10">
        <f>AVERAGE('Marks Term 1:Marks Term 4'!H388:H388)</f>
        <v>26.5</v>
      </c>
      <c r="I388" s="10">
        <f t="shared" si="6"/>
        <v>50</v>
      </c>
      <c r="J388" s="5" t="str">
        <f>Calc!A388</f>
        <v>E</v>
      </c>
    </row>
    <row r="389" spans="1:10">
      <c r="A389" s="3" t="s">
        <v>1047</v>
      </c>
      <c r="B389" t="s">
        <v>1048</v>
      </c>
      <c r="C389" t="s">
        <v>1038</v>
      </c>
      <c r="D389" t="s">
        <v>28</v>
      </c>
      <c r="E389" s="10">
        <f>AVERAGE('Marks Term 1:Marks Term 4'!E389:E389)</f>
        <v>5.25</v>
      </c>
      <c r="F389" s="10">
        <f>AVERAGE('Marks Term 1:Marks Term 4'!F389:F389)</f>
        <v>4.75</v>
      </c>
      <c r="G389" s="10">
        <f>AVERAGE('Marks Term 1:Marks Term 4'!G389:G389)</f>
        <v>14.5</v>
      </c>
      <c r="H389" s="10">
        <f>AVERAGE('Marks Term 1:Marks Term 4'!H389:H389)</f>
        <v>23.5</v>
      </c>
      <c r="I389" s="10">
        <f t="shared" ref="I389:I452" si="7">SUM(E389:H389)</f>
        <v>48</v>
      </c>
      <c r="J389" s="5" t="str">
        <f>Calc!A389</f>
        <v>E</v>
      </c>
    </row>
    <row r="390" spans="1:10">
      <c r="A390" s="3" t="s">
        <v>1041</v>
      </c>
      <c r="B390" t="s">
        <v>1042</v>
      </c>
      <c r="C390" t="s">
        <v>1043</v>
      </c>
      <c r="D390" t="s">
        <v>13</v>
      </c>
      <c r="E390" s="10">
        <f>AVERAGE('Marks Term 1:Marks Term 4'!E390:E390)</f>
        <v>7.75</v>
      </c>
      <c r="F390" s="10">
        <f>AVERAGE('Marks Term 1:Marks Term 4'!F390:F390)</f>
        <v>8</v>
      </c>
      <c r="G390" s="10">
        <f>AVERAGE('Marks Term 1:Marks Term 4'!G390:G390)</f>
        <v>24.5</v>
      </c>
      <c r="H390" s="10">
        <f>AVERAGE('Marks Term 1:Marks Term 4'!H390:H390)</f>
        <v>35.5</v>
      </c>
      <c r="I390" s="10">
        <f t="shared" si="7"/>
        <v>75.75</v>
      </c>
      <c r="J390" s="5" t="str">
        <f>Calc!A390</f>
        <v>B</v>
      </c>
    </row>
    <row r="391" spans="1:10">
      <c r="A391" s="3" t="s">
        <v>1053</v>
      </c>
      <c r="B391" t="s">
        <v>488</v>
      </c>
      <c r="C391" t="s">
        <v>1054</v>
      </c>
      <c r="D391" t="s">
        <v>13</v>
      </c>
      <c r="E391" s="10">
        <f>AVERAGE('Marks Term 1:Marks Term 4'!E391:E391)</f>
        <v>7</v>
      </c>
      <c r="F391" s="10">
        <f>AVERAGE('Marks Term 1:Marks Term 4'!F391:F391)</f>
        <v>6.5</v>
      </c>
      <c r="G391" s="10">
        <f>AVERAGE('Marks Term 1:Marks Term 4'!G391:G391)</f>
        <v>21.25</v>
      </c>
      <c r="H391" s="10">
        <f>AVERAGE('Marks Term 1:Marks Term 4'!H391:H391)</f>
        <v>36.25</v>
      </c>
      <c r="I391" s="10">
        <f t="shared" si="7"/>
        <v>71</v>
      </c>
      <c r="J391" s="5" t="str">
        <f>Calc!A391</f>
        <v>C</v>
      </c>
    </row>
    <row r="392" spans="1:10">
      <c r="A392" s="3" t="s">
        <v>1055</v>
      </c>
      <c r="B392" t="s">
        <v>1056</v>
      </c>
      <c r="C392" t="s">
        <v>1057</v>
      </c>
      <c r="D392" t="s">
        <v>24</v>
      </c>
      <c r="E392" s="10">
        <f>AVERAGE('Marks Term 1:Marks Term 4'!E392:E392)</f>
        <v>9.5</v>
      </c>
      <c r="F392" s="10">
        <f>AVERAGE('Marks Term 1:Marks Term 4'!F392:F392)</f>
        <v>8</v>
      </c>
      <c r="G392" s="10">
        <f>AVERAGE('Marks Term 1:Marks Term 4'!G392:G392)</f>
        <v>27.25</v>
      </c>
      <c r="H392" s="10">
        <f>AVERAGE('Marks Term 1:Marks Term 4'!H392:H392)</f>
        <v>43.75</v>
      </c>
      <c r="I392" s="10">
        <f t="shared" si="7"/>
        <v>88.5</v>
      </c>
      <c r="J392" s="5" t="str">
        <f>Calc!A392</f>
        <v>A</v>
      </c>
    </row>
    <row r="393" spans="1:10">
      <c r="A393" s="3" t="s">
        <v>1061</v>
      </c>
      <c r="B393" t="s">
        <v>1062</v>
      </c>
      <c r="C393" t="s">
        <v>1057</v>
      </c>
      <c r="D393" t="s">
        <v>28</v>
      </c>
      <c r="E393" s="10">
        <f>AVERAGE('Marks Term 1:Marks Term 4'!E393:E393)</f>
        <v>5.5</v>
      </c>
      <c r="F393" s="10">
        <f>AVERAGE('Marks Term 1:Marks Term 4'!F393:F393)</f>
        <v>5.5</v>
      </c>
      <c r="G393" s="10">
        <f>AVERAGE('Marks Term 1:Marks Term 4'!G393:G393)</f>
        <v>14.75</v>
      </c>
      <c r="H393" s="10">
        <f>AVERAGE('Marks Term 1:Marks Term 4'!H393:H393)</f>
        <v>29</v>
      </c>
      <c r="I393" s="10">
        <f t="shared" si="7"/>
        <v>54.75</v>
      </c>
      <c r="J393" s="5" t="str">
        <f>Calc!A393</f>
        <v>E</v>
      </c>
    </row>
    <row r="394" spans="1:10">
      <c r="A394" s="3" t="s">
        <v>1058</v>
      </c>
      <c r="B394" t="s">
        <v>1059</v>
      </c>
      <c r="C394" t="s">
        <v>1060</v>
      </c>
      <c r="D394" t="s">
        <v>24</v>
      </c>
      <c r="E394" s="10">
        <f>AVERAGE('Marks Term 1:Marks Term 4'!E394:E394)</f>
        <v>8.25</v>
      </c>
      <c r="F394" s="10">
        <f>AVERAGE('Marks Term 1:Marks Term 4'!F394:F394)</f>
        <v>8.75</v>
      </c>
      <c r="G394" s="10">
        <f>AVERAGE('Marks Term 1:Marks Term 4'!G394:G394)</f>
        <v>24.75</v>
      </c>
      <c r="H394" s="10">
        <f>AVERAGE('Marks Term 1:Marks Term 4'!H394:H394)</f>
        <v>41.25</v>
      </c>
      <c r="I394" s="10">
        <f t="shared" si="7"/>
        <v>83</v>
      </c>
      <c r="J394" s="5" t="str">
        <f>Calc!A394</f>
        <v>B</v>
      </c>
    </row>
    <row r="395" spans="1:10">
      <c r="A395" s="3" t="s">
        <v>1063</v>
      </c>
      <c r="B395" t="s">
        <v>1064</v>
      </c>
      <c r="C395" t="s">
        <v>1065</v>
      </c>
      <c r="D395" t="s">
        <v>24</v>
      </c>
      <c r="E395" s="10">
        <f>AVERAGE('Marks Term 1:Marks Term 4'!E395:E395)</f>
        <v>9.75</v>
      </c>
      <c r="F395" s="10">
        <f>AVERAGE('Marks Term 1:Marks Term 4'!F395:F395)</f>
        <v>9.5</v>
      </c>
      <c r="G395" s="10">
        <f>AVERAGE('Marks Term 1:Marks Term 4'!G395:G395)</f>
        <v>29.5</v>
      </c>
      <c r="H395" s="10">
        <f>AVERAGE('Marks Term 1:Marks Term 4'!H395:H395)</f>
        <v>48.5</v>
      </c>
      <c r="I395" s="10">
        <f t="shared" si="7"/>
        <v>97.25</v>
      </c>
      <c r="J395" s="5" t="str">
        <f>Calc!A395</f>
        <v>A</v>
      </c>
    </row>
    <row r="396" spans="1:10">
      <c r="A396" s="3" t="s">
        <v>1066</v>
      </c>
      <c r="B396" t="s">
        <v>1067</v>
      </c>
      <c r="C396" t="s">
        <v>1068</v>
      </c>
      <c r="D396" t="s">
        <v>28</v>
      </c>
      <c r="E396" s="10">
        <f>AVERAGE('Marks Term 1:Marks Term 4'!E396:E396)</f>
        <v>8.75</v>
      </c>
      <c r="F396" s="10">
        <f>AVERAGE('Marks Term 1:Marks Term 4'!F396:F396)</f>
        <v>8.75</v>
      </c>
      <c r="G396" s="10">
        <f>AVERAGE('Marks Term 1:Marks Term 4'!G396:G396)</f>
        <v>24.75</v>
      </c>
      <c r="H396" s="10">
        <f>AVERAGE('Marks Term 1:Marks Term 4'!H396:H396)</f>
        <v>41.25</v>
      </c>
      <c r="I396" s="10">
        <f t="shared" si="7"/>
        <v>83.5</v>
      </c>
      <c r="J396" s="5" t="str">
        <f>Calc!A396</f>
        <v>B</v>
      </c>
    </row>
    <row r="397" spans="1:10">
      <c r="A397" s="3" t="s">
        <v>1069</v>
      </c>
      <c r="B397" t="s">
        <v>1070</v>
      </c>
      <c r="C397" t="s">
        <v>1071</v>
      </c>
      <c r="D397" t="s">
        <v>13</v>
      </c>
      <c r="E397" s="10">
        <f>AVERAGE('Marks Term 1:Marks Term 4'!E397:E397)</f>
        <v>9.75</v>
      </c>
      <c r="F397" s="10">
        <f>AVERAGE('Marks Term 1:Marks Term 4'!F397:F397)</f>
        <v>9</v>
      </c>
      <c r="G397" s="10">
        <f>AVERAGE('Marks Term 1:Marks Term 4'!G397:G397)</f>
        <v>28.75</v>
      </c>
      <c r="H397" s="10">
        <f>AVERAGE('Marks Term 1:Marks Term 4'!H397:H397)</f>
        <v>45.25</v>
      </c>
      <c r="I397" s="10">
        <f t="shared" si="7"/>
        <v>92.75</v>
      </c>
      <c r="J397" s="5" t="str">
        <f>Calc!A397</f>
        <v>A</v>
      </c>
    </row>
    <row r="398" spans="1:10">
      <c r="A398" s="3" t="s">
        <v>1072</v>
      </c>
      <c r="B398" t="s">
        <v>1073</v>
      </c>
      <c r="C398" t="s">
        <v>1074</v>
      </c>
      <c r="D398" t="s">
        <v>20</v>
      </c>
      <c r="E398" s="10">
        <f>AVERAGE('Marks Term 1:Marks Term 4'!E398:E398)</f>
        <v>8.75</v>
      </c>
      <c r="F398" s="10">
        <f>AVERAGE('Marks Term 1:Marks Term 4'!F398:F398)</f>
        <v>7.5</v>
      </c>
      <c r="G398" s="10">
        <f>AVERAGE('Marks Term 1:Marks Term 4'!G398:G398)</f>
        <v>25.25</v>
      </c>
      <c r="H398" s="10">
        <f>AVERAGE('Marks Term 1:Marks Term 4'!H398:H398)</f>
        <v>37.5</v>
      </c>
      <c r="I398" s="10">
        <f t="shared" si="7"/>
        <v>79</v>
      </c>
      <c r="J398" s="5" t="str">
        <f>Calc!A398</f>
        <v>B</v>
      </c>
    </row>
    <row r="399" spans="1:10">
      <c r="A399" s="3" t="s">
        <v>1079</v>
      </c>
      <c r="B399" t="s">
        <v>1080</v>
      </c>
      <c r="C399" t="s">
        <v>1077</v>
      </c>
      <c r="D399" t="s">
        <v>20</v>
      </c>
      <c r="E399" s="10">
        <f>AVERAGE('Marks Term 1:Marks Term 4'!E399:E399)</f>
        <v>3</v>
      </c>
      <c r="F399" s="10">
        <f>AVERAGE('Marks Term 1:Marks Term 4'!F399:F399)</f>
        <v>1.75</v>
      </c>
      <c r="G399" s="10">
        <f>AVERAGE('Marks Term 1:Marks Term 4'!G399:G399)</f>
        <v>8.5</v>
      </c>
      <c r="H399" s="10">
        <f>AVERAGE('Marks Term 1:Marks Term 4'!H399:H399)</f>
        <v>14</v>
      </c>
      <c r="I399" s="10">
        <f t="shared" si="7"/>
        <v>27.25</v>
      </c>
      <c r="J399" s="5" t="str">
        <f>Calc!A399</f>
        <v>Fail</v>
      </c>
    </row>
    <row r="400" spans="1:10">
      <c r="A400" s="3" t="s">
        <v>1078</v>
      </c>
      <c r="B400" t="s">
        <v>536</v>
      </c>
      <c r="C400" t="s">
        <v>1077</v>
      </c>
      <c r="D400" t="s">
        <v>28</v>
      </c>
      <c r="E400" s="10">
        <f>AVERAGE('Marks Term 1:Marks Term 4'!E400:E400)</f>
        <v>4.25</v>
      </c>
      <c r="F400" s="10">
        <f>AVERAGE('Marks Term 1:Marks Term 4'!F400:F400)</f>
        <v>3.25</v>
      </c>
      <c r="G400" s="10">
        <f>AVERAGE('Marks Term 1:Marks Term 4'!G400:G400)</f>
        <v>13</v>
      </c>
      <c r="H400" s="10">
        <f>AVERAGE('Marks Term 1:Marks Term 4'!H400:H400)</f>
        <v>17</v>
      </c>
      <c r="I400" s="10">
        <f t="shared" si="7"/>
        <v>37.5</v>
      </c>
      <c r="J400" s="5" t="str">
        <f>Calc!A400</f>
        <v>F</v>
      </c>
    </row>
    <row r="401" spans="1:10">
      <c r="A401" s="3" t="s">
        <v>1075</v>
      </c>
      <c r="B401" t="s">
        <v>1076</v>
      </c>
      <c r="C401" t="s">
        <v>1077</v>
      </c>
      <c r="D401" t="s">
        <v>20</v>
      </c>
      <c r="E401" s="10">
        <f>AVERAGE('Marks Term 1:Marks Term 4'!E401:E401)</f>
        <v>3.5</v>
      </c>
      <c r="F401" s="10">
        <f>AVERAGE('Marks Term 1:Marks Term 4'!F401:F401)</f>
        <v>3.25</v>
      </c>
      <c r="G401" s="10">
        <f>AVERAGE('Marks Term 1:Marks Term 4'!G401:G401)</f>
        <v>10.25</v>
      </c>
      <c r="H401" s="10">
        <f>AVERAGE('Marks Term 1:Marks Term 4'!H401:H401)</f>
        <v>15.75</v>
      </c>
      <c r="I401" s="10">
        <f t="shared" si="7"/>
        <v>32.75</v>
      </c>
      <c r="J401" s="5" t="str">
        <f>Calc!A401</f>
        <v>Fail</v>
      </c>
    </row>
    <row r="402" spans="1:10">
      <c r="A402" s="3" t="s">
        <v>1081</v>
      </c>
      <c r="B402" t="s">
        <v>1082</v>
      </c>
      <c r="C402" t="s">
        <v>1083</v>
      </c>
      <c r="D402" t="s">
        <v>13</v>
      </c>
      <c r="E402" s="10">
        <f>AVERAGE('Marks Term 1:Marks Term 4'!E402:E402)</f>
        <v>3</v>
      </c>
      <c r="F402" s="10">
        <f>AVERAGE('Marks Term 1:Marks Term 4'!F402:F402)</f>
        <v>2.5</v>
      </c>
      <c r="G402" s="10">
        <f>AVERAGE('Marks Term 1:Marks Term 4'!G402:G402)</f>
        <v>8</v>
      </c>
      <c r="H402" s="10">
        <f>AVERAGE('Marks Term 1:Marks Term 4'!H402:H402)</f>
        <v>13.25</v>
      </c>
      <c r="I402" s="10">
        <f t="shared" si="7"/>
        <v>26.75</v>
      </c>
      <c r="J402" s="5" t="str">
        <f>Calc!A402</f>
        <v>Fail</v>
      </c>
    </row>
    <row r="403" spans="1:10">
      <c r="A403" s="3" t="s">
        <v>1084</v>
      </c>
      <c r="B403" t="s">
        <v>1085</v>
      </c>
      <c r="C403" t="s">
        <v>1086</v>
      </c>
      <c r="D403" t="s">
        <v>20</v>
      </c>
      <c r="E403" s="10">
        <f>AVERAGE('Marks Term 1:Marks Term 4'!E403:E403)</f>
        <v>9.25</v>
      </c>
      <c r="F403" s="10">
        <f>AVERAGE('Marks Term 1:Marks Term 4'!F403:F403)</f>
        <v>10</v>
      </c>
      <c r="G403" s="10">
        <f>AVERAGE('Marks Term 1:Marks Term 4'!G403:G403)</f>
        <v>28.75</v>
      </c>
      <c r="H403" s="10">
        <f>AVERAGE('Marks Term 1:Marks Term 4'!H403:H403)</f>
        <v>45.75</v>
      </c>
      <c r="I403" s="10">
        <f t="shared" si="7"/>
        <v>93.75</v>
      </c>
      <c r="J403" s="5" t="str">
        <f>Calc!A403</f>
        <v>A</v>
      </c>
    </row>
    <row r="404" spans="1:10">
      <c r="A404" s="3" t="s">
        <v>1087</v>
      </c>
      <c r="B404" t="s">
        <v>1088</v>
      </c>
      <c r="C404" t="s">
        <v>1089</v>
      </c>
      <c r="D404" t="s">
        <v>13</v>
      </c>
      <c r="E404" s="10">
        <f>AVERAGE('Marks Term 1:Marks Term 4'!E404:E404)</f>
        <v>9.75</v>
      </c>
      <c r="F404" s="10">
        <f>AVERAGE('Marks Term 1:Marks Term 4'!F404:F404)</f>
        <v>9.25</v>
      </c>
      <c r="G404" s="10">
        <f>AVERAGE('Marks Term 1:Marks Term 4'!G404:G404)</f>
        <v>28</v>
      </c>
      <c r="H404" s="10">
        <f>AVERAGE('Marks Term 1:Marks Term 4'!H404:H404)</f>
        <v>47.25</v>
      </c>
      <c r="I404" s="10">
        <f t="shared" si="7"/>
        <v>94.25</v>
      </c>
      <c r="J404" s="5" t="str">
        <f>Calc!A404</f>
        <v>A</v>
      </c>
    </row>
    <row r="405" spans="1:10">
      <c r="A405" s="3" t="s">
        <v>1092</v>
      </c>
      <c r="B405" t="s">
        <v>1093</v>
      </c>
      <c r="C405" t="s">
        <v>1086</v>
      </c>
      <c r="D405" t="s">
        <v>20</v>
      </c>
      <c r="E405" s="10">
        <f>AVERAGE('Marks Term 1:Marks Term 4'!E405:E405)</f>
        <v>7.25</v>
      </c>
      <c r="F405" s="10">
        <f>AVERAGE('Marks Term 1:Marks Term 4'!F405:F405)</f>
        <v>6</v>
      </c>
      <c r="G405" s="10">
        <f>AVERAGE('Marks Term 1:Marks Term 4'!G405:G405)</f>
        <v>20</v>
      </c>
      <c r="H405" s="10">
        <f>AVERAGE('Marks Term 1:Marks Term 4'!H405:H405)</f>
        <v>38.75</v>
      </c>
      <c r="I405" s="10">
        <f t="shared" si="7"/>
        <v>72</v>
      </c>
      <c r="J405" s="5" t="str">
        <f>Calc!A405</f>
        <v>C</v>
      </c>
    </row>
    <row r="406" spans="1:10">
      <c r="A406" s="3" t="s">
        <v>1090</v>
      </c>
      <c r="B406" t="s">
        <v>1091</v>
      </c>
      <c r="C406" t="s">
        <v>1086</v>
      </c>
      <c r="D406" t="s">
        <v>13</v>
      </c>
      <c r="E406" s="10">
        <f>AVERAGE('Marks Term 1:Marks Term 4'!E406:E406)</f>
        <v>8.75</v>
      </c>
      <c r="F406" s="10">
        <f>AVERAGE('Marks Term 1:Marks Term 4'!F406:F406)</f>
        <v>8.5</v>
      </c>
      <c r="G406" s="10">
        <f>AVERAGE('Marks Term 1:Marks Term 4'!G406:G406)</f>
        <v>25</v>
      </c>
      <c r="H406" s="10">
        <f>AVERAGE('Marks Term 1:Marks Term 4'!H406:H406)</f>
        <v>42</v>
      </c>
      <c r="I406" s="10">
        <f t="shared" si="7"/>
        <v>84.25</v>
      </c>
      <c r="J406" s="5" t="str">
        <f>Calc!A406</f>
        <v>B</v>
      </c>
    </row>
    <row r="407" spans="1:10">
      <c r="A407" s="3" t="s">
        <v>1094</v>
      </c>
      <c r="B407" t="s">
        <v>1095</v>
      </c>
      <c r="C407" t="s">
        <v>1096</v>
      </c>
      <c r="D407" t="s">
        <v>28</v>
      </c>
      <c r="E407" s="10">
        <f>AVERAGE('Marks Term 1:Marks Term 4'!E407:E407)</f>
        <v>6.5</v>
      </c>
      <c r="F407" s="10">
        <f>AVERAGE('Marks Term 1:Marks Term 4'!F407:F407)</f>
        <v>7.25</v>
      </c>
      <c r="G407" s="10">
        <f>AVERAGE('Marks Term 1:Marks Term 4'!G407:G407)</f>
        <v>18.5</v>
      </c>
      <c r="H407" s="10">
        <f>AVERAGE('Marks Term 1:Marks Term 4'!H407:H407)</f>
        <v>34.75</v>
      </c>
      <c r="I407" s="10">
        <f t="shared" si="7"/>
        <v>67</v>
      </c>
      <c r="J407" s="5" t="str">
        <f>Calc!A407</f>
        <v>C</v>
      </c>
    </row>
    <row r="408" spans="1:10">
      <c r="A408" s="3" t="s">
        <v>1097</v>
      </c>
      <c r="B408" t="s">
        <v>1098</v>
      </c>
      <c r="C408" t="s">
        <v>1099</v>
      </c>
      <c r="D408" t="s">
        <v>13</v>
      </c>
      <c r="E408" s="10">
        <f>AVERAGE('Marks Term 1:Marks Term 4'!E408:E408)</f>
        <v>5.75</v>
      </c>
      <c r="F408" s="10">
        <f>AVERAGE('Marks Term 1:Marks Term 4'!F408:F408)</f>
        <v>5.25</v>
      </c>
      <c r="G408" s="10">
        <f>AVERAGE('Marks Term 1:Marks Term 4'!G408:G408)</f>
        <v>17.25</v>
      </c>
      <c r="H408" s="10">
        <f>AVERAGE('Marks Term 1:Marks Term 4'!H408:H408)</f>
        <v>32.25</v>
      </c>
      <c r="I408" s="10">
        <f t="shared" si="7"/>
        <v>60.5</v>
      </c>
      <c r="J408" s="5" t="str">
        <f>Calc!A408</f>
        <v>D</v>
      </c>
    </row>
    <row r="409" spans="1:10">
      <c r="A409" s="3" t="s">
        <v>1100</v>
      </c>
      <c r="B409" t="s">
        <v>366</v>
      </c>
      <c r="C409" t="s">
        <v>1101</v>
      </c>
      <c r="D409" t="s">
        <v>24</v>
      </c>
      <c r="E409" s="10">
        <f>AVERAGE('Marks Term 1:Marks Term 4'!E409:E409)</f>
        <v>8</v>
      </c>
      <c r="F409" s="10">
        <f>AVERAGE('Marks Term 1:Marks Term 4'!F409:F409)</f>
        <v>6.5</v>
      </c>
      <c r="G409" s="10">
        <f>AVERAGE('Marks Term 1:Marks Term 4'!G409:G409)</f>
        <v>26</v>
      </c>
      <c r="H409" s="10">
        <f>AVERAGE('Marks Term 1:Marks Term 4'!H409:H409)</f>
        <v>37.25</v>
      </c>
      <c r="I409" s="10">
        <f t="shared" si="7"/>
        <v>77.75</v>
      </c>
      <c r="J409" s="5" t="str">
        <f>Calc!A409</f>
        <v>B</v>
      </c>
    </row>
    <row r="410" spans="1:10">
      <c r="A410" s="3" t="s">
        <v>1102</v>
      </c>
      <c r="B410" t="s">
        <v>1103</v>
      </c>
      <c r="C410" t="s">
        <v>1104</v>
      </c>
      <c r="D410" t="s">
        <v>24</v>
      </c>
      <c r="E410" s="10">
        <f>AVERAGE('Marks Term 1:Marks Term 4'!E410:E410)</f>
        <v>4.5</v>
      </c>
      <c r="F410" s="10">
        <f>AVERAGE('Marks Term 1:Marks Term 4'!F410:F410)</f>
        <v>5.25</v>
      </c>
      <c r="G410" s="10">
        <f>AVERAGE('Marks Term 1:Marks Term 4'!G410:G410)</f>
        <v>13.75</v>
      </c>
      <c r="H410" s="10">
        <f>AVERAGE('Marks Term 1:Marks Term 4'!H410:H410)</f>
        <v>24.25</v>
      </c>
      <c r="I410" s="10">
        <f t="shared" si="7"/>
        <v>47.75</v>
      </c>
      <c r="J410" s="5" t="str">
        <f>Calc!A410</f>
        <v>E</v>
      </c>
    </row>
    <row r="411" spans="1:10">
      <c r="A411" s="3" t="s">
        <v>1105</v>
      </c>
      <c r="B411" t="s">
        <v>1106</v>
      </c>
      <c r="C411" t="s">
        <v>1104</v>
      </c>
      <c r="D411" t="s">
        <v>28</v>
      </c>
      <c r="E411" s="10">
        <f>AVERAGE('Marks Term 1:Marks Term 4'!E411:E411)</f>
        <v>4</v>
      </c>
      <c r="F411" s="10">
        <f>AVERAGE('Marks Term 1:Marks Term 4'!F411:F411)</f>
        <v>5.25</v>
      </c>
      <c r="G411" s="10">
        <f>AVERAGE('Marks Term 1:Marks Term 4'!G411:G411)</f>
        <v>12.5</v>
      </c>
      <c r="H411" s="10">
        <f>AVERAGE('Marks Term 1:Marks Term 4'!H411:H411)</f>
        <v>16.5</v>
      </c>
      <c r="I411" s="10">
        <f t="shared" si="7"/>
        <v>38.25</v>
      </c>
      <c r="J411" s="5" t="str">
        <f>Calc!A411</f>
        <v>F</v>
      </c>
    </row>
    <row r="412" spans="1:10">
      <c r="A412" s="3" t="s">
        <v>1110</v>
      </c>
      <c r="B412" t="s">
        <v>1111</v>
      </c>
      <c r="C412" t="s">
        <v>1112</v>
      </c>
      <c r="D412" t="s">
        <v>13</v>
      </c>
      <c r="E412" s="10">
        <f>AVERAGE('Marks Term 1:Marks Term 4'!E412:E412)</f>
        <v>5.75</v>
      </c>
      <c r="F412" s="10">
        <f>AVERAGE('Marks Term 1:Marks Term 4'!F412:F412)</f>
        <v>6.25</v>
      </c>
      <c r="G412" s="10">
        <f>AVERAGE('Marks Term 1:Marks Term 4'!G412:G412)</f>
        <v>14.5</v>
      </c>
      <c r="H412" s="10">
        <f>AVERAGE('Marks Term 1:Marks Term 4'!H412:H412)</f>
        <v>31.25</v>
      </c>
      <c r="I412" s="10">
        <f t="shared" si="7"/>
        <v>57.75</v>
      </c>
      <c r="J412" s="5" t="str">
        <f>Calc!A412</f>
        <v>D</v>
      </c>
    </row>
    <row r="413" spans="1:10">
      <c r="A413" s="3" t="s">
        <v>1107</v>
      </c>
      <c r="B413" t="s">
        <v>1108</v>
      </c>
      <c r="C413" t="s">
        <v>1109</v>
      </c>
      <c r="D413" t="s">
        <v>20</v>
      </c>
      <c r="E413" s="10">
        <f>AVERAGE('Marks Term 1:Marks Term 4'!E413:E413)</f>
        <v>8.5</v>
      </c>
      <c r="F413" s="10">
        <f>AVERAGE('Marks Term 1:Marks Term 4'!F413:F413)</f>
        <v>8.25</v>
      </c>
      <c r="G413" s="10">
        <f>AVERAGE('Marks Term 1:Marks Term 4'!G413:G413)</f>
        <v>25.75</v>
      </c>
      <c r="H413" s="10">
        <f>AVERAGE('Marks Term 1:Marks Term 4'!H413:H413)</f>
        <v>41.25</v>
      </c>
      <c r="I413" s="10">
        <f t="shared" si="7"/>
        <v>83.75</v>
      </c>
      <c r="J413" s="5" t="str">
        <f>Calc!A413</f>
        <v>B</v>
      </c>
    </row>
    <row r="414" spans="1:10">
      <c r="A414" s="3" t="s">
        <v>1121</v>
      </c>
      <c r="B414" t="s">
        <v>1122</v>
      </c>
      <c r="C414" t="s">
        <v>1115</v>
      </c>
      <c r="D414" t="s">
        <v>24</v>
      </c>
      <c r="E414" s="10">
        <f>AVERAGE('Marks Term 1:Marks Term 4'!E414:E414)</f>
        <v>7.25</v>
      </c>
      <c r="F414" s="10">
        <f>AVERAGE('Marks Term 1:Marks Term 4'!F414:F414)</f>
        <v>7.5</v>
      </c>
      <c r="G414" s="10">
        <f>AVERAGE('Marks Term 1:Marks Term 4'!G414:G414)</f>
        <v>21.25</v>
      </c>
      <c r="H414" s="10">
        <f>AVERAGE('Marks Term 1:Marks Term 4'!H414:H414)</f>
        <v>38.5</v>
      </c>
      <c r="I414" s="10">
        <f t="shared" si="7"/>
        <v>74.5</v>
      </c>
      <c r="J414" s="5" t="str">
        <f>Calc!A414</f>
        <v>C</v>
      </c>
    </row>
    <row r="415" spans="1:10">
      <c r="A415" s="3" t="s">
        <v>1113</v>
      </c>
      <c r="B415" t="s">
        <v>1114</v>
      </c>
      <c r="C415" t="s">
        <v>1115</v>
      </c>
      <c r="D415" t="s">
        <v>13</v>
      </c>
      <c r="E415" s="10">
        <f>AVERAGE('Marks Term 1:Marks Term 4'!E415:E415)</f>
        <v>9.75</v>
      </c>
      <c r="F415" s="10">
        <f>AVERAGE('Marks Term 1:Marks Term 4'!F415:F415)</f>
        <v>9.25</v>
      </c>
      <c r="G415" s="10">
        <f>AVERAGE('Marks Term 1:Marks Term 4'!G415:G415)</f>
        <v>28.25</v>
      </c>
      <c r="H415" s="10">
        <f>AVERAGE('Marks Term 1:Marks Term 4'!H415:H415)</f>
        <v>42.75</v>
      </c>
      <c r="I415" s="10">
        <f t="shared" si="7"/>
        <v>90</v>
      </c>
      <c r="J415" s="5" t="str">
        <f>Calc!A415</f>
        <v>A</v>
      </c>
    </row>
    <row r="416" spans="1:10">
      <c r="A416" s="3" t="s">
        <v>1116</v>
      </c>
      <c r="B416" t="s">
        <v>292</v>
      </c>
      <c r="C416" t="s">
        <v>1115</v>
      </c>
      <c r="D416" t="s">
        <v>24</v>
      </c>
      <c r="E416" s="10">
        <f>AVERAGE('Marks Term 1:Marks Term 4'!E416:E416)</f>
        <v>9</v>
      </c>
      <c r="F416" s="10">
        <f>AVERAGE('Marks Term 1:Marks Term 4'!F416:F416)</f>
        <v>8</v>
      </c>
      <c r="G416" s="10">
        <f>AVERAGE('Marks Term 1:Marks Term 4'!G416:G416)</f>
        <v>25.5</v>
      </c>
      <c r="H416" s="10">
        <f>AVERAGE('Marks Term 1:Marks Term 4'!H416:H416)</f>
        <v>44.75</v>
      </c>
      <c r="I416" s="10">
        <f t="shared" si="7"/>
        <v>87.25</v>
      </c>
      <c r="J416" s="5" t="str">
        <f>Calc!A416</f>
        <v>A</v>
      </c>
    </row>
    <row r="417" spans="1:10">
      <c r="A417" s="3" t="s">
        <v>1117</v>
      </c>
      <c r="B417" t="s">
        <v>301</v>
      </c>
      <c r="C417" t="s">
        <v>1118</v>
      </c>
      <c r="D417" t="s">
        <v>28</v>
      </c>
      <c r="E417" s="10">
        <f>AVERAGE('Marks Term 1:Marks Term 4'!E417:E417)</f>
        <v>7.5</v>
      </c>
      <c r="F417" s="10">
        <f>AVERAGE('Marks Term 1:Marks Term 4'!F417:F417)</f>
        <v>7.25</v>
      </c>
      <c r="G417" s="10">
        <f>AVERAGE('Marks Term 1:Marks Term 4'!G417:G417)</f>
        <v>20.5</v>
      </c>
      <c r="H417" s="10">
        <f>AVERAGE('Marks Term 1:Marks Term 4'!H417:H417)</f>
        <v>32.75</v>
      </c>
      <c r="I417" s="10">
        <f t="shared" si="7"/>
        <v>68</v>
      </c>
      <c r="J417" s="5" t="str">
        <f>Calc!A417</f>
        <v>C</v>
      </c>
    </row>
    <row r="418" spans="1:10">
      <c r="A418" s="3" t="s">
        <v>1119</v>
      </c>
      <c r="B418" t="s">
        <v>1060</v>
      </c>
      <c r="C418" t="s">
        <v>1120</v>
      </c>
      <c r="D418" t="s">
        <v>13</v>
      </c>
      <c r="E418" s="10">
        <f>AVERAGE('Marks Term 1:Marks Term 4'!E418:E418)</f>
        <v>6.75</v>
      </c>
      <c r="F418" s="10">
        <f>AVERAGE('Marks Term 1:Marks Term 4'!F418:F418)</f>
        <v>6.75</v>
      </c>
      <c r="G418" s="10">
        <f>AVERAGE('Marks Term 1:Marks Term 4'!G418:G418)</f>
        <v>19.25</v>
      </c>
      <c r="H418" s="10">
        <f>AVERAGE('Marks Term 1:Marks Term 4'!H418:H418)</f>
        <v>37.75</v>
      </c>
      <c r="I418" s="10">
        <f t="shared" si="7"/>
        <v>70.5</v>
      </c>
      <c r="J418" s="5" t="str">
        <f>Calc!A418</f>
        <v>C</v>
      </c>
    </row>
    <row r="419" spans="1:10">
      <c r="A419" s="3" t="s">
        <v>1123</v>
      </c>
      <c r="B419" t="s">
        <v>1124</v>
      </c>
      <c r="C419" t="s">
        <v>1125</v>
      </c>
      <c r="D419" t="s">
        <v>13</v>
      </c>
      <c r="E419" s="10">
        <f>AVERAGE('Marks Term 1:Marks Term 4'!E419:E419)</f>
        <v>9.25</v>
      </c>
      <c r="F419" s="10">
        <f>AVERAGE('Marks Term 1:Marks Term 4'!F419:F419)</f>
        <v>9.5</v>
      </c>
      <c r="G419" s="10">
        <f>AVERAGE('Marks Term 1:Marks Term 4'!G419:G419)</f>
        <v>28</v>
      </c>
      <c r="H419" s="10">
        <f>AVERAGE('Marks Term 1:Marks Term 4'!H419:H419)</f>
        <v>46.75</v>
      </c>
      <c r="I419" s="10">
        <f t="shared" si="7"/>
        <v>93.5</v>
      </c>
      <c r="J419" s="5" t="str">
        <f>Calc!A419</f>
        <v>A</v>
      </c>
    </row>
    <row r="420" spans="1:10">
      <c r="A420" s="3" t="s">
        <v>1128</v>
      </c>
      <c r="B420" t="s">
        <v>1129</v>
      </c>
      <c r="C420" t="s">
        <v>582</v>
      </c>
      <c r="D420" t="s">
        <v>13</v>
      </c>
      <c r="E420" s="10">
        <f>AVERAGE('Marks Term 1:Marks Term 4'!E420:E420)</f>
        <v>4.5</v>
      </c>
      <c r="F420" s="10">
        <f>AVERAGE('Marks Term 1:Marks Term 4'!F420:F420)</f>
        <v>4</v>
      </c>
      <c r="G420" s="10">
        <f>AVERAGE('Marks Term 1:Marks Term 4'!G420:G420)</f>
        <v>13.25</v>
      </c>
      <c r="H420" s="10">
        <f>AVERAGE('Marks Term 1:Marks Term 4'!H420:H420)</f>
        <v>25.75</v>
      </c>
      <c r="I420" s="10">
        <f t="shared" si="7"/>
        <v>47.5</v>
      </c>
      <c r="J420" s="5" t="str">
        <f>Calc!A420</f>
        <v>E</v>
      </c>
    </row>
    <row r="421" spans="1:10">
      <c r="A421" s="3" t="s">
        <v>1126</v>
      </c>
      <c r="B421" t="s">
        <v>1127</v>
      </c>
      <c r="C421" t="s">
        <v>582</v>
      </c>
      <c r="D421" t="s">
        <v>28</v>
      </c>
      <c r="E421" s="10">
        <f>AVERAGE('Marks Term 1:Marks Term 4'!E421:E421)</f>
        <v>8</v>
      </c>
      <c r="F421" s="10">
        <f>AVERAGE('Marks Term 1:Marks Term 4'!F421:F421)</f>
        <v>8</v>
      </c>
      <c r="G421" s="10">
        <f>AVERAGE('Marks Term 1:Marks Term 4'!G421:G421)</f>
        <v>20.75</v>
      </c>
      <c r="H421" s="10">
        <f>AVERAGE('Marks Term 1:Marks Term 4'!H421:H421)</f>
        <v>36.75</v>
      </c>
      <c r="I421" s="10">
        <f t="shared" si="7"/>
        <v>73.5</v>
      </c>
      <c r="J421" s="5" t="str">
        <f>Calc!A421</f>
        <v>C</v>
      </c>
    </row>
    <row r="422" spans="1:10">
      <c r="A422" s="3" t="s">
        <v>1130</v>
      </c>
      <c r="B422" t="s">
        <v>1131</v>
      </c>
      <c r="C422" t="s">
        <v>1132</v>
      </c>
      <c r="D422" t="s">
        <v>20</v>
      </c>
      <c r="E422" s="10">
        <f>AVERAGE('Marks Term 1:Marks Term 4'!E422:E422)</f>
        <v>8.75</v>
      </c>
      <c r="F422" s="10">
        <f>AVERAGE('Marks Term 1:Marks Term 4'!F422:F422)</f>
        <v>8.25</v>
      </c>
      <c r="G422" s="10">
        <f>AVERAGE('Marks Term 1:Marks Term 4'!G422:G422)</f>
        <v>25.75</v>
      </c>
      <c r="H422" s="10">
        <f>AVERAGE('Marks Term 1:Marks Term 4'!H422:H422)</f>
        <v>43</v>
      </c>
      <c r="I422" s="10">
        <f t="shared" si="7"/>
        <v>85.75</v>
      </c>
      <c r="J422" s="5" t="str">
        <f>Calc!A422</f>
        <v>A</v>
      </c>
    </row>
    <row r="423" spans="1:10">
      <c r="A423" s="3" t="s">
        <v>1133</v>
      </c>
      <c r="B423" t="s">
        <v>1134</v>
      </c>
      <c r="C423" t="s">
        <v>1135</v>
      </c>
      <c r="D423" t="s">
        <v>28</v>
      </c>
      <c r="E423" s="10">
        <f>AVERAGE('Marks Term 1:Marks Term 4'!E423:E423)</f>
        <v>3.5</v>
      </c>
      <c r="F423" s="10">
        <f>AVERAGE('Marks Term 1:Marks Term 4'!F423:F423)</f>
        <v>2.75</v>
      </c>
      <c r="G423" s="10">
        <f>AVERAGE('Marks Term 1:Marks Term 4'!G423:G423)</f>
        <v>11.5</v>
      </c>
      <c r="H423" s="10">
        <f>AVERAGE('Marks Term 1:Marks Term 4'!H423:H423)</f>
        <v>17</v>
      </c>
      <c r="I423" s="10">
        <f t="shared" si="7"/>
        <v>34.75</v>
      </c>
      <c r="J423" s="5" t="str">
        <f>Calc!A423</f>
        <v>Fail</v>
      </c>
    </row>
    <row r="424" spans="1:10">
      <c r="A424" s="3" t="s">
        <v>1136</v>
      </c>
      <c r="B424" t="s">
        <v>1137</v>
      </c>
      <c r="C424" t="s">
        <v>1138</v>
      </c>
      <c r="D424" t="s">
        <v>13</v>
      </c>
      <c r="E424" s="10">
        <f>AVERAGE('Marks Term 1:Marks Term 4'!E424:E424)</f>
        <v>4.75</v>
      </c>
      <c r="F424" s="10">
        <f>AVERAGE('Marks Term 1:Marks Term 4'!F424:F424)</f>
        <v>4.75</v>
      </c>
      <c r="G424" s="10">
        <f>AVERAGE('Marks Term 1:Marks Term 4'!G424:G424)</f>
        <v>12.25</v>
      </c>
      <c r="H424" s="10">
        <f>AVERAGE('Marks Term 1:Marks Term 4'!H424:H424)</f>
        <v>22.5</v>
      </c>
      <c r="I424" s="10">
        <f t="shared" si="7"/>
        <v>44.25</v>
      </c>
      <c r="J424" s="5" t="str">
        <f>Calc!A424</f>
        <v>F</v>
      </c>
    </row>
    <row r="425" spans="1:10">
      <c r="A425" s="3" t="s">
        <v>1139</v>
      </c>
      <c r="B425" t="s">
        <v>1140</v>
      </c>
      <c r="C425" t="s">
        <v>1141</v>
      </c>
      <c r="D425" t="s">
        <v>28</v>
      </c>
      <c r="E425" s="10">
        <f>AVERAGE('Marks Term 1:Marks Term 4'!E425:E425)</f>
        <v>6</v>
      </c>
      <c r="F425" s="10">
        <f>AVERAGE('Marks Term 1:Marks Term 4'!F425:F425)</f>
        <v>5.25</v>
      </c>
      <c r="G425" s="10">
        <f>AVERAGE('Marks Term 1:Marks Term 4'!G425:G425)</f>
        <v>18</v>
      </c>
      <c r="H425" s="10">
        <f>AVERAGE('Marks Term 1:Marks Term 4'!H425:H425)</f>
        <v>23.75</v>
      </c>
      <c r="I425" s="10">
        <f t="shared" si="7"/>
        <v>53</v>
      </c>
      <c r="J425" s="5" t="str">
        <f>Calc!A425</f>
        <v>E</v>
      </c>
    </row>
    <row r="426" spans="1:10">
      <c r="A426" s="3" t="s">
        <v>1142</v>
      </c>
      <c r="B426" t="s">
        <v>1143</v>
      </c>
      <c r="C426" t="s">
        <v>155</v>
      </c>
      <c r="D426" t="s">
        <v>28</v>
      </c>
      <c r="E426" s="10">
        <f>AVERAGE('Marks Term 1:Marks Term 4'!E426:E426)</f>
        <v>5.75</v>
      </c>
      <c r="F426" s="10">
        <f>AVERAGE('Marks Term 1:Marks Term 4'!F426:F426)</f>
        <v>6</v>
      </c>
      <c r="G426" s="10">
        <f>AVERAGE('Marks Term 1:Marks Term 4'!G426:G426)</f>
        <v>17.75</v>
      </c>
      <c r="H426" s="10">
        <f>AVERAGE('Marks Term 1:Marks Term 4'!H426:H426)</f>
        <v>33.75</v>
      </c>
      <c r="I426" s="10">
        <f t="shared" si="7"/>
        <v>63.25</v>
      </c>
      <c r="J426" s="5" t="str">
        <f>Calc!A426</f>
        <v>D</v>
      </c>
    </row>
    <row r="427" spans="1:10">
      <c r="A427" s="3" t="s">
        <v>1144</v>
      </c>
      <c r="B427" t="s">
        <v>1145</v>
      </c>
      <c r="C427" t="s">
        <v>1146</v>
      </c>
      <c r="D427" t="s">
        <v>13</v>
      </c>
      <c r="E427" s="10">
        <f>AVERAGE('Marks Term 1:Marks Term 4'!E427:E427)</f>
        <v>4</v>
      </c>
      <c r="F427" s="10">
        <f>AVERAGE('Marks Term 1:Marks Term 4'!F427:F427)</f>
        <v>3.5</v>
      </c>
      <c r="G427" s="10">
        <f>AVERAGE('Marks Term 1:Marks Term 4'!G427:G427)</f>
        <v>9.25</v>
      </c>
      <c r="H427" s="10">
        <f>AVERAGE('Marks Term 1:Marks Term 4'!H427:H427)</f>
        <v>26.5</v>
      </c>
      <c r="I427" s="10">
        <f t="shared" si="7"/>
        <v>43.25</v>
      </c>
      <c r="J427" s="5" t="str">
        <f>Calc!A427</f>
        <v>F</v>
      </c>
    </row>
    <row r="428" spans="1:10">
      <c r="A428" s="3" t="s">
        <v>1147</v>
      </c>
      <c r="B428" t="s">
        <v>1089</v>
      </c>
      <c r="C428" t="s">
        <v>1148</v>
      </c>
      <c r="D428" t="s">
        <v>24</v>
      </c>
      <c r="E428" s="10">
        <f>AVERAGE('Marks Term 1:Marks Term 4'!E428:E428)</f>
        <v>6.25</v>
      </c>
      <c r="F428" s="10">
        <f>AVERAGE('Marks Term 1:Marks Term 4'!F428:F428)</f>
        <v>6.25</v>
      </c>
      <c r="G428" s="10">
        <f>AVERAGE('Marks Term 1:Marks Term 4'!G428:G428)</f>
        <v>19.5</v>
      </c>
      <c r="H428" s="10">
        <f>AVERAGE('Marks Term 1:Marks Term 4'!H428:H428)</f>
        <v>30.25</v>
      </c>
      <c r="I428" s="10">
        <f t="shared" si="7"/>
        <v>62.25</v>
      </c>
      <c r="J428" s="5" t="str">
        <f>Calc!A428</f>
        <v>D</v>
      </c>
    </row>
    <row r="429" spans="1:10">
      <c r="A429" s="3" t="s">
        <v>1149</v>
      </c>
      <c r="B429" t="s">
        <v>1150</v>
      </c>
      <c r="C429" t="s">
        <v>1151</v>
      </c>
      <c r="D429" t="s">
        <v>20</v>
      </c>
      <c r="E429" s="10">
        <f>AVERAGE('Marks Term 1:Marks Term 4'!E429:E429)</f>
        <v>4.25</v>
      </c>
      <c r="F429" s="10">
        <f>AVERAGE('Marks Term 1:Marks Term 4'!F429:F429)</f>
        <v>6</v>
      </c>
      <c r="G429" s="10">
        <f>AVERAGE('Marks Term 1:Marks Term 4'!G429:G429)</f>
        <v>12.5</v>
      </c>
      <c r="H429" s="10">
        <f>AVERAGE('Marks Term 1:Marks Term 4'!H429:H429)</f>
        <v>18.75</v>
      </c>
      <c r="I429" s="10">
        <f t="shared" si="7"/>
        <v>41.5</v>
      </c>
      <c r="J429" s="5" t="str">
        <f>Calc!A429</f>
        <v>F</v>
      </c>
    </row>
    <row r="430" spans="1:10">
      <c r="A430" s="3" t="s">
        <v>1152</v>
      </c>
      <c r="B430" t="s">
        <v>1153</v>
      </c>
      <c r="C430" t="s">
        <v>1154</v>
      </c>
      <c r="D430" t="s">
        <v>24</v>
      </c>
      <c r="E430" s="10">
        <f>AVERAGE('Marks Term 1:Marks Term 4'!E430:E430)</f>
        <v>9.25</v>
      </c>
      <c r="F430" s="10">
        <f>AVERAGE('Marks Term 1:Marks Term 4'!F430:F430)</f>
        <v>8</v>
      </c>
      <c r="G430" s="10">
        <f>AVERAGE('Marks Term 1:Marks Term 4'!G430:G430)</f>
        <v>26.5</v>
      </c>
      <c r="H430" s="10">
        <f>AVERAGE('Marks Term 1:Marks Term 4'!H430:H430)</f>
        <v>47.5</v>
      </c>
      <c r="I430" s="10">
        <f t="shared" si="7"/>
        <v>91.25</v>
      </c>
      <c r="J430" s="5" t="str">
        <f>Calc!A430</f>
        <v>A</v>
      </c>
    </row>
    <row r="431" spans="1:10">
      <c r="A431" s="3" t="s">
        <v>1155</v>
      </c>
      <c r="B431" t="s">
        <v>1156</v>
      </c>
      <c r="C431" t="s">
        <v>1157</v>
      </c>
      <c r="D431" t="s">
        <v>24</v>
      </c>
      <c r="E431" s="10">
        <f>AVERAGE('Marks Term 1:Marks Term 4'!E431:E431)</f>
        <v>9</v>
      </c>
      <c r="F431" s="10">
        <f>AVERAGE('Marks Term 1:Marks Term 4'!F431:F431)</f>
        <v>9.25</v>
      </c>
      <c r="G431" s="10">
        <f>AVERAGE('Marks Term 1:Marks Term 4'!G431:G431)</f>
        <v>26.5</v>
      </c>
      <c r="H431" s="10">
        <f>AVERAGE('Marks Term 1:Marks Term 4'!H431:H431)</f>
        <v>43.25</v>
      </c>
      <c r="I431" s="10">
        <f t="shared" si="7"/>
        <v>88</v>
      </c>
      <c r="J431" s="5" t="str">
        <f>Calc!A431</f>
        <v>A</v>
      </c>
    </row>
    <row r="432" spans="1:10">
      <c r="A432" s="3" t="s">
        <v>1158</v>
      </c>
      <c r="B432" t="s">
        <v>1159</v>
      </c>
      <c r="C432" t="s">
        <v>1160</v>
      </c>
      <c r="D432" t="s">
        <v>13</v>
      </c>
      <c r="E432" s="10">
        <f>AVERAGE('Marks Term 1:Marks Term 4'!E432:E432)</f>
        <v>6.75</v>
      </c>
      <c r="F432" s="10">
        <f>AVERAGE('Marks Term 1:Marks Term 4'!F432:F432)</f>
        <v>6</v>
      </c>
      <c r="G432" s="10">
        <f>AVERAGE('Marks Term 1:Marks Term 4'!G432:G432)</f>
        <v>18.5</v>
      </c>
      <c r="H432" s="10">
        <f>AVERAGE('Marks Term 1:Marks Term 4'!H432:H432)</f>
        <v>32.5</v>
      </c>
      <c r="I432" s="10">
        <f t="shared" si="7"/>
        <v>63.75</v>
      </c>
      <c r="J432" s="5" t="str">
        <f>Calc!A432</f>
        <v>D</v>
      </c>
    </row>
    <row r="433" spans="1:10">
      <c r="A433" s="3" t="s">
        <v>1161</v>
      </c>
      <c r="B433" t="s">
        <v>1162</v>
      </c>
      <c r="C433" t="s">
        <v>1163</v>
      </c>
      <c r="D433" t="s">
        <v>20</v>
      </c>
      <c r="E433" s="10">
        <f>AVERAGE('Marks Term 1:Marks Term 4'!E433:E433)</f>
        <v>5.25</v>
      </c>
      <c r="F433" s="10">
        <f>AVERAGE('Marks Term 1:Marks Term 4'!F433:F433)</f>
        <v>4.75</v>
      </c>
      <c r="G433" s="10">
        <f>AVERAGE('Marks Term 1:Marks Term 4'!G433:G433)</f>
        <v>15</v>
      </c>
      <c r="H433" s="10">
        <f>AVERAGE('Marks Term 1:Marks Term 4'!H433:H433)</f>
        <v>30.75</v>
      </c>
      <c r="I433" s="10">
        <f t="shared" si="7"/>
        <v>55.75</v>
      </c>
      <c r="J433" s="5" t="str">
        <f>Calc!A433</f>
        <v>D</v>
      </c>
    </row>
    <row r="434" spans="1:10">
      <c r="A434" s="3" t="s">
        <v>1164</v>
      </c>
      <c r="B434" t="s">
        <v>1165</v>
      </c>
      <c r="C434" t="s">
        <v>1166</v>
      </c>
      <c r="D434" t="s">
        <v>20</v>
      </c>
      <c r="E434" s="10">
        <f>AVERAGE('Marks Term 1:Marks Term 4'!E434:E434)</f>
        <v>5.25</v>
      </c>
      <c r="F434" s="10">
        <f>AVERAGE('Marks Term 1:Marks Term 4'!F434:F434)</f>
        <v>5.5</v>
      </c>
      <c r="G434" s="10">
        <f>AVERAGE('Marks Term 1:Marks Term 4'!G434:G434)</f>
        <v>15</v>
      </c>
      <c r="H434" s="10">
        <f>AVERAGE('Marks Term 1:Marks Term 4'!H434:H434)</f>
        <v>26</v>
      </c>
      <c r="I434" s="10">
        <f t="shared" si="7"/>
        <v>51.75</v>
      </c>
      <c r="J434" s="5" t="str">
        <f>Calc!A434</f>
        <v>E</v>
      </c>
    </row>
    <row r="435" spans="1:10">
      <c r="A435" s="3" t="s">
        <v>1170</v>
      </c>
      <c r="B435" t="s">
        <v>1021</v>
      </c>
      <c r="C435" t="s">
        <v>1171</v>
      </c>
      <c r="D435" t="s">
        <v>13</v>
      </c>
      <c r="E435" s="10">
        <f>AVERAGE('Marks Term 1:Marks Term 4'!E435:E435)</f>
        <v>7</v>
      </c>
      <c r="F435" s="10">
        <f>AVERAGE('Marks Term 1:Marks Term 4'!F435:F435)</f>
        <v>6.5</v>
      </c>
      <c r="G435" s="10">
        <f>AVERAGE('Marks Term 1:Marks Term 4'!G435:G435)</f>
        <v>21.5</v>
      </c>
      <c r="H435" s="10">
        <f>AVERAGE('Marks Term 1:Marks Term 4'!H435:H435)</f>
        <v>36.25</v>
      </c>
      <c r="I435" s="10">
        <f t="shared" si="7"/>
        <v>71.25</v>
      </c>
      <c r="J435" s="5" t="str">
        <f>Calc!A435</f>
        <v>C</v>
      </c>
    </row>
    <row r="436" spans="1:10">
      <c r="A436" s="3" t="s">
        <v>1167</v>
      </c>
      <c r="B436" t="s">
        <v>1168</v>
      </c>
      <c r="C436" t="s">
        <v>1169</v>
      </c>
      <c r="D436" t="s">
        <v>20</v>
      </c>
      <c r="E436" s="10">
        <f>AVERAGE('Marks Term 1:Marks Term 4'!E436:E436)</f>
        <v>7.25</v>
      </c>
      <c r="F436" s="10">
        <f>AVERAGE('Marks Term 1:Marks Term 4'!F436:F436)</f>
        <v>6.5</v>
      </c>
      <c r="G436" s="10">
        <f>AVERAGE('Marks Term 1:Marks Term 4'!G436:G436)</f>
        <v>22.25</v>
      </c>
      <c r="H436" s="10">
        <f>AVERAGE('Marks Term 1:Marks Term 4'!H436:H436)</f>
        <v>38</v>
      </c>
      <c r="I436" s="10">
        <f t="shared" si="7"/>
        <v>74</v>
      </c>
      <c r="J436" s="5" t="str">
        <f>Calc!A436</f>
        <v>C</v>
      </c>
    </row>
    <row r="437" spans="1:10">
      <c r="A437" s="3" t="s">
        <v>1187</v>
      </c>
      <c r="B437" t="s">
        <v>1188</v>
      </c>
      <c r="C437" t="s">
        <v>1171</v>
      </c>
      <c r="D437" t="s">
        <v>28</v>
      </c>
      <c r="E437" s="10">
        <f>AVERAGE('Marks Term 1:Marks Term 4'!E437:E437)</f>
        <v>5.5</v>
      </c>
      <c r="F437" s="10">
        <f>AVERAGE('Marks Term 1:Marks Term 4'!F437:F437)</f>
        <v>4.5</v>
      </c>
      <c r="G437" s="10">
        <f>AVERAGE('Marks Term 1:Marks Term 4'!G437:G437)</f>
        <v>15.25</v>
      </c>
      <c r="H437" s="10">
        <f>AVERAGE('Marks Term 1:Marks Term 4'!H437:H437)</f>
        <v>31.75</v>
      </c>
      <c r="I437" s="10">
        <f t="shared" si="7"/>
        <v>57</v>
      </c>
      <c r="J437" s="5" t="str">
        <f>Calc!A437</f>
        <v>D</v>
      </c>
    </row>
    <row r="438" spans="1:10">
      <c r="A438" s="3" t="s">
        <v>1191</v>
      </c>
      <c r="B438" t="s">
        <v>1192</v>
      </c>
      <c r="C438" t="s">
        <v>1171</v>
      </c>
      <c r="D438" t="s">
        <v>28</v>
      </c>
      <c r="E438" s="10">
        <f>AVERAGE('Marks Term 1:Marks Term 4'!E438:E438)</f>
        <v>5.5</v>
      </c>
      <c r="F438" s="10">
        <f>AVERAGE('Marks Term 1:Marks Term 4'!F438:F438)</f>
        <v>5.5</v>
      </c>
      <c r="G438" s="10">
        <f>AVERAGE('Marks Term 1:Marks Term 4'!G438:G438)</f>
        <v>16.25</v>
      </c>
      <c r="H438" s="10">
        <f>AVERAGE('Marks Term 1:Marks Term 4'!H438:H438)</f>
        <v>25.75</v>
      </c>
      <c r="I438" s="10">
        <f t="shared" si="7"/>
        <v>53</v>
      </c>
      <c r="J438" s="5" t="str">
        <f>Calc!A438</f>
        <v>E</v>
      </c>
    </row>
    <row r="439" spans="1:10">
      <c r="A439" s="3" t="s">
        <v>1182</v>
      </c>
      <c r="B439" t="s">
        <v>1183</v>
      </c>
      <c r="C439" t="s">
        <v>1171</v>
      </c>
      <c r="D439" t="s">
        <v>20</v>
      </c>
      <c r="E439" s="10">
        <f>AVERAGE('Marks Term 1:Marks Term 4'!E439:E439)</f>
        <v>4.75</v>
      </c>
      <c r="F439" s="10">
        <f>AVERAGE('Marks Term 1:Marks Term 4'!F439:F439)</f>
        <v>4.25</v>
      </c>
      <c r="G439" s="10">
        <f>AVERAGE('Marks Term 1:Marks Term 4'!G439:G439)</f>
        <v>12.75</v>
      </c>
      <c r="H439" s="10">
        <f>AVERAGE('Marks Term 1:Marks Term 4'!H439:H439)</f>
        <v>25</v>
      </c>
      <c r="I439" s="10">
        <f t="shared" si="7"/>
        <v>46.75</v>
      </c>
      <c r="J439" s="5" t="str">
        <f>Calc!A439</f>
        <v>E</v>
      </c>
    </row>
    <row r="440" spans="1:10">
      <c r="A440" s="3" t="s">
        <v>1189</v>
      </c>
      <c r="B440" t="s">
        <v>1190</v>
      </c>
      <c r="C440" t="s">
        <v>1186</v>
      </c>
      <c r="D440" t="s">
        <v>24</v>
      </c>
      <c r="E440" s="10">
        <f>AVERAGE('Marks Term 1:Marks Term 4'!E440:E440)</f>
        <v>4.75</v>
      </c>
      <c r="F440" s="10">
        <f>AVERAGE('Marks Term 1:Marks Term 4'!F440:F440)</f>
        <v>6.25</v>
      </c>
      <c r="G440" s="10">
        <f>AVERAGE('Marks Term 1:Marks Term 4'!G440:G440)</f>
        <v>15.25</v>
      </c>
      <c r="H440" s="10">
        <f>AVERAGE('Marks Term 1:Marks Term 4'!H440:H440)</f>
        <v>22.25</v>
      </c>
      <c r="I440" s="10">
        <f t="shared" si="7"/>
        <v>48.5</v>
      </c>
      <c r="J440" s="5" t="str">
        <f>Calc!A440</f>
        <v>E</v>
      </c>
    </row>
    <row r="441" spans="1:10">
      <c r="A441" s="3" t="s">
        <v>1174</v>
      </c>
      <c r="B441" t="s">
        <v>1175</v>
      </c>
      <c r="C441" t="s">
        <v>1171</v>
      </c>
      <c r="D441" t="s">
        <v>13</v>
      </c>
      <c r="E441" s="10">
        <f>AVERAGE('Marks Term 1:Marks Term 4'!E441:E441)</f>
        <v>7</v>
      </c>
      <c r="F441" s="10">
        <f>AVERAGE('Marks Term 1:Marks Term 4'!F441:F441)</f>
        <v>5.75</v>
      </c>
      <c r="G441" s="10">
        <f>AVERAGE('Marks Term 1:Marks Term 4'!G441:G441)</f>
        <v>18.25</v>
      </c>
      <c r="H441" s="10">
        <f>AVERAGE('Marks Term 1:Marks Term 4'!H441:H441)</f>
        <v>35</v>
      </c>
      <c r="I441" s="10">
        <f t="shared" si="7"/>
        <v>66</v>
      </c>
      <c r="J441" s="5" t="str">
        <f>Calc!A441</f>
        <v>C</v>
      </c>
    </row>
    <row r="442" spans="1:10">
      <c r="A442" s="3" t="s">
        <v>1180</v>
      </c>
      <c r="B442" t="s">
        <v>1181</v>
      </c>
      <c r="C442" t="s">
        <v>1171</v>
      </c>
      <c r="D442" t="s">
        <v>13</v>
      </c>
      <c r="E442" s="10">
        <f>AVERAGE('Marks Term 1:Marks Term 4'!E442:E442)</f>
        <v>6</v>
      </c>
      <c r="F442" s="10">
        <f>AVERAGE('Marks Term 1:Marks Term 4'!F442:F442)</f>
        <v>6.75</v>
      </c>
      <c r="G442" s="10">
        <f>AVERAGE('Marks Term 1:Marks Term 4'!G442:G442)</f>
        <v>16</v>
      </c>
      <c r="H442" s="10">
        <f>AVERAGE('Marks Term 1:Marks Term 4'!H442:H442)</f>
        <v>29.75</v>
      </c>
      <c r="I442" s="10">
        <f t="shared" si="7"/>
        <v>58.5</v>
      </c>
      <c r="J442" s="5" t="str">
        <f>Calc!A442</f>
        <v>D</v>
      </c>
    </row>
    <row r="443" spans="1:10">
      <c r="A443" s="3" t="s">
        <v>1172</v>
      </c>
      <c r="B443" t="s">
        <v>1173</v>
      </c>
      <c r="C443" t="s">
        <v>1169</v>
      </c>
      <c r="D443" t="s">
        <v>13</v>
      </c>
      <c r="E443" s="10">
        <f>AVERAGE('Marks Term 1:Marks Term 4'!E443:E443)</f>
        <v>7.25</v>
      </c>
      <c r="F443" s="10">
        <f>AVERAGE('Marks Term 1:Marks Term 4'!F443:F443)</f>
        <v>7.5</v>
      </c>
      <c r="G443" s="10">
        <f>AVERAGE('Marks Term 1:Marks Term 4'!G443:G443)</f>
        <v>23</v>
      </c>
      <c r="H443" s="10">
        <f>AVERAGE('Marks Term 1:Marks Term 4'!H443:H443)</f>
        <v>35.75</v>
      </c>
      <c r="I443" s="10">
        <f t="shared" si="7"/>
        <v>73.5</v>
      </c>
      <c r="J443" s="5" t="str">
        <f>Calc!A443</f>
        <v>C</v>
      </c>
    </row>
    <row r="444" spans="1:10">
      <c r="A444" s="3" t="s">
        <v>1184</v>
      </c>
      <c r="B444" t="s">
        <v>1185</v>
      </c>
      <c r="C444" t="s">
        <v>1186</v>
      </c>
      <c r="D444" t="s">
        <v>13</v>
      </c>
      <c r="E444" s="10">
        <f>AVERAGE('Marks Term 1:Marks Term 4'!E444:E444)</f>
        <v>5</v>
      </c>
      <c r="F444" s="10">
        <f>AVERAGE('Marks Term 1:Marks Term 4'!F444:F444)</f>
        <v>4.5</v>
      </c>
      <c r="G444" s="10">
        <f>AVERAGE('Marks Term 1:Marks Term 4'!G444:G444)</f>
        <v>12.25</v>
      </c>
      <c r="H444" s="10">
        <f>AVERAGE('Marks Term 1:Marks Term 4'!H444:H444)</f>
        <v>25.75</v>
      </c>
      <c r="I444" s="10">
        <f t="shared" si="7"/>
        <v>47.5</v>
      </c>
      <c r="J444" s="5" t="str">
        <f>Calc!A444</f>
        <v>E</v>
      </c>
    </row>
    <row r="445" spans="1:10">
      <c r="A445" s="3" t="s">
        <v>1193</v>
      </c>
      <c r="B445" t="s">
        <v>1194</v>
      </c>
      <c r="C445" t="s">
        <v>1169</v>
      </c>
      <c r="D445" t="s">
        <v>24</v>
      </c>
      <c r="E445" s="10">
        <f>AVERAGE('Marks Term 1:Marks Term 4'!E445:E445)</f>
        <v>3.75</v>
      </c>
      <c r="F445" s="10">
        <f>AVERAGE('Marks Term 1:Marks Term 4'!F445:F445)</f>
        <v>3.75</v>
      </c>
      <c r="G445" s="10">
        <f>AVERAGE('Marks Term 1:Marks Term 4'!G445:G445)</f>
        <v>10.75</v>
      </c>
      <c r="H445" s="10">
        <f>AVERAGE('Marks Term 1:Marks Term 4'!H445:H445)</f>
        <v>12.5</v>
      </c>
      <c r="I445" s="10">
        <f t="shared" si="7"/>
        <v>30.75</v>
      </c>
      <c r="J445" s="5" t="str">
        <f>Calc!A445</f>
        <v>Fail</v>
      </c>
    </row>
    <row r="446" spans="1:10">
      <c r="A446" s="3" t="s">
        <v>1176</v>
      </c>
      <c r="B446" t="s">
        <v>1177</v>
      </c>
      <c r="C446" t="s">
        <v>1171</v>
      </c>
      <c r="D446" t="s">
        <v>20</v>
      </c>
      <c r="E446" s="10">
        <f>AVERAGE('Marks Term 1:Marks Term 4'!E446:E446)</f>
        <v>4.5</v>
      </c>
      <c r="F446" s="10">
        <f>AVERAGE('Marks Term 1:Marks Term 4'!F446:F446)</f>
        <v>3.5</v>
      </c>
      <c r="G446" s="10">
        <f>AVERAGE('Marks Term 1:Marks Term 4'!G446:G446)</f>
        <v>15.25</v>
      </c>
      <c r="H446" s="10">
        <f>AVERAGE('Marks Term 1:Marks Term 4'!H446:H446)</f>
        <v>19.75</v>
      </c>
      <c r="I446" s="10">
        <f t="shared" si="7"/>
        <v>43</v>
      </c>
      <c r="J446" s="5" t="str">
        <f>Calc!A446</f>
        <v>F</v>
      </c>
    </row>
    <row r="447" spans="1:10">
      <c r="A447" s="3" t="s">
        <v>1178</v>
      </c>
      <c r="B447" t="s">
        <v>1179</v>
      </c>
      <c r="C447" t="s">
        <v>1171</v>
      </c>
      <c r="D447" t="s">
        <v>24</v>
      </c>
      <c r="E447" s="10">
        <f>AVERAGE('Marks Term 1:Marks Term 4'!E447:E447)</f>
        <v>3</v>
      </c>
      <c r="F447" s="10">
        <f>AVERAGE('Marks Term 1:Marks Term 4'!F447:F447)</f>
        <v>2.5</v>
      </c>
      <c r="G447" s="10">
        <f>AVERAGE('Marks Term 1:Marks Term 4'!G447:G447)</f>
        <v>8.5</v>
      </c>
      <c r="H447" s="10">
        <f>AVERAGE('Marks Term 1:Marks Term 4'!H447:H447)</f>
        <v>14.5</v>
      </c>
      <c r="I447" s="10">
        <f t="shared" si="7"/>
        <v>28.5</v>
      </c>
      <c r="J447" s="5" t="str">
        <f>Calc!A447</f>
        <v>Fail</v>
      </c>
    </row>
    <row r="448" spans="1:10">
      <c r="A448" s="3" t="s">
        <v>1195</v>
      </c>
      <c r="B448" t="s">
        <v>1196</v>
      </c>
      <c r="C448" t="s">
        <v>1197</v>
      </c>
      <c r="D448" t="s">
        <v>13</v>
      </c>
      <c r="E448" s="10">
        <f>AVERAGE('Marks Term 1:Marks Term 4'!E448:E448)</f>
        <v>9.25</v>
      </c>
      <c r="F448" s="10">
        <f>AVERAGE('Marks Term 1:Marks Term 4'!F448:F448)</f>
        <v>9.5</v>
      </c>
      <c r="G448" s="10">
        <f>AVERAGE('Marks Term 1:Marks Term 4'!G448:G448)</f>
        <v>26.25</v>
      </c>
      <c r="H448" s="10">
        <f>AVERAGE('Marks Term 1:Marks Term 4'!H448:H448)</f>
        <v>46.5</v>
      </c>
      <c r="I448" s="10">
        <f t="shared" si="7"/>
        <v>91.5</v>
      </c>
      <c r="J448" s="5" t="str">
        <f>Calc!A448</f>
        <v>A</v>
      </c>
    </row>
    <row r="449" spans="1:10">
      <c r="A449" s="3" t="s">
        <v>1205</v>
      </c>
      <c r="B449" t="s">
        <v>1206</v>
      </c>
      <c r="C449" t="s">
        <v>326</v>
      </c>
      <c r="D449" t="s">
        <v>24</v>
      </c>
      <c r="E449" s="10">
        <f>AVERAGE('Marks Term 1:Marks Term 4'!E449:E449)</f>
        <v>5.5</v>
      </c>
      <c r="F449" s="10">
        <f>AVERAGE('Marks Term 1:Marks Term 4'!F449:F449)</f>
        <v>6.25</v>
      </c>
      <c r="G449" s="10">
        <f>AVERAGE('Marks Term 1:Marks Term 4'!G449:G449)</f>
        <v>18</v>
      </c>
      <c r="H449" s="10">
        <f>AVERAGE('Marks Term 1:Marks Term 4'!H449:H449)</f>
        <v>28.25</v>
      </c>
      <c r="I449" s="10">
        <f t="shared" si="7"/>
        <v>58</v>
      </c>
      <c r="J449" s="5" t="str">
        <f>Calc!A449</f>
        <v>D</v>
      </c>
    </row>
    <row r="450" spans="1:10">
      <c r="A450" s="3" t="s">
        <v>1200</v>
      </c>
      <c r="B450" t="s">
        <v>1201</v>
      </c>
      <c r="C450" t="s">
        <v>1202</v>
      </c>
      <c r="D450" t="s">
        <v>13</v>
      </c>
      <c r="E450" s="10">
        <f>AVERAGE('Marks Term 1:Marks Term 4'!E450:E450)</f>
        <v>4.25</v>
      </c>
      <c r="F450" s="10">
        <f>AVERAGE('Marks Term 1:Marks Term 4'!F450:F450)</f>
        <v>4.75</v>
      </c>
      <c r="G450" s="10">
        <f>AVERAGE('Marks Term 1:Marks Term 4'!G450:G450)</f>
        <v>13.25</v>
      </c>
      <c r="H450" s="10">
        <f>AVERAGE('Marks Term 1:Marks Term 4'!H450:H450)</f>
        <v>23.75</v>
      </c>
      <c r="I450" s="10">
        <f t="shared" si="7"/>
        <v>46</v>
      </c>
      <c r="J450" s="5" t="str">
        <f>Calc!A450</f>
        <v>E</v>
      </c>
    </row>
    <row r="451" spans="1:10">
      <c r="A451" s="3" t="s">
        <v>1198</v>
      </c>
      <c r="B451" t="s">
        <v>1199</v>
      </c>
      <c r="C451" t="s">
        <v>1197</v>
      </c>
      <c r="D451" t="s">
        <v>20</v>
      </c>
      <c r="E451" s="10">
        <f>AVERAGE('Marks Term 1:Marks Term 4'!E451:E451)</f>
        <v>3.75</v>
      </c>
      <c r="F451" s="10">
        <f>AVERAGE('Marks Term 1:Marks Term 4'!F451:F451)</f>
        <v>3.5</v>
      </c>
      <c r="G451" s="10">
        <f>AVERAGE('Marks Term 1:Marks Term 4'!G451:G451)</f>
        <v>10.75</v>
      </c>
      <c r="H451" s="10">
        <f>AVERAGE('Marks Term 1:Marks Term 4'!H451:H451)</f>
        <v>17</v>
      </c>
      <c r="I451" s="10">
        <f t="shared" si="7"/>
        <v>35</v>
      </c>
      <c r="J451" s="5" t="str">
        <f>Calc!A451</f>
        <v>F</v>
      </c>
    </row>
    <row r="452" spans="1:10">
      <c r="A452" s="3" t="s">
        <v>1207</v>
      </c>
      <c r="B452" t="s">
        <v>1208</v>
      </c>
      <c r="C452" t="s">
        <v>326</v>
      </c>
      <c r="D452" t="s">
        <v>28</v>
      </c>
      <c r="E452" s="10">
        <f>AVERAGE('Marks Term 1:Marks Term 4'!E452:E452)</f>
        <v>3.75</v>
      </c>
      <c r="F452" s="10">
        <f>AVERAGE('Marks Term 1:Marks Term 4'!F452:F452)</f>
        <v>2.75</v>
      </c>
      <c r="G452" s="10">
        <f>AVERAGE('Marks Term 1:Marks Term 4'!G452:G452)</f>
        <v>12.5</v>
      </c>
      <c r="H452" s="10">
        <f>AVERAGE('Marks Term 1:Marks Term 4'!H452:H452)</f>
        <v>15.25</v>
      </c>
      <c r="I452" s="10">
        <f t="shared" si="7"/>
        <v>34.25</v>
      </c>
      <c r="J452" s="5" t="str">
        <f>Calc!A452</f>
        <v>Fail</v>
      </c>
    </row>
    <row r="453" spans="1:10">
      <c r="A453" s="3" t="s">
        <v>1203</v>
      </c>
      <c r="B453" t="s">
        <v>1204</v>
      </c>
      <c r="C453" t="s">
        <v>1202</v>
      </c>
      <c r="D453" t="s">
        <v>20</v>
      </c>
      <c r="E453" s="10">
        <f>AVERAGE('Marks Term 1:Marks Term 4'!E453:E453)</f>
        <v>4.25</v>
      </c>
      <c r="F453" s="10">
        <f>AVERAGE('Marks Term 1:Marks Term 4'!F453:F453)</f>
        <v>5</v>
      </c>
      <c r="G453" s="10">
        <f>AVERAGE('Marks Term 1:Marks Term 4'!G453:G453)</f>
        <v>12.75</v>
      </c>
      <c r="H453" s="10">
        <f>AVERAGE('Marks Term 1:Marks Term 4'!H453:H453)</f>
        <v>22.5</v>
      </c>
      <c r="I453" s="10">
        <f>SUM(E453:H453)</f>
        <v>44.5</v>
      </c>
      <c r="J453" s="5" t="str">
        <f>Calc!A453</f>
        <v>F</v>
      </c>
    </row>
    <row r="454" spans="1:10">
      <c r="A454" s="3" t="s">
        <v>1212</v>
      </c>
      <c r="B454" t="s">
        <v>1213</v>
      </c>
      <c r="C454" t="s">
        <v>1156</v>
      </c>
      <c r="D454" t="s">
        <v>28</v>
      </c>
      <c r="E454" s="10">
        <f>AVERAGE('Marks Term 1:Marks Term 4'!E454:E454)</f>
        <v>4.75</v>
      </c>
      <c r="F454" s="10">
        <f>AVERAGE('Marks Term 1:Marks Term 4'!F454:F454)</f>
        <v>3.25</v>
      </c>
      <c r="G454" s="10">
        <f>AVERAGE('Marks Term 1:Marks Term 4'!G454:G454)</f>
        <v>13</v>
      </c>
      <c r="H454" s="10">
        <f>AVERAGE('Marks Term 1:Marks Term 4'!H454:H454)</f>
        <v>22.5</v>
      </c>
      <c r="I454" s="10">
        <f>SUM(E454:H454)</f>
        <v>43.5</v>
      </c>
      <c r="J454" s="5" t="str">
        <f>Calc!A454</f>
        <v>F</v>
      </c>
    </row>
    <row r="455" spans="1:10">
      <c r="A455" s="3" t="s">
        <v>1209</v>
      </c>
      <c r="B455" t="s">
        <v>1210</v>
      </c>
      <c r="C455" t="s">
        <v>1211</v>
      </c>
      <c r="D455" t="s">
        <v>28</v>
      </c>
      <c r="E455" s="10">
        <f>AVERAGE('Marks Term 1:Marks Term 4'!E455:E455)</f>
        <v>6</v>
      </c>
      <c r="F455" s="10">
        <f>AVERAGE('Marks Term 1:Marks Term 4'!F455:F455)</f>
        <v>6.5</v>
      </c>
      <c r="G455" s="10">
        <f>AVERAGE('Marks Term 1:Marks Term 4'!G455:G455)</f>
        <v>16.5</v>
      </c>
      <c r="H455" s="10">
        <f>AVERAGE('Marks Term 1:Marks Term 4'!H455:H455)</f>
        <v>23.5</v>
      </c>
      <c r="I455" s="10">
        <f>SUM(E455:H455)</f>
        <v>52.5</v>
      </c>
      <c r="J455" s="5" t="str">
        <f>Calc!A455</f>
        <v>E</v>
      </c>
    </row>
    <row r="456" spans="1:10">
      <c r="A456" s="3" t="s">
        <v>1214</v>
      </c>
      <c r="B456" t="s">
        <v>1215</v>
      </c>
      <c r="C456" t="s">
        <v>1216</v>
      </c>
      <c r="D456" t="s">
        <v>20</v>
      </c>
      <c r="E456" s="10">
        <f>AVERAGE('Marks Term 1:Marks Term 4'!E456:E456)</f>
        <v>8</v>
      </c>
      <c r="F456" s="10">
        <f>AVERAGE('Marks Term 1:Marks Term 4'!F456:F456)</f>
        <v>7.75</v>
      </c>
      <c r="G456" s="10">
        <f>AVERAGE('Marks Term 1:Marks Term 4'!G456:G456)</f>
        <v>21.5</v>
      </c>
      <c r="H456" s="10">
        <f>AVERAGE('Marks Term 1:Marks Term 4'!H456:H456)</f>
        <v>46</v>
      </c>
      <c r="I456" s="10">
        <f>SUM(E456:H456)</f>
        <v>83.25</v>
      </c>
      <c r="J456" s="5" t="str">
        <f>Calc!A456</f>
        <v>B</v>
      </c>
    </row>
    <row r="457" spans="1:10">
      <c r="A457" s="3" t="s">
        <v>1220</v>
      </c>
      <c r="B457" t="s">
        <v>662</v>
      </c>
      <c r="C457" t="s">
        <v>1221</v>
      </c>
      <c r="D457" t="s">
        <v>20</v>
      </c>
      <c r="E457" s="10">
        <f>AVERAGE('Marks Term 1:Marks Term 4'!E457:E457)</f>
        <v>8</v>
      </c>
      <c r="F457" s="10">
        <f>AVERAGE('Marks Term 1:Marks Term 4'!F457:F457)</f>
        <v>7.25</v>
      </c>
      <c r="G457" s="10">
        <f>AVERAGE('Marks Term 1:Marks Term 4'!G457:G457)</f>
        <v>20.5</v>
      </c>
      <c r="H457" s="10">
        <f>AVERAGE('Marks Term 1:Marks Term 4'!H457:H457)</f>
        <v>38.5</v>
      </c>
      <c r="I457" s="10">
        <f>SUM(E457:H457)</f>
        <v>74.25</v>
      </c>
      <c r="J457" s="5" t="str">
        <f>Calc!A457</f>
        <v>C</v>
      </c>
    </row>
    <row r="458" spans="1:10">
      <c r="A458" s="3" t="s">
        <v>1217</v>
      </c>
      <c r="B458" t="s">
        <v>1218</v>
      </c>
      <c r="C458" t="s">
        <v>1219</v>
      </c>
      <c r="D458" t="s">
        <v>24</v>
      </c>
      <c r="E458" s="10">
        <f>AVERAGE('Marks Term 1:Marks Term 4'!E458:E458)</f>
        <v>8.25</v>
      </c>
      <c r="F458" s="10">
        <f>AVERAGE('Marks Term 1:Marks Term 4'!F458:F458)</f>
        <v>8.5</v>
      </c>
      <c r="G458" s="10">
        <f>AVERAGE('Marks Term 1:Marks Term 4'!G458:G458)</f>
        <v>25.25</v>
      </c>
      <c r="H458" s="10">
        <f>AVERAGE('Marks Term 1:Marks Term 4'!H458:H458)</f>
        <v>42</v>
      </c>
      <c r="I458" s="10">
        <f>SUM(E458:H458)</f>
        <v>84</v>
      </c>
      <c r="J458" s="5" t="str">
        <f>Calc!A458</f>
        <v>B</v>
      </c>
    </row>
    <row r="459" spans="1:10">
      <c r="A459" s="3" t="s">
        <v>1222</v>
      </c>
      <c r="B459" t="s">
        <v>1223</v>
      </c>
      <c r="C459" t="s">
        <v>1224</v>
      </c>
      <c r="D459" t="s">
        <v>13</v>
      </c>
      <c r="E459" s="10">
        <f>AVERAGE('Marks Term 1:Marks Term 4'!E459:E459)</f>
        <v>5.25</v>
      </c>
      <c r="F459" s="10">
        <f>AVERAGE('Marks Term 1:Marks Term 4'!F459:F459)</f>
        <v>5.5</v>
      </c>
      <c r="G459" s="10">
        <f>AVERAGE('Marks Term 1:Marks Term 4'!G459:G459)</f>
        <v>16.5</v>
      </c>
      <c r="H459" s="10">
        <f>AVERAGE('Marks Term 1:Marks Term 4'!H459:H459)</f>
        <v>27.5</v>
      </c>
      <c r="I459" s="10">
        <f>SUM(E459:H459)</f>
        <v>54.75</v>
      </c>
      <c r="J459" s="5" t="str">
        <f>Calc!A459</f>
        <v>E</v>
      </c>
    </row>
    <row r="460" spans="1:10">
      <c r="A460" s="3" t="s">
        <v>1225</v>
      </c>
      <c r="B460" t="s">
        <v>1226</v>
      </c>
      <c r="C460" t="s">
        <v>1227</v>
      </c>
      <c r="D460" t="s">
        <v>20</v>
      </c>
      <c r="E460" s="10">
        <f>AVERAGE('Marks Term 1:Marks Term 4'!E460:E460)</f>
        <v>6.5</v>
      </c>
      <c r="F460" s="10">
        <f>AVERAGE('Marks Term 1:Marks Term 4'!F460:F460)</f>
        <v>6.5</v>
      </c>
      <c r="G460" s="10">
        <f>AVERAGE('Marks Term 1:Marks Term 4'!G460:G460)</f>
        <v>17.25</v>
      </c>
      <c r="H460" s="10">
        <f>AVERAGE('Marks Term 1:Marks Term 4'!H460:H460)</f>
        <v>33.75</v>
      </c>
      <c r="I460" s="10">
        <f>SUM(E460:H460)</f>
        <v>64</v>
      </c>
      <c r="J460" s="5" t="str">
        <f>Calc!A460</f>
        <v>D</v>
      </c>
    </row>
    <row r="461" spans="1:10">
      <c r="A461" s="3" t="s">
        <v>1228</v>
      </c>
      <c r="B461" t="s">
        <v>1229</v>
      </c>
      <c r="C461" t="s">
        <v>465</v>
      </c>
      <c r="D461" t="s">
        <v>20</v>
      </c>
      <c r="E461" s="10">
        <f>AVERAGE('Marks Term 1:Marks Term 4'!E461:E461)</f>
        <v>6.75</v>
      </c>
      <c r="F461" s="10">
        <f>AVERAGE('Marks Term 1:Marks Term 4'!F461:F461)</f>
        <v>7.5</v>
      </c>
      <c r="G461" s="10">
        <f>AVERAGE('Marks Term 1:Marks Term 4'!G461:G461)</f>
        <v>18.75</v>
      </c>
      <c r="H461" s="10">
        <f>AVERAGE('Marks Term 1:Marks Term 4'!H461:H461)</f>
        <v>36</v>
      </c>
      <c r="I461" s="10">
        <f>SUM(E461:H461)</f>
        <v>69</v>
      </c>
      <c r="J461" s="5" t="str">
        <f>Calc!A461</f>
        <v>C</v>
      </c>
    </row>
    <row r="462" spans="1:10">
      <c r="A462" s="3" t="s">
        <v>1230</v>
      </c>
      <c r="B462" t="s">
        <v>1231</v>
      </c>
      <c r="C462" t="s">
        <v>1232</v>
      </c>
      <c r="D462" t="s">
        <v>24</v>
      </c>
      <c r="E462" s="10">
        <f>AVERAGE('Marks Term 1:Marks Term 4'!E462:E462)</f>
        <v>7</v>
      </c>
      <c r="F462" s="10">
        <f>AVERAGE('Marks Term 1:Marks Term 4'!F462:F462)</f>
        <v>8.75</v>
      </c>
      <c r="G462" s="10">
        <f>AVERAGE('Marks Term 1:Marks Term 4'!G462:G462)</f>
        <v>20.75</v>
      </c>
      <c r="H462" s="10">
        <f>AVERAGE('Marks Term 1:Marks Term 4'!H462:H462)</f>
        <v>39</v>
      </c>
      <c r="I462" s="10">
        <f>SUM(E462:H462)</f>
        <v>75.5</v>
      </c>
      <c r="J462" s="5" t="str">
        <f>Calc!A462</f>
        <v>B</v>
      </c>
    </row>
    <row r="463" spans="1:10">
      <c r="A463" s="3" t="s">
        <v>1233</v>
      </c>
      <c r="B463" t="s">
        <v>856</v>
      </c>
      <c r="C463" t="s">
        <v>1234</v>
      </c>
      <c r="D463" t="s">
        <v>24</v>
      </c>
      <c r="E463" s="10">
        <f>AVERAGE('Marks Term 1:Marks Term 4'!E463:E463)</f>
        <v>6.25</v>
      </c>
      <c r="F463" s="10">
        <f>AVERAGE('Marks Term 1:Marks Term 4'!F463:F463)</f>
        <v>5.75</v>
      </c>
      <c r="G463" s="10">
        <f>AVERAGE('Marks Term 1:Marks Term 4'!G463:G463)</f>
        <v>17</v>
      </c>
      <c r="H463" s="10">
        <f>AVERAGE('Marks Term 1:Marks Term 4'!H463:H463)</f>
        <v>30.5</v>
      </c>
      <c r="I463" s="10">
        <f>SUM(E463:H463)</f>
        <v>59.5</v>
      </c>
      <c r="J463" s="5" t="str">
        <f>Calc!A463</f>
        <v>D</v>
      </c>
    </row>
    <row r="464" spans="1:10">
      <c r="A464" s="3" t="s">
        <v>1235</v>
      </c>
      <c r="B464" t="s">
        <v>1236</v>
      </c>
      <c r="C464" t="s">
        <v>1237</v>
      </c>
      <c r="D464" t="s">
        <v>13</v>
      </c>
      <c r="E464" s="10">
        <f>AVERAGE('Marks Term 1:Marks Term 4'!E464:E464)</f>
        <v>7.25</v>
      </c>
      <c r="F464" s="10">
        <f>AVERAGE('Marks Term 1:Marks Term 4'!F464:F464)</f>
        <v>8.25</v>
      </c>
      <c r="G464" s="10">
        <f>AVERAGE('Marks Term 1:Marks Term 4'!G464:G464)</f>
        <v>19.5</v>
      </c>
      <c r="H464" s="10">
        <f>AVERAGE('Marks Term 1:Marks Term 4'!H464:H464)</f>
        <v>35.75</v>
      </c>
      <c r="I464" s="10">
        <f>SUM(E464:H464)</f>
        <v>70.75</v>
      </c>
      <c r="J464" s="5" t="str">
        <f>Calc!A464</f>
        <v>C</v>
      </c>
    </row>
    <row r="465" spans="1:10">
      <c r="A465" s="3" t="s">
        <v>1238</v>
      </c>
      <c r="B465" t="s">
        <v>1239</v>
      </c>
      <c r="C465" t="s">
        <v>1240</v>
      </c>
      <c r="D465" t="s">
        <v>24</v>
      </c>
      <c r="E465" s="10">
        <f>AVERAGE('Marks Term 1:Marks Term 4'!E465:E465)</f>
        <v>7.75</v>
      </c>
      <c r="F465" s="10">
        <f>AVERAGE('Marks Term 1:Marks Term 4'!F465:F465)</f>
        <v>6.5</v>
      </c>
      <c r="G465" s="10">
        <f>AVERAGE('Marks Term 1:Marks Term 4'!G465:G465)</f>
        <v>22.75</v>
      </c>
      <c r="H465" s="10">
        <f>AVERAGE('Marks Term 1:Marks Term 4'!H465:H465)</f>
        <v>31.75</v>
      </c>
      <c r="I465" s="10">
        <f>SUM(E465:H465)</f>
        <v>68.75</v>
      </c>
      <c r="J465" s="5" t="str">
        <f>Calc!A465</f>
        <v>C</v>
      </c>
    </row>
  </sheetData>
  <sortState ref="O15:O19">
    <sortCondition ref="O15"/>
  </sortState>
  <mergeCells count="1">
    <mergeCell ref="L3:M3"/>
  </mergeCells>
  <conditionalFormatting sqref="P4">
    <cfRule type="expression" dxfId="0" priority="1">
      <formula>AND($P$4&lt;&gt;75,$P$4&lt;&gt;76,$P$4&lt;&gt;0)</formula>
    </cfRule>
    <cfRule type="expression" dxfId="1" priority="2">
      <formula>$P$4=75</formula>
    </cfRule>
    <cfRule type="expression" dxfId="2" priority="3">
      <formula>AND(ExcelMajorVersion&lt;15,$P$4=76)</formula>
    </cfRule>
    <cfRule type="expression" dxfId="3" priority="4">
      <formula>AND(ExcelMajorVersion&gt;=15,NOT(_xlfn.ISFORMULA($M$14)),$P$4=76)</formula>
    </cfRule>
    <cfRule type="expression" dxfId="2" priority="7">
      <formula>AND(ExcelMajorVersion&gt;=15,_xlfn.ISFORMULA($M$14),$P$4=76)</formula>
    </cfRule>
  </conditionalFormatting>
  <conditionalFormatting sqref="P5">
    <cfRule type="expression" dxfId="0" priority="8">
      <formula>AND($P$5&lt;&gt;0,$P$5&lt;&gt;17)</formula>
    </cfRule>
    <cfRule type="expression" dxfId="1" priority="9">
      <formula>AND(ExcelMajorVersion&lt;15,$P$5=17)</formula>
    </cfRule>
    <cfRule type="expression" dxfId="3" priority="10">
      <formula>AND(ExcelMajorVersion&gt;=15,NOT(_xlfn.ISFORMULA($Q$16)),$P$5=17)</formula>
    </cfRule>
    <cfRule type="expression" dxfId="1" priority="11">
      <formula>AND(ExcelMajorVersion&gt;=15,_xlfn.ISFORMULA($Q$16),$P$5=17)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65"/>
  <sheetViews>
    <sheetView workbookViewId="0">
      <selection activeCell="A1" sqref="A1"/>
    </sheetView>
  </sheetViews>
  <sheetFormatPr defaultColWidth="9" defaultRowHeight="14" outlineLevelCol="6"/>
  <cols>
    <col min="1" max="1" width="13.21875" customWidth="1"/>
    <col min="4" max="4" width="18.21875" customWidth="1"/>
    <col min="5" max="5" width="27.6640625" customWidth="1"/>
    <col min="6" max="6" width="9.5546875" customWidth="1"/>
  </cols>
  <sheetData>
    <row r="2" spans="4:6">
      <c r="D2" t="s">
        <v>1264</v>
      </c>
      <c r="E2" t="s">
        <v>1265</v>
      </c>
      <c r="F2" t="s">
        <v>1266</v>
      </c>
    </row>
    <row r="3" spans="1:7">
      <c r="A3" t="s">
        <v>1267</v>
      </c>
      <c r="D3">
        <f ca="1">IF(AND(D8,EXACT('Student Report'!D99,D2)),D6,IF(EXACT(D2,'Student Report'!D99),D4,IF('Student Report'!D4&lt;&gt;"",D5,"")))</f>
        <v>892</v>
      </c>
      <c r="E3">
        <f ca="1">IF(AND(E8,EXACT('Student Report'!E99,E2)),E6,IF(EXACT(E2,'Student Report'!E99),E4,IF('Student Report'!E4&lt;&gt;"",E5,"")))</f>
        <v>747</v>
      </c>
      <c r="F3">
        <f ca="1">IF(AND(F8,EXACT('Student Report'!F99,F2)),F6,IF(EXACT(F2,'Student Report'!F99),F4,IF('Student Report'!F4&lt;&gt;"",F5,"")))</f>
        <v>838</v>
      </c>
      <c r="G3" t="s">
        <v>1268</v>
      </c>
    </row>
    <row r="4" spans="1:7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1269</v>
      </c>
    </row>
    <row r="5" spans="1:7">
      <c r="A5" t="str">
        <f>IFERROR(VLOOKUP('Final Marks'!I5,Grades,2),"")</f>
        <v>Fail</v>
      </c>
      <c r="B5" t="str">
        <f>VLOOKUP('Student Report'!N5,'Final Marks'!$L$20:$M$26,2)</f>
        <v>D</v>
      </c>
      <c r="D5">
        <v>892</v>
      </c>
      <c r="E5">
        <v>747</v>
      </c>
      <c r="F5">
        <v>838</v>
      </c>
      <c r="G5" t="s">
        <v>1270</v>
      </c>
    </row>
    <row r="6" spans="1:7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1271</v>
      </c>
    </row>
    <row r="7" spans="1:2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1272</v>
      </c>
    </row>
    <row r="9" spans="1:2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1273</v>
      </c>
    </row>
    <row r="11" spans="1:7">
      <c r="A11" t="str">
        <f>IFERROR(VLOOKUP('Final Marks'!I11,Grades,2),"")</f>
        <v>C</v>
      </c>
      <c r="B11" t="str">
        <f>VLOOKUP('Student Report'!N11,'Final Marks'!$L$20:$M$26,2)</f>
        <v>C</v>
      </c>
      <c r="D11" t="e">
        <f>_xlfn.ISFORMULA('Student Report'!D99)</f>
        <v>#NAME?</v>
      </c>
      <c r="E11" t="e">
        <f>_xlfn.ISFORMULA('Student Report'!E99)</f>
        <v>#NAME?</v>
      </c>
      <c r="F11" t="e">
        <f>_xlfn.ISFORMULA('Student Report'!F99)</f>
        <v>#NAME?</v>
      </c>
      <c r="G11" t="s">
        <v>1274</v>
      </c>
    </row>
    <row r="12" spans="1:2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2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1273</v>
      </c>
    </row>
    <row r="15" spans="1:7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1275</v>
      </c>
    </row>
    <row r="16" spans="1:2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1276</v>
      </c>
      <c r="E17" t="str">
        <f ca="1">TRIM(CLEAN(INFO("RELEASE")))</f>
        <v>11.0</v>
      </c>
    </row>
    <row r="18" spans="1: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1277</v>
      </c>
      <c r="E18" t="str">
        <f ca="1">LEFT(E17,FIND(".",E17)-1)</f>
        <v>11</v>
      </c>
    </row>
    <row r="19" spans="1: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1278</v>
      </c>
      <c r="E19">
        <f ca="1">VALUE(E18)</f>
        <v>11</v>
      </c>
    </row>
    <row r="20" spans="1:2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2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2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2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2">
      <c r="A24" t="str">
        <f>IFERROR(VLOOKUP('Final Marks'!I24,Grades,2),"")</f>
        <v>F</v>
      </c>
      <c r="B24" t="str">
        <f>VLOOKUP('Student Report'!N24,'Final Marks'!$L$20:$M$26,2)</f>
        <v>C</v>
      </c>
    </row>
    <row r="25" spans="1:2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2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2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2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2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2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2">
      <c r="A31" t="str">
        <f>IFERROR(VLOOKUP('Final Marks'!I31,Grades,2),"")</f>
        <v>F</v>
      </c>
      <c r="B31" t="str">
        <f>VLOOKUP('Student Report'!N31,'Final Marks'!$L$20:$M$26,2)</f>
        <v>E</v>
      </c>
    </row>
    <row r="32" spans="1:2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>
      <c r="A34" t="str">
        <f>IFERROR(VLOOKUP('Final Marks'!I34,Grades,2),"")</f>
        <v>B</v>
      </c>
      <c r="B34" t="str">
        <f>VLOOKUP('Student Report'!N34,'Final Marks'!$L$20:$M$26,2)</f>
        <v>A</v>
      </c>
    </row>
    <row r="35" spans="1:2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>
      <c r="A43" t="str">
        <f>IFERROR(VLOOKUP('Final Marks'!I43,Grades,2),"")</f>
        <v>F</v>
      </c>
      <c r="B43" t="str">
        <f>VLOOKUP('Student Report'!N43,'Final Marks'!$L$20:$M$26,2)</f>
        <v>A</v>
      </c>
    </row>
    <row r="44" spans="1:2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>
      <c r="A58" t="str">
        <f>IFERROR(VLOOKUP('Final Marks'!I58,Grades,2),"")</f>
        <v>A</v>
      </c>
      <c r="B58" t="str">
        <f>VLOOKUP('Student Report'!N58,'Final Marks'!$L$20:$M$26,2)</f>
        <v>D</v>
      </c>
    </row>
    <row r="59" spans="1:2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>
      <c r="A66" t="str">
        <f>IFERROR(VLOOKUP('Final Marks'!I66,Grades,2),"")</f>
        <v>E</v>
      </c>
      <c r="B66" t="str">
        <f>VLOOKUP('Student Report'!N66,'Final Marks'!$L$20:$M$26,2)</f>
        <v>D</v>
      </c>
    </row>
    <row r="67" spans="1:2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>
      <c r="A74" t="str">
        <f>IFERROR(VLOOKUP('Final Marks'!I74,Grades,2),"")</f>
        <v>E</v>
      </c>
      <c r="B74" t="str">
        <f>VLOOKUP('Student Report'!N74,'Final Marks'!$L$20:$M$26,2)</f>
        <v>C</v>
      </c>
    </row>
    <row r="75" spans="1:2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>
      <c r="A76" t="str">
        <f>IFERROR(VLOOKUP('Final Marks'!I76,Grades,2),"")</f>
        <v>C</v>
      </c>
      <c r="B76" t="str">
        <f>VLOOKUP('Student Report'!N76,'Final Marks'!$L$20:$M$26,2)</f>
        <v>B</v>
      </c>
    </row>
    <row r="77" spans="1:2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>
      <c r="A92" t="str">
        <f>IFERROR(VLOOKUP('Final Marks'!I92,Grades,2),"")</f>
        <v>C</v>
      </c>
      <c r="B92" t="str">
        <f>VLOOKUP('Student Report'!N92,'Final Marks'!$L$20:$M$26,2)</f>
        <v>B</v>
      </c>
    </row>
    <row r="93" spans="1:2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>
      <c r="A95" t="str">
        <f>IFERROR(VLOOKUP('Final Marks'!I95,Grades,2),"")</f>
        <v>B</v>
      </c>
      <c r="B95" t="str">
        <f>VLOOKUP('Student Report'!N95,'Final Marks'!$L$20:$M$26,2)</f>
        <v>D</v>
      </c>
    </row>
    <row r="96" spans="1:2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>
      <c r="A99" t="str">
        <f>IFERROR(VLOOKUP('Final Marks'!I99,Grades,2),"")</f>
        <v>C</v>
      </c>
      <c r="B99" t="str">
        <f>VLOOKUP('Student Report'!N99,'Final Marks'!$L$20:$M$26,2)</f>
        <v>A</v>
      </c>
    </row>
    <row r="100" spans="1:2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>
      <c r="A102" t="str">
        <f>IFERROR(VLOOKUP('Final Marks'!I102,Grades,2),"")</f>
        <v>D</v>
      </c>
      <c r="B102" t="str">
        <f>VLOOKUP('Student Report'!N102,'Final Marks'!$L$20:$M$26,2)</f>
        <v>C</v>
      </c>
    </row>
    <row r="103" spans="1:2">
      <c r="A103" t="str">
        <f>IFERROR(VLOOKUP('Final Marks'!I103,Grades,2),"")</f>
        <v>B</v>
      </c>
      <c r="B103" t="str">
        <f>VLOOKUP('Student Report'!N103,'Final Marks'!$L$20:$M$26,2)</f>
        <v>C</v>
      </c>
    </row>
    <row r="104" spans="1:2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>
      <c r="A106" t="str">
        <f>IFERROR(VLOOKUP('Final Marks'!I106,Grades,2),"")</f>
        <v>E</v>
      </c>
      <c r="B106" t="str">
        <f>VLOOKUP('Student Report'!N106,'Final Marks'!$L$20:$M$26,2)</f>
        <v>B</v>
      </c>
    </row>
    <row r="107" spans="1:2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>
      <c r="A117" t="str">
        <f>IFERROR(VLOOKUP('Final Marks'!I117,Grades,2),"")</f>
        <v>C</v>
      </c>
      <c r="B117" t="str">
        <f>VLOOKUP('Student Report'!N117,'Final Marks'!$L$20:$M$26,2)</f>
        <v>Fail</v>
      </c>
    </row>
    <row r="118" spans="1:2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>
      <c r="A119" t="str">
        <f>IFERROR(VLOOKUP('Final Marks'!I119,Grades,2),"")</f>
        <v>E</v>
      </c>
      <c r="B119" t="str">
        <f>VLOOKUP('Student Report'!N119,'Final Marks'!$L$20:$M$26,2)</f>
        <v>D</v>
      </c>
    </row>
    <row r="120" spans="1:2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>
      <c r="A126" t="str">
        <f>IFERROR(VLOOKUP('Final Marks'!I126,Grades,2),"")</f>
        <v>F</v>
      </c>
      <c r="B126" t="str">
        <f>VLOOKUP('Student Report'!N126,'Final Marks'!$L$20:$M$26,2)</f>
        <v>A</v>
      </c>
    </row>
    <row r="127" spans="1:2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>
      <c r="A130" t="str">
        <f>IFERROR(VLOOKUP('Final Marks'!I130,Grades,2),"")</f>
        <v>E</v>
      </c>
      <c r="B130" t="str">
        <f>VLOOKUP('Student Report'!N130,'Final Marks'!$L$20:$M$26,2)</f>
        <v>C</v>
      </c>
    </row>
    <row r="131" spans="1:2">
      <c r="A131" t="str">
        <f>IFERROR(VLOOKUP('Final Marks'!I131,Grades,2),"")</f>
        <v>F</v>
      </c>
      <c r="B131" t="str">
        <f>VLOOKUP('Student Report'!N131,'Final Marks'!$L$20:$M$26,2)</f>
        <v>D</v>
      </c>
    </row>
    <row r="132" spans="1:2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>
      <c r="A137" t="str">
        <f>IFERROR(VLOOKUP('Final Marks'!I137,Grades,2),"")</f>
        <v>A</v>
      </c>
      <c r="B137" t="str">
        <f>VLOOKUP('Student Report'!N137,'Final Marks'!$L$20:$M$26,2)</f>
        <v>E</v>
      </c>
    </row>
    <row r="138" spans="1:2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>
      <c r="A162" t="str">
        <f>IFERROR(VLOOKUP('Final Marks'!I162,Grades,2),"")</f>
        <v>Fail</v>
      </c>
      <c r="B162" t="str">
        <f>VLOOKUP('Student Report'!N162,'Final Marks'!$L$20:$M$26,2)</f>
        <v>F</v>
      </c>
    </row>
    <row r="163" spans="1:2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>
      <c r="A170" t="str">
        <f>IFERROR(VLOOKUP('Final Marks'!I170,Grades,2),"")</f>
        <v>D</v>
      </c>
      <c r="B170" t="str">
        <f>VLOOKUP('Student Report'!N170,'Final Marks'!$L$20:$M$26,2)</f>
        <v>B</v>
      </c>
    </row>
    <row r="171" spans="1:2">
      <c r="A171" t="str">
        <f>IFERROR(VLOOKUP('Final Marks'!I171,Grades,2),"")</f>
        <v>E</v>
      </c>
      <c r="B171" t="str">
        <f>VLOOKUP('Student Report'!N171,'Final Marks'!$L$20:$M$26,2)</f>
        <v>A</v>
      </c>
    </row>
    <row r="172" spans="1:2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>
      <c r="A173" t="str">
        <f>IFERROR(VLOOKUP('Final Marks'!I173,Grades,2),"")</f>
        <v>D</v>
      </c>
      <c r="B173" t="str">
        <f>VLOOKUP('Student Report'!N173,'Final Marks'!$L$20:$M$26,2)</f>
        <v>F</v>
      </c>
    </row>
    <row r="174" spans="1:2">
      <c r="A174" t="str">
        <f>IFERROR(VLOOKUP('Final Marks'!I174,Grades,2),"")</f>
        <v>D</v>
      </c>
      <c r="B174" t="str">
        <f>VLOOKUP('Student Report'!N174,'Final Marks'!$L$20:$M$26,2)</f>
        <v>E</v>
      </c>
    </row>
    <row r="175" spans="1:2">
      <c r="A175" t="str">
        <f>IFERROR(VLOOKUP('Final Marks'!I175,Grades,2),"")</f>
        <v>D</v>
      </c>
      <c r="B175" t="str">
        <f>VLOOKUP('Student Report'!N175,'Final Marks'!$L$20:$M$26,2)</f>
        <v>C</v>
      </c>
    </row>
    <row r="176" spans="1:2">
      <c r="A176" t="str">
        <f>IFERROR(VLOOKUP('Final Marks'!I176,Grades,2),"")</f>
        <v>A</v>
      </c>
      <c r="B176" t="str">
        <f>VLOOKUP('Student Report'!N176,'Final Marks'!$L$20:$M$26,2)</f>
        <v>B</v>
      </c>
    </row>
    <row r="177" spans="1:2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>
      <c r="A188" t="str">
        <f>IFERROR(VLOOKUP('Final Marks'!I188,Grades,2),"")</f>
        <v>A</v>
      </c>
      <c r="B188" t="str">
        <f>VLOOKUP('Student Report'!N188,'Final Marks'!$L$20:$M$26,2)</f>
        <v>E</v>
      </c>
    </row>
    <row r="189" spans="1:2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>
      <c r="A194" t="str">
        <f>IFERROR(VLOOKUP('Final Marks'!I194,Grades,2),"")</f>
        <v>C</v>
      </c>
      <c r="B194" t="str">
        <f>VLOOKUP('Student Report'!N194,'Final Marks'!$L$20:$M$26,2)</f>
        <v>A</v>
      </c>
    </row>
    <row r="195" spans="1:2">
      <c r="A195" t="str">
        <f>IFERROR(VLOOKUP('Final Marks'!I195,Grades,2),"")</f>
        <v>A</v>
      </c>
      <c r="B195" t="str">
        <f>VLOOKUP('Student Report'!N195,'Final Marks'!$L$20:$M$26,2)</f>
        <v>D</v>
      </c>
    </row>
    <row r="196" spans="1:2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>
      <c r="A202" t="str">
        <f>IFERROR(VLOOKUP('Final Marks'!I202,Grades,2),"")</f>
        <v>A</v>
      </c>
      <c r="B202" t="str">
        <f>VLOOKUP('Student Report'!N202,'Final Marks'!$L$20:$M$26,2)</f>
        <v>Fail</v>
      </c>
    </row>
    <row r="203" spans="1:2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>
      <c r="A211" t="str">
        <f>IFERROR(VLOOKUP('Final Marks'!I211,Grades,2),"")</f>
        <v>B</v>
      </c>
      <c r="B211" t="str">
        <f>VLOOKUP('Student Report'!N211,'Final Marks'!$L$20:$M$26,2)</f>
        <v>D</v>
      </c>
    </row>
    <row r="212" spans="1:2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>
      <c r="A219" t="str">
        <f>IFERROR(VLOOKUP('Final Marks'!I219,Grades,2),"")</f>
        <v>C</v>
      </c>
      <c r="B219" t="str">
        <f>VLOOKUP('Student Report'!N219,'Final Marks'!$L$20:$M$26,2)</f>
        <v>E</v>
      </c>
    </row>
    <row r="220" spans="1:2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>
      <c r="A222" t="str">
        <f>IFERROR(VLOOKUP('Final Marks'!I222,Grades,2),"")</f>
        <v>C</v>
      </c>
      <c r="B222" t="str">
        <f>VLOOKUP('Student Report'!N222,'Final Marks'!$L$20:$M$26,2)</f>
        <v>A</v>
      </c>
    </row>
    <row r="223" spans="1:2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>
      <c r="A224" t="str">
        <f>IFERROR(VLOOKUP('Final Marks'!I224,Grades,2),"")</f>
        <v>E</v>
      </c>
      <c r="B224" t="str">
        <f>VLOOKUP('Student Report'!N224,'Final Marks'!$L$20:$M$26,2)</f>
        <v>A</v>
      </c>
    </row>
    <row r="225" spans="1:2">
      <c r="A225" t="str">
        <f>IFERROR(VLOOKUP('Final Marks'!I225,Grades,2),"")</f>
        <v>C</v>
      </c>
      <c r="B225" t="str">
        <f>VLOOKUP('Student Report'!N225,'Final Marks'!$L$20:$M$26,2)</f>
        <v>E</v>
      </c>
    </row>
    <row r="226" spans="1:2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>
      <c r="A233" t="str">
        <f>IFERROR(VLOOKUP('Final Marks'!I233,Grades,2),"")</f>
        <v>C</v>
      </c>
      <c r="B233" t="str">
        <f>VLOOKUP('Student Report'!N233,'Final Marks'!$L$20:$M$26,2)</f>
        <v>Fail</v>
      </c>
    </row>
    <row r="234" spans="1:2">
      <c r="A234" t="str">
        <f>IFERROR(VLOOKUP('Final Marks'!I234,Grades,2),"")</f>
        <v>A</v>
      </c>
      <c r="B234" t="str">
        <f>VLOOKUP('Student Report'!N234,'Final Marks'!$L$20:$M$26,2)</f>
        <v>E</v>
      </c>
    </row>
    <row r="235" spans="1:2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>
      <c r="A237" t="str">
        <f>IFERROR(VLOOKUP('Final Marks'!I237,Grades,2),"")</f>
        <v>D</v>
      </c>
      <c r="B237" t="str">
        <f>VLOOKUP('Student Report'!N237,'Final Marks'!$L$20:$M$26,2)</f>
        <v>B</v>
      </c>
    </row>
    <row r="238" spans="1:2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>
      <c r="A243" t="str">
        <f>IFERROR(VLOOKUP('Final Marks'!I243,Grades,2),"")</f>
        <v>A</v>
      </c>
      <c r="B243" t="str">
        <f>VLOOKUP('Student Report'!N243,'Final Marks'!$L$20:$M$26,2)</f>
        <v>C</v>
      </c>
    </row>
    <row r="244" spans="1:2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>
      <c r="A246" t="str">
        <f>IFERROR(VLOOKUP('Final Marks'!I246,Grades,2),"")</f>
        <v>A</v>
      </c>
      <c r="B246" t="str">
        <f>VLOOKUP('Student Report'!N246,'Final Marks'!$L$20:$M$26,2)</f>
        <v>F</v>
      </c>
    </row>
    <row r="247" spans="1:2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>
      <c r="A249" t="str">
        <f>IFERROR(VLOOKUP('Final Marks'!I249,Grades,2),"")</f>
        <v>C</v>
      </c>
      <c r="B249" t="str">
        <f>VLOOKUP('Student Report'!N249,'Final Marks'!$L$20:$M$26,2)</f>
        <v>F</v>
      </c>
    </row>
    <row r="250" spans="1:2">
      <c r="A250" t="str">
        <f>IFERROR(VLOOKUP('Final Marks'!I250,Grades,2),"")</f>
        <v>B</v>
      </c>
      <c r="B250" t="str">
        <f>VLOOKUP('Student Report'!N250,'Final Marks'!$L$20:$M$26,2)</f>
        <v>C</v>
      </c>
    </row>
    <row r="251" spans="1:2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>
      <c r="A260" t="str">
        <f>IFERROR(VLOOKUP('Final Marks'!I260,Grades,2),"")</f>
        <v>Fail</v>
      </c>
      <c r="B260" t="str">
        <f>VLOOKUP('Student Report'!N260,'Final Marks'!$L$20:$M$26,2)</f>
        <v>E</v>
      </c>
    </row>
    <row r="261" spans="1:2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>
      <c r="A265" t="str">
        <f>IFERROR(VLOOKUP('Final Marks'!I265,Grades,2),"")</f>
        <v>D</v>
      </c>
      <c r="B265" t="str">
        <f>VLOOKUP('Student Report'!N265,'Final Marks'!$L$20:$M$26,2)</f>
        <v>C</v>
      </c>
    </row>
    <row r="266" spans="1:2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>
      <c r="A275" t="str">
        <f>IFERROR(VLOOKUP('Final Marks'!I275,Grades,2),"")</f>
        <v>B</v>
      </c>
      <c r="B275" t="str">
        <f>VLOOKUP('Student Report'!N275,'Final Marks'!$L$20:$M$26,2)</f>
        <v>E</v>
      </c>
    </row>
    <row r="276" spans="1:2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>
      <c r="A279" t="str">
        <f>IFERROR(VLOOKUP('Final Marks'!I279,Grades,2),"")</f>
        <v>C</v>
      </c>
      <c r="B279" t="str">
        <f>VLOOKUP('Student Report'!N279,'Final Marks'!$L$20:$M$26,2)</f>
        <v>A</v>
      </c>
    </row>
    <row r="280" spans="1:2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>
      <c r="A284" t="str">
        <f>IFERROR(VLOOKUP('Final Marks'!I284,Grades,2),"")</f>
        <v>D</v>
      </c>
      <c r="B284" t="str">
        <f>VLOOKUP('Student Report'!N284,'Final Marks'!$L$20:$M$26,2)</f>
        <v>F</v>
      </c>
    </row>
    <row r="285" spans="1:2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>
      <c r="A290" t="str">
        <f>IFERROR(VLOOKUP('Final Marks'!I290,Grades,2),"")</f>
        <v>B</v>
      </c>
      <c r="B290" t="str">
        <f>VLOOKUP('Student Report'!N290,'Final Marks'!$L$20:$M$26,2)</f>
        <v>F</v>
      </c>
    </row>
    <row r="291" spans="1:2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>
      <c r="A299" t="str">
        <f>IFERROR(VLOOKUP('Final Marks'!I299,Grades,2),"")</f>
        <v>A</v>
      </c>
      <c r="B299" t="str">
        <f>VLOOKUP('Student Report'!N299,'Final Marks'!$L$20:$M$26,2)</f>
        <v>F</v>
      </c>
    </row>
    <row r="300" spans="1:2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>
      <c r="A305" t="str">
        <f>IFERROR(VLOOKUP('Final Marks'!I305,Grades,2),"")</f>
        <v>A</v>
      </c>
      <c r="B305" t="str">
        <f>VLOOKUP('Student Report'!N305,'Final Marks'!$L$20:$M$26,2)</f>
        <v>C</v>
      </c>
    </row>
    <row r="306" spans="1:2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>
      <c r="A308" t="str">
        <f>IFERROR(VLOOKUP('Final Marks'!I308,Grades,2),"")</f>
        <v>E</v>
      </c>
      <c r="B308" t="str">
        <f>VLOOKUP('Student Report'!N308,'Final Marks'!$L$20:$M$26,2)</f>
        <v>D</v>
      </c>
    </row>
    <row r="309" spans="1:2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>
      <c r="A317" t="str">
        <f>IFERROR(VLOOKUP('Final Marks'!I317,Grades,2),"")</f>
        <v>D</v>
      </c>
      <c r="B317" t="str">
        <f>VLOOKUP('Student Report'!N317,'Final Marks'!$L$20:$M$26,2)</f>
        <v>F</v>
      </c>
    </row>
    <row r="318" spans="1:2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>
      <c r="A324" t="str">
        <f>IFERROR(VLOOKUP('Final Marks'!I324,Grades,2),"")</f>
        <v>C</v>
      </c>
      <c r="B324" t="str">
        <f>VLOOKUP('Student Report'!N324,'Final Marks'!$L$20:$M$26,2)</f>
        <v>F</v>
      </c>
    </row>
    <row r="325" spans="1:2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>
      <c r="A330" t="str">
        <f>IFERROR(VLOOKUP('Final Marks'!I330,Grades,2),"")</f>
        <v>B</v>
      </c>
      <c r="B330" t="str">
        <f>VLOOKUP('Student Report'!N330,'Final Marks'!$L$20:$M$26,2)</f>
        <v>E</v>
      </c>
    </row>
    <row r="331" spans="1:2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>
      <c r="A334" t="str">
        <f>IFERROR(VLOOKUP('Final Marks'!I334,Grades,2),"")</f>
        <v>F</v>
      </c>
      <c r="B334" t="str">
        <f>VLOOKUP('Student Report'!N334,'Final Marks'!$L$20:$M$26,2)</f>
        <v>D</v>
      </c>
    </row>
    <row r="335" spans="1:2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>
      <c r="A337" t="str">
        <f>IFERROR(VLOOKUP('Final Marks'!I337,Grades,2),"")</f>
        <v>B</v>
      </c>
      <c r="B337" t="str">
        <f>VLOOKUP('Student Report'!N337,'Final Marks'!$L$20:$M$26,2)</f>
        <v>D</v>
      </c>
    </row>
    <row r="338" spans="1:2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>
      <c r="A345" t="str">
        <f>IFERROR(VLOOKUP('Final Marks'!I345,Grades,2),"")</f>
        <v>A</v>
      </c>
      <c r="B345" t="str">
        <f>VLOOKUP('Student Report'!N345,'Final Marks'!$L$20:$M$26,2)</f>
        <v>E</v>
      </c>
    </row>
    <row r="346" spans="1:2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>
      <c r="A349" t="str">
        <f>IFERROR(VLOOKUP('Final Marks'!I349,Grades,2),"")</f>
        <v>D</v>
      </c>
      <c r="B349" t="str">
        <f>VLOOKUP('Student Report'!N349,'Final Marks'!$L$20:$M$26,2)</f>
        <v>B</v>
      </c>
    </row>
    <row r="350" spans="1:2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>
      <c r="A353" t="str">
        <f>IFERROR(VLOOKUP('Final Marks'!I353,Grades,2),"")</f>
        <v>D</v>
      </c>
      <c r="B353" t="str">
        <f>VLOOKUP('Student Report'!N353,'Final Marks'!$L$20:$M$26,2)</f>
        <v>C</v>
      </c>
    </row>
    <row r="354" spans="1:2">
      <c r="A354" t="str">
        <f>IFERROR(VLOOKUP('Final Marks'!I354,Grades,2),"")</f>
        <v>B</v>
      </c>
      <c r="B354" t="str">
        <f>VLOOKUP('Student Report'!N354,'Final Marks'!$L$20:$M$26,2)</f>
        <v>Fail</v>
      </c>
    </row>
    <row r="355" spans="1:2">
      <c r="A355" t="str">
        <f>IFERROR(VLOOKUP('Final Marks'!I355,Grades,2),"")</f>
        <v>B</v>
      </c>
      <c r="B355" t="str">
        <f>VLOOKUP('Student Report'!N355,'Final Marks'!$L$20:$M$26,2)</f>
        <v>C</v>
      </c>
    </row>
    <row r="356" spans="1:2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>
      <c r="A369" t="str">
        <f>IFERROR(VLOOKUP('Final Marks'!I369,Grades,2),"")</f>
        <v>F</v>
      </c>
      <c r="B369" t="str">
        <f>VLOOKUP('Student Report'!N369,'Final Marks'!$L$20:$M$26,2)</f>
        <v>C</v>
      </c>
    </row>
    <row r="370" spans="1:2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>
      <c r="A376" t="str">
        <f>IFERROR(VLOOKUP('Final Marks'!I376,Grades,2),"")</f>
        <v>Fail</v>
      </c>
      <c r="B376" t="str">
        <f>VLOOKUP('Student Report'!N376,'Final Marks'!$L$20:$M$26,2)</f>
        <v>C</v>
      </c>
    </row>
    <row r="377" spans="1:2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>
      <c r="A379" t="str">
        <f>IFERROR(VLOOKUP('Final Marks'!I379,Grades,2),"")</f>
        <v>C</v>
      </c>
      <c r="B379" t="str">
        <f>VLOOKUP('Student Report'!N379,'Final Marks'!$L$20:$M$26,2)</f>
        <v>A</v>
      </c>
    </row>
    <row r="380" spans="1:2">
      <c r="A380" t="str">
        <f>IFERROR(VLOOKUP('Final Marks'!I380,Grades,2),"")</f>
        <v>F</v>
      </c>
      <c r="B380" t="str">
        <f>VLOOKUP('Student Report'!N380,'Final Marks'!$L$20:$M$26,2)</f>
        <v>B</v>
      </c>
    </row>
    <row r="381" spans="1:2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>
      <c r="A382" t="str">
        <f>IFERROR(VLOOKUP('Final Marks'!I382,Grades,2),"")</f>
        <v>C</v>
      </c>
      <c r="B382" t="str">
        <f>VLOOKUP('Student Report'!N382,'Final Marks'!$L$20:$M$26,2)</f>
        <v>A</v>
      </c>
    </row>
    <row r="383" spans="1:2">
      <c r="A383" t="str">
        <f>IFERROR(VLOOKUP('Final Marks'!I383,Grades,2),"")</f>
        <v>F</v>
      </c>
      <c r="B383" t="str">
        <f>VLOOKUP('Student Report'!N383,'Final Marks'!$L$20:$M$26,2)</f>
        <v>D</v>
      </c>
    </row>
    <row r="384" spans="1:2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>
      <c r="A391" t="str">
        <f>IFERROR(VLOOKUP('Final Marks'!I391,Grades,2),"")</f>
        <v>C</v>
      </c>
      <c r="B391" t="str">
        <f>VLOOKUP('Student Report'!N391,'Final Marks'!$L$20:$M$26,2)</f>
        <v>B</v>
      </c>
    </row>
    <row r="392" spans="1:2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>
      <c r="A396" t="str">
        <f>IFERROR(VLOOKUP('Final Marks'!I396,Grades,2),"")</f>
        <v>B</v>
      </c>
      <c r="B396" t="str">
        <f>VLOOKUP('Student Report'!N396,'Final Marks'!$L$20:$M$26,2)</f>
        <v>C</v>
      </c>
    </row>
    <row r="397" spans="1:2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>
      <c r="A401" t="str">
        <f>IFERROR(VLOOKUP('Final Marks'!I401,Grades,2),"")</f>
        <v>Fail</v>
      </c>
      <c r="B401" t="str">
        <f>VLOOKUP('Student Report'!N401,'Final Marks'!$L$20:$M$26,2)</f>
        <v>C</v>
      </c>
    </row>
    <row r="402" spans="1:2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>
      <c r="A408" t="str">
        <f>IFERROR(VLOOKUP('Final Marks'!I408,Grades,2),"")</f>
        <v>D</v>
      </c>
      <c r="B408" t="str">
        <f>VLOOKUP('Student Report'!N408,'Final Marks'!$L$20:$M$26,2)</f>
        <v>B</v>
      </c>
    </row>
    <row r="409" spans="1:2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>
      <c r="A414" t="str">
        <f>IFERROR(VLOOKUP('Final Marks'!I414,Grades,2),"")</f>
        <v>C</v>
      </c>
      <c r="B414" t="str">
        <f>VLOOKUP('Student Report'!N414,'Final Marks'!$L$20:$M$26,2)</f>
        <v>B</v>
      </c>
    </row>
    <row r="415" spans="1:2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>
      <c r="A419" t="str">
        <f>IFERROR(VLOOKUP('Final Marks'!I419,Grades,2),"")</f>
        <v>A</v>
      </c>
      <c r="B419" t="str">
        <f>VLOOKUP('Student Report'!N419,'Final Marks'!$L$20:$M$26,2)</f>
        <v>C</v>
      </c>
    </row>
    <row r="420" spans="1:2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>
      <c r="A435" t="str">
        <f>IFERROR(VLOOKUP('Final Marks'!I435,Grades,2),"")</f>
        <v>C</v>
      </c>
      <c r="B435" t="str">
        <f>VLOOKUP('Student Report'!N435,'Final Marks'!$L$20:$M$26,2)</f>
        <v>A</v>
      </c>
    </row>
    <row r="436" spans="1:2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>
      <c r="A437" t="str">
        <f>IFERROR(VLOOKUP('Final Marks'!I437,Grades,2),"")</f>
        <v>D</v>
      </c>
      <c r="B437" t="str">
        <f>VLOOKUP('Student Report'!N437,'Final Marks'!$L$20:$M$26,2)</f>
        <v>B</v>
      </c>
    </row>
    <row r="438" spans="1:2">
      <c r="A438" t="str">
        <f>IFERROR(VLOOKUP('Final Marks'!I438,Grades,2),"")</f>
        <v>E</v>
      </c>
      <c r="B438" t="str">
        <f>VLOOKUP('Student Report'!N438,'Final Marks'!$L$20:$M$26,2)</f>
        <v>Fail</v>
      </c>
    </row>
    <row r="439" spans="1:2">
      <c r="A439" t="str">
        <f>IFERROR(VLOOKUP('Final Marks'!I439,Grades,2),"")</f>
        <v>E</v>
      </c>
      <c r="B439" t="str">
        <f>VLOOKUP('Student Report'!N439,'Final Marks'!$L$20:$M$26,2)</f>
        <v>C</v>
      </c>
    </row>
    <row r="440" spans="1:2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>
      <c r="A441" t="str">
        <f>IFERROR(VLOOKUP('Final Marks'!I441,Grades,2),"")</f>
        <v>C</v>
      </c>
      <c r="B441" t="str">
        <f>VLOOKUP('Student Report'!N441,'Final Marks'!$L$20:$M$26,2)</f>
        <v>A</v>
      </c>
    </row>
    <row r="442" spans="1:2">
      <c r="A442" t="str">
        <f>IFERROR(VLOOKUP('Final Marks'!I442,Grades,2),"")</f>
        <v>D</v>
      </c>
      <c r="B442" t="str">
        <f>VLOOKUP('Student Report'!N442,'Final Marks'!$L$20:$M$26,2)</f>
        <v>Fail</v>
      </c>
    </row>
    <row r="443" spans="1:2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>
      <c r="A446" t="str">
        <f>IFERROR(VLOOKUP('Final Marks'!I446,Grades,2),"")</f>
        <v>F</v>
      </c>
      <c r="B446" t="str">
        <f>VLOOKUP('Student Report'!N446,'Final Marks'!$L$20:$M$26,2)</f>
        <v>D</v>
      </c>
    </row>
    <row r="447" spans="1:2">
      <c r="A447" t="str">
        <f>IFERROR(VLOOKUP('Final Marks'!I447,Grades,2),"")</f>
        <v>Fail</v>
      </c>
      <c r="B447" t="str">
        <f>VLOOKUP('Student Report'!N447,'Final Marks'!$L$20:$M$26,2)</f>
        <v>A</v>
      </c>
    </row>
    <row r="448" spans="1:2">
      <c r="A448" t="str">
        <f>IFERROR(VLOOKUP('Final Marks'!I448,Grades,2),"")</f>
        <v>A</v>
      </c>
      <c r="B448" t="str">
        <f>VLOOKUP('Student Report'!N448,'Final Marks'!$L$20:$M$26,2)</f>
        <v>D</v>
      </c>
    </row>
    <row r="449" spans="1:2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>
      <c r="A455" t="str">
        <f>IFERROR(VLOOKUP('Final Marks'!I455,Grades,2),"")</f>
        <v>E</v>
      </c>
      <c r="B455" t="str">
        <f>VLOOKUP('Student Report'!N455,'Final Marks'!$L$20:$M$26,2)</f>
        <v>F</v>
      </c>
    </row>
    <row r="456" spans="1:2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>
      <c r="A463" t="str">
        <f>IFERROR(VLOOKUP('Final Marks'!I463,Grades,2),"")</f>
        <v>D</v>
      </c>
      <c r="B463" t="str">
        <f>VLOOKUP('Student Report'!N463,'Final Marks'!$L$20:$M$26,2)</f>
        <v>C</v>
      </c>
    </row>
    <row r="464" spans="1:2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>
      <c r="A465" t="str">
        <f>IFERROR(VLOOKUP('Final Marks'!I465,Grades,2),"")</f>
        <v>C</v>
      </c>
      <c r="B465" t="str">
        <f>VLOOKUP('Student Report'!N465,'Final Marks'!$L$20:$M$26,2)</f>
        <v>D</v>
      </c>
    </row>
  </sheetData>
  <sheetProtection selectLockedCells="1"/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112"/>
  <sheetViews>
    <sheetView tabSelected="1" workbookViewId="0">
      <selection activeCell="E122" sqref="E122"/>
    </sheetView>
  </sheetViews>
  <sheetFormatPr defaultColWidth="9" defaultRowHeight="14" outlineLevelCol="5"/>
  <cols>
    <col min="1" max="1" width="20.8125"/>
    <col min="2" max="4" width="14.1875"/>
    <col min="5" max="5" width="12.6875"/>
    <col min="6" max="6" width="10.875"/>
    <col min="7" max="7" width="16.375"/>
    <col min="8" max="8" width="18.875"/>
    <col min="9" max="9" width="21.1875"/>
    <col min="10" max="10" width="9.375"/>
    <col min="11" max="11" width="6.6015625"/>
    <col min="12" max="12" width="9.375"/>
    <col min="13" max="13" width="6.6015625"/>
    <col min="14" max="14" width="9.375"/>
    <col min="15" max="15" width="6.6015625"/>
    <col min="16" max="16" width="9.375"/>
    <col min="17" max="17" width="6.6015625"/>
    <col min="18" max="18" width="9.375"/>
    <col min="19" max="20" width="6.6015625"/>
    <col min="21" max="21" width="9.375"/>
    <col min="22" max="22" width="6.6015625"/>
    <col min="23" max="23" width="9.375"/>
    <col min="24" max="24" width="6.6015625"/>
    <col min="25" max="25" width="9.375"/>
    <col min="26" max="26" width="6.6015625"/>
    <col min="27" max="27" width="9.375"/>
    <col min="28" max="28" width="6.6015625"/>
    <col min="29" max="29" width="9.375"/>
    <col min="30" max="30" width="6.6015625"/>
    <col min="31" max="31" width="9.375"/>
    <col min="32" max="32" width="6.6015625"/>
    <col min="33" max="33" width="9.375"/>
    <col min="34" max="34" width="6.6015625"/>
    <col min="35" max="35" width="9.375"/>
    <col min="36" max="36" width="6.6015625"/>
    <col min="37" max="37" width="9.375"/>
    <col min="38" max="39" width="6.6015625"/>
    <col min="40" max="40" width="9.375"/>
    <col min="41" max="42" width="6.6015625"/>
    <col min="43" max="43" width="9.375"/>
    <col min="44" max="44" width="6.6015625"/>
    <col min="45" max="45" width="9.375"/>
    <col min="46" max="46" width="6.6015625"/>
    <col min="47" max="47" width="9.375"/>
    <col min="48" max="48" width="6.6015625"/>
    <col min="49" max="49" width="9.375"/>
    <col min="50" max="50" width="6.6015625"/>
    <col min="51" max="51" width="9.375"/>
    <col min="52" max="52" width="6.6015625"/>
    <col min="53" max="53" width="9.375"/>
    <col min="54" max="55" width="6.6015625"/>
    <col min="56" max="56" width="9.375"/>
    <col min="57" max="57" width="6.6015625"/>
    <col min="58" max="58" width="9.375"/>
    <col min="59" max="59" width="6.6015625"/>
    <col min="60" max="60" width="9.375"/>
    <col min="61" max="61" width="6.6015625"/>
    <col min="62" max="62" width="9.375"/>
    <col min="63" max="63" width="6.6015625"/>
    <col min="64" max="64" width="9.375"/>
    <col min="65" max="65" width="6.6015625"/>
    <col min="66" max="66" width="9.375"/>
    <col min="67" max="67" width="6.6015625"/>
    <col min="68" max="68" width="9.375"/>
    <col min="69" max="70" width="6.6015625"/>
    <col min="71" max="71" width="9.375"/>
    <col min="72" max="73" width="6.6015625"/>
    <col min="74" max="74" width="9.375"/>
    <col min="75" max="75" width="6.6015625"/>
    <col min="76" max="76" width="9.375"/>
    <col min="77" max="77" width="6.6015625"/>
    <col min="78" max="78" width="9.375"/>
    <col min="79" max="79" width="6.6015625"/>
    <col min="80" max="80" width="9.375"/>
    <col min="81" max="82" width="6.6015625"/>
    <col min="83" max="83" width="9.375"/>
    <col min="84" max="85" width="6.6015625"/>
    <col min="86" max="86" width="9.375"/>
    <col min="87" max="87" width="6.6015625"/>
    <col min="88" max="88" width="9.375"/>
    <col min="89" max="89" width="6.6015625"/>
    <col min="90" max="90" width="9.375"/>
    <col min="91" max="93" width="6.6015625"/>
    <col min="94" max="94" width="9.375"/>
    <col min="95" max="95" width="6.6015625"/>
    <col min="96" max="96" width="9.375"/>
    <col min="97" max="97" width="6.6015625"/>
    <col min="98" max="98" width="9.375"/>
    <col min="99" max="99" width="6.6015625"/>
    <col min="100" max="100" width="9.375"/>
    <col min="101" max="101" width="6.6015625"/>
    <col min="102" max="102" width="9.375"/>
    <col min="103" max="103" width="6.6015625"/>
    <col min="104" max="104" width="9.375"/>
    <col min="105" max="105" width="6.6015625"/>
    <col min="106" max="106" width="9.375"/>
    <col min="107" max="107" width="6.6015625"/>
    <col min="108" max="108" width="9.375"/>
    <col min="109" max="110" width="6.6015625"/>
    <col min="111" max="111" width="9.375"/>
    <col min="112" max="112" width="6.6015625"/>
    <col min="113" max="113" width="9.375"/>
    <col min="114" max="114" width="6.6015625"/>
    <col min="115" max="115" width="9.375"/>
    <col min="116" max="117" width="6.6015625"/>
    <col min="118" max="118" width="9.375"/>
    <col min="119" max="120" width="6.6015625"/>
    <col min="121" max="121" width="9.375"/>
    <col min="122" max="122" width="6.6015625"/>
    <col min="123" max="123" width="9.375"/>
    <col min="124" max="125" width="6.6015625"/>
    <col min="126" max="126" width="9.375"/>
    <col min="127" max="127" width="6.6015625"/>
    <col min="128" max="128" width="9.375"/>
    <col min="129" max="129" width="6.6015625"/>
    <col min="130" max="130" width="9.375"/>
    <col min="131" max="131" width="6.6015625"/>
    <col min="132" max="132" width="9.375"/>
    <col min="133" max="133" width="6.6015625"/>
    <col min="134" max="134" width="9.375"/>
    <col min="135" max="136" width="6.6015625"/>
    <col min="137" max="137" width="9.375"/>
    <col min="138" max="138" width="6.6015625"/>
    <col min="139" max="139" width="9.375"/>
    <col min="140" max="142" width="6.6015625"/>
    <col min="143" max="143" width="9.375"/>
    <col min="144" max="145" width="6.6015625"/>
    <col min="146" max="146" width="9.375"/>
    <col min="147" max="148" width="6.6015625"/>
    <col min="149" max="149" width="9.375"/>
    <col min="150" max="150" width="6.6015625"/>
    <col min="151" max="151" width="9.375"/>
    <col min="152" max="153" width="6.6015625"/>
    <col min="154" max="154" width="9.375"/>
    <col min="155" max="155" width="6.6015625"/>
    <col min="156" max="156" width="9.375"/>
    <col min="157" max="157" width="6.6015625"/>
    <col min="158" max="158" width="9.375"/>
    <col min="159" max="160" width="6.6015625"/>
    <col min="161" max="161" width="9.375"/>
    <col min="162" max="162" width="6.6015625"/>
    <col min="163" max="163" width="9.375"/>
    <col min="164" max="164" width="6.6015625"/>
    <col min="165" max="165" width="9.375"/>
    <col min="166" max="166" width="6.6015625"/>
    <col min="167" max="167" width="9.375"/>
    <col min="168" max="168" width="6.6015625"/>
    <col min="169" max="169" width="9.375"/>
    <col min="170" max="170" width="6.6015625"/>
    <col min="171" max="171" width="9.375"/>
    <col min="172" max="173" width="6.6015625"/>
    <col min="174" max="174" width="9.375"/>
    <col min="175" max="175" width="6.6015625"/>
    <col min="176" max="176" width="9.375"/>
    <col min="177" max="177" width="6.6015625"/>
    <col min="178" max="178" width="9.375"/>
    <col min="179" max="180" width="6.6015625"/>
    <col min="181" max="181" width="9.375"/>
    <col min="182" max="182" width="6.6015625"/>
    <col min="183" max="183" width="9.375"/>
    <col min="184" max="185" width="6.6015625"/>
    <col min="186" max="186" width="9.375"/>
    <col min="187" max="188" width="6.6015625"/>
    <col min="189" max="189" width="9.375"/>
    <col min="190" max="190" width="6.6015625"/>
    <col min="191" max="191" width="9.375"/>
    <col min="192" max="192" width="6.6015625"/>
    <col min="193" max="193" width="9.375"/>
    <col min="194" max="194" width="6.6015625"/>
    <col min="195" max="195" width="9.375"/>
    <col min="196" max="197" width="6.6015625"/>
    <col min="198" max="198" width="9.375"/>
    <col min="199" max="199" width="6.6015625"/>
    <col min="200" max="200" width="9.375"/>
    <col min="201" max="202" width="6.6015625"/>
    <col min="203" max="203" width="9.375"/>
    <col min="204" max="205" width="6.6015625"/>
    <col min="206" max="206" width="9.375"/>
    <col min="207" max="207" width="6.6015625"/>
    <col min="208" max="208" width="9.375"/>
    <col min="209" max="209" width="6.6015625"/>
    <col min="210" max="210" width="9.375"/>
    <col min="211" max="211" width="6.6015625"/>
    <col min="212" max="212" width="9.375"/>
    <col min="213" max="213" width="6.6015625"/>
    <col min="214" max="214" width="9.375"/>
    <col min="215" max="216" width="6.6015625"/>
    <col min="217" max="217" width="9.375"/>
    <col min="218" max="218" width="6.6015625"/>
    <col min="219" max="219" width="9.375"/>
    <col min="220" max="220" width="6.6015625"/>
    <col min="221" max="221" width="9.375"/>
    <col min="222" max="223" width="6.6015625"/>
    <col min="224" max="224" width="9.375"/>
    <col min="225" max="225" width="6.6015625"/>
    <col min="226" max="226" width="9.375"/>
    <col min="227" max="229" width="6.6015625"/>
    <col min="230" max="230" width="9.375"/>
    <col min="231" max="231" width="6.6015625"/>
    <col min="232" max="232" width="9.375"/>
    <col min="233" max="233" width="6.6015625"/>
    <col min="234" max="234" width="9.375"/>
    <col min="235" max="235" width="6.6015625"/>
    <col min="236" max="236" width="9.375"/>
    <col min="237" max="238" width="6.6015625"/>
    <col min="239" max="239" width="9.375"/>
    <col min="240" max="240" width="6.6015625"/>
    <col min="241" max="241" width="9.375"/>
    <col min="242" max="244" width="6.6015625"/>
    <col min="245" max="245" width="9.375"/>
    <col min="246" max="246" width="6.6015625"/>
    <col min="247" max="247" width="9.375"/>
    <col min="248" max="248" width="6.6015625"/>
    <col min="249" max="249" width="9.375"/>
    <col min="250" max="251" width="6.6015625"/>
    <col min="252" max="252" width="9.375"/>
    <col min="253" max="254" width="6.6015625"/>
    <col min="255" max="255" width="9.375"/>
    <col min="256" max="256" width="6.6015625"/>
    <col min="257" max="257" width="9.375"/>
    <col min="258" max="260" width="6.6015625"/>
    <col min="261" max="261" width="9.375"/>
    <col min="262" max="264" width="6.6015625"/>
    <col min="265" max="265" width="9.375"/>
    <col min="266" max="267" width="6.6015625"/>
    <col min="268" max="268" width="9.375"/>
    <col min="269" max="270" width="6.6015625"/>
    <col min="271" max="271" width="9.375"/>
    <col min="272" max="272" width="6.6015625"/>
    <col min="273" max="273" width="9.375"/>
    <col min="274" max="275" width="6.6015625"/>
    <col min="276" max="276" width="9.375"/>
    <col min="277" max="278" width="6.6015625"/>
    <col min="279" max="279" width="9.375"/>
    <col min="280" max="281" width="6.6015625"/>
    <col min="282" max="282" width="9.375"/>
    <col min="283" max="283" width="6.6015625"/>
    <col min="284" max="284" width="9.375"/>
    <col min="285" max="287" width="6.6015625"/>
    <col min="288" max="288" width="9.375"/>
    <col min="289" max="291" width="6.6015625"/>
    <col min="292" max="292" width="9.375"/>
    <col min="293" max="293" width="6.6015625"/>
    <col min="294" max="294" width="9.375"/>
    <col min="295" max="296" width="6.6015625"/>
    <col min="297" max="297" width="9.375"/>
    <col min="298" max="299" width="6.6015625"/>
    <col min="300" max="300" width="9.375"/>
    <col min="301" max="302" width="6.6015625"/>
    <col min="303" max="303" width="9.375"/>
    <col min="304" max="304" width="6.6015625"/>
    <col min="305" max="305" width="9.375"/>
    <col min="306" max="307" width="6.6015625"/>
    <col min="308" max="308" width="9.375"/>
    <col min="309" max="309" width="6.6015625"/>
    <col min="310" max="310" width="9.375"/>
    <col min="311" max="311" width="6.6015625"/>
    <col min="312" max="312" width="9.375"/>
    <col min="313" max="315" width="6.6015625"/>
    <col min="316" max="316" width="9.375"/>
    <col min="317" max="317" width="6.6015625"/>
    <col min="318" max="318" width="9.375"/>
    <col min="319" max="320" width="6.6015625"/>
    <col min="321" max="321" width="9.375"/>
    <col min="322" max="322" width="6.6015625"/>
    <col min="323" max="323" width="9.375"/>
    <col min="324" max="324" width="6.6015625"/>
    <col min="325" max="325" width="9.375"/>
    <col min="326" max="327" width="6.6015625"/>
    <col min="328" max="328" width="9.375"/>
    <col min="329" max="329" width="6.6015625"/>
    <col min="330" max="330" width="9.375"/>
    <col min="331" max="331" width="6.6015625"/>
    <col min="332" max="332" width="9.375"/>
    <col min="333" max="333" width="6.6015625"/>
    <col min="334" max="334" width="9.375"/>
    <col min="335" max="335" width="6.6015625"/>
    <col min="336" max="336" width="9.375"/>
    <col min="337" max="337" width="6.6015625"/>
    <col min="338" max="338" width="9.375"/>
    <col min="339" max="339" width="6.6015625"/>
    <col min="340" max="340" width="9.375"/>
    <col min="341" max="341" width="6.6015625"/>
    <col min="342" max="342" width="9.375"/>
    <col min="343" max="344" width="6.6015625"/>
    <col min="345" max="345" width="9.375"/>
    <col min="346" max="346" width="6.6015625"/>
    <col min="347" max="347" width="9.375"/>
    <col min="348" max="348" width="6.6015625"/>
    <col min="349" max="349" width="9.375"/>
    <col min="350" max="351" width="6.6015625"/>
    <col min="352" max="352" width="9.375"/>
    <col min="353" max="354" width="6.6015625"/>
    <col min="355" max="355" width="9.375"/>
    <col min="356" max="357" width="6.6015625"/>
    <col min="358" max="358" width="9.375"/>
    <col min="359" max="360" width="6.6015625"/>
    <col min="361" max="361" width="9.375"/>
    <col min="362" max="362" width="6.6015625"/>
    <col min="363" max="363" width="9.375"/>
    <col min="364" max="364" width="6.6015625"/>
    <col min="365" max="365" width="9.375"/>
    <col min="366" max="366" width="6.6015625"/>
    <col min="367" max="367" width="9.375"/>
    <col min="368" max="368" width="6.6015625"/>
    <col min="369" max="369" width="9.375"/>
    <col min="370" max="371" width="6.6015625"/>
    <col min="372" max="372" width="9.375"/>
    <col min="373" max="374" width="6.6015625"/>
    <col min="375" max="375" width="9.375"/>
    <col min="376" max="376" width="6.6015625"/>
    <col min="377" max="377" width="9.375"/>
    <col min="378" max="378" width="6.6015625"/>
    <col min="379" max="379" width="9.375"/>
    <col min="380" max="382" width="6.6015625"/>
    <col min="383" max="383" width="9.375"/>
    <col min="384" max="384" width="6.6015625"/>
    <col min="385" max="385" width="9.375"/>
    <col min="386" max="386" width="6.6015625"/>
    <col min="387" max="387" width="9.375"/>
    <col min="388" max="388" width="6.6015625"/>
    <col min="389" max="389" width="9.375"/>
    <col min="390" max="390" width="6.6015625"/>
    <col min="391" max="391" width="9.375"/>
    <col min="392" max="392" width="6.6015625"/>
    <col min="393" max="393" width="9.375"/>
    <col min="394" max="395" width="6.6015625"/>
    <col min="396" max="396" width="9.375"/>
    <col min="397" max="399" width="6.6015625"/>
    <col min="400" max="400" width="9.375"/>
    <col min="401" max="403" width="6.6015625"/>
    <col min="404" max="404" width="9.375"/>
    <col min="405" max="407" width="6.6015625"/>
    <col min="408" max="408" width="9.375"/>
    <col min="409" max="409" width="6.6015625"/>
    <col min="410" max="410" width="9.375"/>
    <col min="411" max="412" width="6.6015625"/>
    <col min="413" max="413" width="9.375"/>
    <col min="414" max="415" width="6.6015625"/>
    <col min="416" max="416" width="9.375"/>
    <col min="417" max="418" width="6.6015625"/>
    <col min="419" max="419" width="9.375"/>
    <col min="420" max="421" width="6.6015625"/>
    <col min="422" max="422" width="9.375"/>
    <col min="423" max="423" width="6.6015625"/>
    <col min="424" max="424" width="9.375"/>
    <col min="425" max="426" width="6.6015625"/>
    <col min="427" max="427" width="9.375"/>
    <col min="428" max="428" width="6.6015625"/>
    <col min="429" max="429" width="9.375"/>
    <col min="430" max="430" width="6.6015625"/>
    <col min="431" max="431" width="9.375"/>
    <col min="432" max="433" width="6.6015625"/>
    <col min="434" max="434" width="9.375"/>
    <col min="435" max="435" width="6.6015625"/>
    <col min="436" max="436" width="9.375"/>
    <col min="437" max="437" width="6.6015625"/>
    <col min="438" max="438" width="9.375"/>
    <col min="439" max="439" width="6.6015625"/>
    <col min="440" max="440" width="9.375"/>
    <col min="441" max="442" width="6.6015625"/>
    <col min="443" max="443" width="9.375"/>
    <col min="444" max="445" width="6.6015625"/>
    <col min="446" max="446" width="9.375"/>
    <col min="447" max="448" width="6.6015625"/>
    <col min="449" max="449" width="9.375"/>
    <col min="450" max="450" width="6.6015625"/>
    <col min="451" max="451" width="9.375"/>
    <col min="452" max="452" width="6.6015625"/>
    <col min="453" max="453" width="9.375"/>
    <col min="454" max="455" width="6.6015625"/>
    <col min="456" max="456" width="9.375"/>
    <col min="457" max="457" width="6.6015625"/>
    <col min="458" max="458" width="9.375"/>
    <col min="459" max="460" width="6.6015625"/>
    <col min="461" max="461" width="9.375"/>
    <col min="462" max="462" width="6.6015625"/>
    <col min="463" max="463" width="9.375"/>
    <col min="464" max="465" width="6.6015625"/>
    <col min="466" max="466" width="9.375"/>
    <col min="467" max="468" width="6.6015625"/>
    <col min="469" max="469" width="9.375"/>
    <col min="470" max="471" width="6.6015625"/>
    <col min="472" max="472" width="9.375"/>
    <col min="473" max="473" width="6.6015625"/>
    <col min="474" max="474" width="9.375"/>
    <col min="475" max="476" width="6.6015625"/>
    <col min="477" max="477" width="9.375"/>
    <col min="478" max="480" width="6.6015625"/>
    <col min="481" max="481" width="9.375"/>
    <col min="482" max="482" width="6.6015625"/>
    <col min="483" max="483" width="9.375"/>
    <col min="484" max="485" width="6.6015625"/>
    <col min="486" max="486" width="9.375"/>
    <col min="487" max="487" width="6.6015625"/>
    <col min="488" max="488" width="9.375"/>
    <col min="489" max="489" width="6.6015625"/>
    <col min="490" max="490" width="9.375"/>
    <col min="491" max="492" width="6.6015625"/>
    <col min="493" max="493" width="9.375"/>
    <col min="494" max="496" width="6.6015625"/>
    <col min="497" max="497" width="9.375"/>
    <col min="498" max="498" width="6.6015625"/>
    <col min="499" max="499" width="9.375"/>
    <col min="500" max="501" width="6.6015625"/>
    <col min="502" max="502" width="9.375"/>
    <col min="503" max="503" width="6.6015625"/>
    <col min="504" max="504" width="9.375"/>
    <col min="505" max="507" width="6.6015625"/>
    <col min="508" max="508" width="9.375"/>
    <col min="509" max="510" width="6.6015625"/>
    <col min="511" max="511" width="9.375"/>
    <col min="512" max="512" width="6.6015625"/>
    <col min="513" max="513" width="9.375"/>
    <col min="514" max="514" width="6.6015625"/>
    <col min="515" max="515" width="9.375"/>
    <col min="516" max="516" width="6.6015625"/>
    <col min="517" max="517" width="9.375"/>
    <col min="518" max="520" width="6.6015625"/>
    <col min="521" max="521" width="9.375"/>
    <col min="522" max="524" width="6.6015625"/>
    <col min="525" max="525" width="9.375"/>
    <col min="526" max="526" width="6.6015625"/>
    <col min="527" max="527" width="9.375"/>
    <col min="528" max="530" width="6.6015625"/>
    <col min="531" max="531" width="9.375"/>
    <col min="532" max="532" width="6.6015625"/>
    <col min="533" max="533" width="9.375"/>
    <col min="534" max="535" width="6.6015625"/>
    <col min="536" max="536" width="9.375"/>
    <col min="537" max="537" width="6.6015625"/>
    <col min="538" max="538" width="9.375"/>
    <col min="539" max="540" width="6.6015625"/>
    <col min="541" max="541" width="9.375"/>
    <col min="542" max="544" width="6.6015625"/>
    <col min="545" max="545" width="9.375"/>
    <col min="546" max="548" width="6.6015625"/>
    <col min="549" max="549" width="9.375"/>
    <col min="550" max="552" width="6.6015625"/>
    <col min="553" max="553" width="9.375"/>
    <col min="554" max="555" width="6.6015625"/>
    <col min="556" max="556" width="9.375"/>
    <col min="557" max="558" width="6.6015625"/>
    <col min="559" max="559" width="9.375"/>
    <col min="560" max="561" width="6.6015625"/>
    <col min="562" max="562" width="9.375"/>
    <col min="563" max="563" width="6.6015625"/>
    <col min="564" max="564" width="9.375"/>
    <col min="565" max="565" width="6.6015625"/>
    <col min="566" max="566" width="9.375"/>
    <col min="567" max="567" width="6.6015625"/>
    <col min="568" max="568" width="9.375"/>
    <col min="569" max="569" width="6.6015625"/>
    <col min="570" max="570" width="9.375"/>
    <col min="571" max="572" width="6.6015625"/>
    <col min="573" max="573" width="9.375"/>
    <col min="574" max="574" width="6.6015625"/>
    <col min="575" max="575" width="9.375"/>
    <col min="576" max="578" width="6.6015625"/>
    <col min="579" max="579" width="9.375"/>
    <col min="580" max="580" width="6.6015625"/>
    <col min="581" max="581" width="9.375"/>
    <col min="582" max="582" width="6.6015625"/>
    <col min="583" max="583" width="9.375"/>
    <col min="584" max="584" width="6.6015625"/>
    <col min="585" max="585" width="9.375"/>
    <col min="586" max="586" width="6.6015625"/>
    <col min="587" max="587" width="9.375"/>
    <col min="588" max="588" width="10.875"/>
  </cols>
  <sheetData>
    <row r="3" spans="1:2">
      <c r="A3" t="s">
        <v>1279</v>
      </c>
      <c r="B3" t="s">
        <v>1280</v>
      </c>
    </row>
    <row r="4" spans="1:6">
      <c r="A4" t="s">
        <v>1249</v>
      </c>
      <c r="B4" t="s">
        <v>1281</v>
      </c>
      <c r="C4" t="s">
        <v>1282</v>
      </c>
      <c r="D4" t="s">
        <v>1283</v>
      </c>
      <c r="E4" t="s">
        <v>1284</v>
      </c>
      <c r="F4" t="s">
        <v>1285</v>
      </c>
    </row>
    <row r="5" spans="1:6">
      <c r="A5" t="s">
        <v>1263</v>
      </c>
      <c r="B5" s="12">
        <v>0.145833333333333</v>
      </c>
      <c r="C5" s="12">
        <v>0.192118226600985</v>
      </c>
      <c r="D5" s="12">
        <v>0.202453987730061</v>
      </c>
      <c r="E5" s="12" t="e">
        <v>#DIV/0!</v>
      </c>
      <c r="F5" s="12">
        <v>0.186147186147186</v>
      </c>
    </row>
    <row r="6" spans="1:6">
      <c r="A6" t="s">
        <v>1262</v>
      </c>
      <c r="B6" s="12">
        <v>0.135416666666667</v>
      </c>
      <c r="C6" s="12">
        <v>0.108374384236453</v>
      </c>
      <c r="D6" s="12">
        <v>0.171779141104295</v>
      </c>
      <c r="E6" s="12" t="e">
        <v>#DIV/0!</v>
      </c>
      <c r="F6" s="12">
        <v>0.136363636363636</v>
      </c>
    </row>
    <row r="7" spans="1:6">
      <c r="A7" t="s">
        <v>1261</v>
      </c>
      <c r="B7" s="12">
        <v>0.229166666666667</v>
      </c>
      <c r="C7" s="12">
        <v>0.152709359605911</v>
      </c>
      <c r="D7" s="12">
        <v>0.141104294478528</v>
      </c>
      <c r="E7" s="12" t="e">
        <v>#DIV/0!</v>
      </c>
      <c r="F7" s="12">
        <v>0.164502164502165</v>
      </c>
    </row>
    <row r="8" spans="1:6">
      <c r="A8" t="s">
        <v>1260</v>
      </c>
      <c r="B8" s="12">
        <v>0.166666666666667</v>
      </c>
      <c r="C8" s="12">
        <v>0.142857142857143</v>
      </c>
      <c r="D8" s="12">
        <v>0.134969325153374</v>
      </c>
      <c r="E8" s="12" t="e">
        <v>#DIV/0!</v>
      </c>
      <c r="F8" s="12">
        <v>0.145021645021645</v>
      </c>
    </row>
    <row r="9" spans="1:6">
      <c r="A9" t="s">
        <v>1259</v>
      </c>
      <c r="B9" s="12">
        <v>0.114583333333333</v>
      </c>
      <c r="C9" s="12">
        <v>0.147783251231527</v>
      </c>
      <c r="D9" s="12">
        <v>0.128834355828221</v>
      </c>
      <c r="E9" s="12" t="e">
        <v>#DIV/0!</v>
      </c>
      <c r="F9" s="12">
        <v>0.134199134199134</v>
      </c>
    </row>
    <row r="10" spans="1:6">
      <c r="A10" t="s">
        <v>1258</v>
      </c>
      <c r="B10" s="12">
        <v>0.125</v>
      </c>
      <c r="C10" s="12">
        <v>0.133004926108374</v>
      </c>
      <c r="D10" s="12">
        <v>0.0920245398773006</v>
      </c>
      <c r="E10" s="12" t="e">
        <v>#DIV/0!</v>
      </c>
      <c r="F10" s="12">
        <v>0.116883116883117</v>
      </c>
    </row>
    <row r="11" spans="1:6">
      <c r="A11" t="s">
        <v>1257</v>
      </c>
      <c r="B11" s="12">
        <v>0.0833333333333333</v>
      </c>
      <c r="C11" s="12">
        <v>0.123152709359606</v>
      </c>
      <c r="D11" s="12">
        <v>0.128834355828221</v>
      </c>
      <c r="E11" s="12" t="e">
        <v>#DIV/0!</v>
      </c>
      <c r="F11" s="12">
        <v>0.116883116883117</v>
      </c>
    </row>
    <row r="12" spans="1:6">
      <c r="A12" t="s">
        <v>1284</v>
      </c>
      <c r="B12" s="12">
        <v>0</v>
      </c>
      <c r="C12" s="12">
        <v>0</v>
      </c>
      <c r="D12" s="12">
        <v>0</v>
      </c>
      <c r="E12" s="12" t="e">
        <v>#DIV/0!</v>
      </c>
      <c r="F12" s="12">
        <v>0</v>
      </c>
    </row>
    <row r="13" spans="1:6">
      <c r="A13" t="s">
        <v>1285</v>
      </c>
      <c r="B13" s="12">
        <v>1</v>
      </c>
      <c r="C13" s="12">
        <v>1</v>
      </c>
      <c r="D13" s="12">
        <v>1</v>
      </c>
      <c r="E13" s="12" t="e">
        <v>#DIV/0!</v>
      </c>
      <c r="F13" s="12">
        <v>1</v>
      </c>
    </row>
    <row r="15" spans="1:2">
      <c r="A15" t="s">
        <v>4</v>
      </c>
      <c r="B15" t="s">
        <v>24</v>
      </c>
    </row>
    <row r="17" spans="1:2">
      <c r="A17" t="s">
        <v>1286</v>
      </c>
      <c r="B17" t="s">
        <v>1287</v>
      </c>
    </row>
    <row r="18" spans="1:5">
      <c r="A18" t="s">
        <v>1</v>
      </c>
      <c r="B18" t="s">
        <v>1288</v>
      </c>
      <c r="C18" t="s">
        <v>1289</v>
      </c>
      <c r="D18" t="s">
        <v>1266</v>
      </c>
      <c r="E18" t="s">
        <v>1285</v>
      </c>
    </row>
    <row r="19" spans="1:5">
      <c r="A19" t="s">
        <v>759</v>
      </c>
      <c r="B19"/>
      <c r="C19">
        <v>44.25</v>
      </c>
      <c r="D19"/>
      <c r="E19">
        <v>44.25</v>
      </c>
    </row>
    <row r="20" spans="1:5">
      <c r="A20" t="s">
        <v>1102</v>
      </c>
      <c r="B20"/>
      <c r="C20"/>
      <c r="D20">
        <v>47.75</v>
      </c>
      <c r="E20">
        <v>47.75</v>
      </c>
    </row>
    <row r="21" spans="1:5">
      <c r="A21" t="s">
        <v>933</v>
      </c>
      <c r="B21"/>
      <c r="C21"/>
      <c r="D21">
        <v>41.25</v>
      </c>
      <c r="E21">
        <v>41.25</v>
      </c>
    </row>
    <row r="22" spans="1:5">
      <c r="A22" t="s">
        <v>1147</v>
      </c>
      <c r="B22">
        <v>62.25</v>
      </c>
      <c r="C22"/>
      <c r="E22">
        <v>62.25</v>
      </c>
    </row>
    <row r="23" spans="1:5">
      <c r="A23" t="s">
        <v>753</v>
      </c>
      <c r="B23">
        <v>74.5</v>
      </c>
      <c r="C23"/>
      <c r="D23"/>
      <c r="E23">
        <v>74.5</v>
      </c>
    </row>
    <row r="24" spans="1:5">
      <c r="A24" t="s">
        <v>795</v>
      </c>
      <c r="B24">
        <v>11.5</v>
      </c>
      <c r="C24"/>
      <c r="D24"/>
      <c r="E24">
        <v>11.5</v>
      </c>
    </row>
    <row r="25" spans="1:5">
      <c r="A25" t="s">
        <v>1178</v>
      </c>
      <c r="B25"/>
      <c r="C25"/>
      <c r="D25">
        <v>28.5</v>
      </c>
      <c r="E25">
        <v>28.5</v>
      </c>
    </row>
    <row r="26" spans="1:5">
      <c r="A26" t="s">
        <v>120</v>
      </c>
      <c r="B26">
        <v>68</v>
      </c>
      <c r="C26"/>
      <c r="E26">
        <v>68</v>
      </c>
    </row>
    <row r="27" spans="1:5">
      <c r="A27" t="s">
        <v>76</v>
      </c>
      <c r="B27"/>
      <c r="C27">
        <v>59.25</v>
      </c>
      <c r="D27"/>
      <c r="E27">
        <v>59.25</v>
      </c>
    </row>
    <row r="28" spans="1:5">
      <c r="A28" t="s">
        <v>593</v>
      </c>
      <c r="B28"/>
      <c r="C28"/>
      <c r="D28">
        <v>69.25</v>
      </c>
      <c r="E28">
        <v>69.25</v>
      </c>
    </row>
    <row r="29" spans="1:5">
      <c r="A29" t="s">
        <v>1205</v>
      </c>
      <c r="B29"/>
      <c r="C29">
        <v>58</v>
      </c>
      <c r="D29"/>
      <c r="E29">
        <v>58</v>
      </c>
    </row>
    <row r="30" spans="1:5">
      <c r="A30" t="s">
        <v>436</v>
      </c>
      <c r="B30"/>
      <c r="C30">
        <v>43</v>
      </c>
      <c r="D30"/>
      <c r="E30">
        <v>43</v>
      </c>
    </row>
    <row r="31" spans="1:5">
      <c r="A31" t="s">
        <v>213</v>
      </c>
      <c r="B31"/>
      <c r="C31">
        <v>84</v>
      </c>
      <c r="D31"/>
      <c r="E31">
        <v>84</v>
      </c>
    </row>
    <row r="32" spans="1:5">
      <c r="A32" t="s">
        <v>84</v>
      </c>
      <c r="B32">
        <v>47</v>
      </c>
      <c r="C32"/>
      <c r="E32">
        <v>47</v>
      </c>
    </row>
    <row r="33" spans="1:5">
      <c r="A33" t="s">
        <v>473</v>
      </c>
      <c r="B33"/>
      <c r="C33">
        <v>82.75</v>
      </c>
      <c r="D33"/>
      <c r="E33">
        <v>82.75</v>
      </c>
    </row>
    <row r="34" spans="1:5">
      <c r="A34" t="s">
        <v>271</v>
      </c>
      <c r="B34"/>
      <c r="C34">
        <v>84</v>
      </c>
      <c r="D34"/>
      <c r="E34">
        <v>84</v>
      </c>
    </row>
    <row r="35" spans="1:5">
      <c r="A35" t="s">
        <v>68</v>
      </c>
      <c r="B35"/>
      <c r="C35"/>
      <c r="D35">
        <v>92.25</v>
      </c>
      <c r="E35">
        <v>92.25</v>
      </c>
    </row>
    <row r="36" spans="1:5">
      <c r="A36" t="s">
        <v>769</v>
      </c>
      <c r="B36"/>
      <c r="C36"/>
      <c r="D36">
        <v>71.25</v>
      </c>
      <c r="E36">
        <v>71.25</v>
      </c>
    </row>
    <row r="37" spans="1:5">
      <c r="A37" t="s">
        <v>166</v>
      </c>
      <c r="B37"/>
      <c r="C37"/>
      <c r="D37">
        <v>82.25</v>
      </c>
      <c r="E37">
        <v>82.25</v>
      </c>
    </row>
    <row r="38" spans="1:5">
      <c r="A38" t="s">
        <v>538</v>
      </c>
      <c r="B38"/>
      <c r="C38">
        <v>79</v>
      </c>
      <c r="E38">
        <v>79</v>
      </c>
    </row>
    <row r="39" spans="1:5">
      <c r="A39" t="s">
        <v>695</v>
      </c>
      <c r="B39"/>
      <c r="C39"/>
      <c r="D39">
        <v>21.75</v>
      </c>
      <c r="E39">
        <v>21.75</v>
      </c>
    </row>
    <row r="40" spans="1:5">
      <c r="A40" t="s">
        <v>631</v>
      </c>
      <c r="B40"/>
      <c r="D40">
        <v>72.25</v>
      </c>
      <c r="E40">
        <v>72.25</v>
      </c>
    </row>
    <row r="41" spans="1:5">
      <c r="A41" t="s">
        <v>559</v>
      </c>
      <c r="B41"/>
      <c r="D41">
        <v>90.75</v>
      </c>
      <c r="E41">
        <v>90.75</v>
      </c>
    </row>
    <row r="42" spans="1:5">
      <c r="A42" t="s">
        <v>1100</v>
      </c>
      <c r="B42">
        <v>77.75</v>
      </c>
      <c r="E42">
        <v>77.75</v>
      </c>
    </row>
    <row r="43" spans="1:5">
      <c r="A43" t="s">
        <v>41</v>
      </c>
      <c r="B43"/>
      <c r="C43">
        <v>60.5</v>
      </c>
      <c r="D43"/>
      <c r="E43">
        <v>60.5</v>
      </c>
    </row>
    <row r="44" spans="1:5">
      <c r="A44" t="s">
        <v>59</v>
      </c>
      <c r="B44">
        <v>75.5</v>
      </c>
      <c r="C44"/>
      <c r="D44"/>
      <c r="E44">
        <v>75.5</v>
      </c>
    </row>
    <row r="45" spans="1:5">
      <c r="A45" t="s">
        <v>502</v>
      </c>
      <c r="B45">
        <v>91.25</v>
      </c>
      <c r="C45"/>
      <c r="D45"/>
      <c r="E45">
        <v>91.25</v>
      </c>
    </row>
    <row r="46" spans="1:5">
      <c r="A46" t="s">
        <v>219</v>
      </c>
      <c r="B46">
        <v>91.25</v>
      </c>
      <c r="C46"/>
      <c r="E46">
        <v>91.25</v>
      </c>
    </row>
    <row r="47" spans="1:5">
      <c r="A47" t="s">
        <v>56</v>
      </c>
      <c r="B47"/>
      <c r="D47">
        <v>78</v>
      </c>
      <c r="E47">
        <v>78</v>
      </c>
    </row>
    <row r="48" spans="1:5">
      <c r="A48" t="s">
        <v>1017</v>
      </c>
      <c r="B48"/>
      <c r="C48"/>
      <c r="D48">
        <v>90.25</v>
      </c>
      <c r="E48">
        <v>90.25</v>
      </c>
    </row>
    <row r="49" spans="1:5">
      <c r="A49" t="s">
        <v>1155</v>
      </c>
      <c r="B49"/>
      <c r="C49">
        <v>88</v>
      </c>
      <c r="D49"/>
      <c r="E49">
        <v>88</v>
      </c>
    </row>
    <row r="50" spans="1:5">
      <c r="A50" t="s">
        <v>587</v>
      </c>
      <c r="B50"/>
      <c r="C50">
        <v>87.75</v>
      </c>
      <c r="E50">
        <v>87.75</v>
      </c>
    </row>
    <row r="51" spans="1:5">
      <c r="A51" t="s">
        <v>1238</v>
      </c>
      <c r="B51"/>
      <c r="C51">
        <v>68.75</v>
      </c>
      <c r="D51"/>
      <c r="E51">
        <v>68.75</v>
      </c>
    </row>
    <row r="52" spans="1:5">
      <c r="A52" t="s">
        <v>947</v>
      </c>
      <c r="B52"/>
      <c r="C52">
        <v>59.25</v>
      </c>
      <c r="D52"/>
      <c r="E52">
        <v>59.25</v>
      </c>
    </row>
    <row r="53" spans="1:5">
      <c r="A53" t="s">
        <v>957</v>
      </c>
      <c r="B53">
        <v>26.75</v>
      </c>
      <c r="C53"/>
      <c r="D53"/>
      <c r="E53">
        <v>26.75</v>
      </c>
    </row>
    <row r="54" spans="1:5">
      <c r="A54" t="s">
        <v>688</v>
      </c>
      <c r="B54"/>
      <c r="C54">
        <v>94</v>
      </c>
      <c r="D54"/>
      <c r="E54">
        <v>94</v>
      </c>
    </row>
    <row r="55" spans="1:5">
      <c r="A55" t="s">
        <v>636</v>
      </c>
      <c r="B55"/>
      <c r="C55">
        <v>45.25</v>
      </c>
      <c r="D55"/>
      <c r="E55">
        <v>45.25</v>
      </c>
    </row>
    <row r="56" spans="1:5">
      <c r="A56" t="s">
        <v>303</v>
      </c>
      <c r="B56">
        <v>49.5</v>
      </c>
      <c r="C56"/>
      <c r="D56"/>
      <c r="E56">
        <v>49.5</v>
      </c>
    </row>
    <row r="57" spans="1:5">
      <c r="A57" t="s">
        <v>44</v>
      </c>
      <c r="C57">
        <v>66.75</v>
      </c>
      <c r="D57"/>
      <c r="E57">
        <v>66.75</v>
      </c>
    </row>
    <row r="58" spans="1:5">
      <c r="A58" t="s">
        <v>21</v>
      </c>
      <c r="B58">
        <v>86.25</v>
      </c>
      <c r="C58"/>
      <c r="D58"/>
      <c r="E58">
        <v>86.25</v>
      </c>
    </row>
    <row r="59" spans="1:5">
      <c r="A59" t="s">
        <v>373</v>
      </c>
      <c r="B59"/>
      <c r="C59">
        <v>35.5</v>
      </c>
      <c r="E59">
        <v>35.5</v>
      </c>
    </row>
    <row r="60" spans="1:5">
      <c r="A60" t="s">
        <v>331</v>
      </c>
      <c r="B60">
        <v>90.25</v>
      </c>
      <c r="C60"/>
      <c r="D60"/>
      <c r="E60">
        <v>90.25</v>
      </c>
    </row>
    <row r="61" spans="1:5">
      <c r="A61" t="s">
        <v>997</v>
      </c>
      <c r="B61">
        <v>13.5</v>
      </c>
      <c r="C61"/>
      <c r="D61"/>
      <c r="E61">
        <v>13.5</v>
      </c>
    </row>
    <row r="62" spans="1:5">
      <c r="A62" t="s">
        <v>1152</v>
      </c>
      <c r="B62"/>
      <c r="C62">
        <v>91.25</v>
      </c>
      <c r="D62"/>
      <c r="E62">
        <v>91.25</v>
      </c>
    </row>
    <row r="63" spans="1:5">
      <c r="A63" t="s">
        <v>379</v>
      </c>
      <c r="D63">
        <v>88.25</v>
      </c>
      <c r="E63">
        <v>88.25</v>
      </c>
    </row>
    <row r="64" spans="1:5">
      <c r="A64" t="s">
        <v>29</v>
      </c>
      <c r="B64"/>
      <c r="C64">
        <v>40</v>
      </c>
      <c r="D64"/>
      <c r="E64">
        <v>40</v>
      </c>
    </row>
    <row r="65" spans="1:5">
      <c r="A65" t="s">
        <v>462</v>
      </c>
      <c r="B65">
        <v>20.5</v>
      </c>
      <c r="E65">
        <v>20.5</v>
      </c>
    </row>
    <row r="66" spans="1:5">
      <c r="A66" t="s">
        <v>1233</v>
      </c>
      <c r="B66"/>
      <c r="C66"/>
      <c r="D66">
        <v>59.5</v>
      </c>
      <c r="E66">
        <v>59.5</v>
      </c>
    </row>
    <row r="67" spans="1:5">
      <c r="A67" t="s">
        <v>398</v>
      </c>
      <c r="B67">
        <v>73.75</v>
      </c>
      <c r="C67"/>
      <c r="D67"/>
      <c r="E67">
        <v>73.75</v>
      </c>
    </row>
    <row r="68" spans="1:5">
      <c r="A68" t="s">
        <v>683</v>
      </c>
      <c r="B68">
        <v>84.25</v>
      </c>
      <c r="C68"/>
      <c r="D68"/>
      <c r="E68">
        <v>84.25</v>
      </c>
    </row>
    <row r="69" spans="1:5">
      <c r="A69" t="s">
        <v>667</v>
      </c>
      <c r="B69"/>
      <c r="C69">
        <v>40</v>
      </c>
      <c r="D69"/>
      <c r="E69">
        <v>40</v>
      </c>
    </row>
    <row r="70" spans="1:5">
      <c r="A70" t="s">
        <v>785</v>
      </c>
      <c r="B70">
        <v>87.5</v>
      </c>
      <c r="C70"/>
      <c r="D70"/>
      <c r="E70">
        <v>87.5</v>
      </c>
    </row>
    <row r="71" spans="1:5">
      <c r="A71" t="s">
        <v>851</v>
      </c>
      <c r="D71">
        <v>71.25</v>
      </c>
      <c r="E71">
        <v>71.25</v>
      </c>
    </row>
    <row r="72" spans="1:5">
      <c r="A72" t="s">
        <v>656</v>
      </c>
      <c r="B72"/>
      <c r="C72">
        <v>40</v>
      </c>
      <c r="D72"/>
      <c r="E72">
        <v>40</v>
      </c>
    </row>
    <row r="73" spans="1:5">
      <c r="A73" t="s">
        <v>135</v>
      </c>
      <c r="B73"/>
      <c r="C73">
        <v>76.5</v>
      </c>
      <c r="D73"/>
      <c r="E73">
        <v>76.5</v>
      </c>
    </row>
    <row r="74" spans="1:5">
      <c r="A74" t="s">
        <v>1063</v>
      </c>
      <c r="B74">
        <v>97.25</v>
      </c>
      <c r="E74">
        <v>97.25</v>
      </c>
    </row>
    <row r="75" spans="1:5">
      <c r="A75" t="s">
        <v>82</v>
      </c>
      <c r="B75"/>
      <c r="C75">
        <v>92.25</v>
      </c>
      <c r="D75"/>
      <c r="E75">
        <v>92.25</v>
      </c>
    </row>
    <row r="76" spans="1:5">
      <c r="A76" t="s">
        <v>830</v>
      </c>
      <c r="C76">
        <v>31</v>
      </c>
      <c r="D76"/>
      <c r="E76">
        <v>31</v>
      </c>
    </row>
    <row r="77" spans="1:5">
      <c r="A77" t="s">
        <v>673</v>
      </c>
      <c r="B77">
        <v>94.5</v>
      </c>
      <c r="C77"/>
      <c r="D77"/>
      <c r="E77">
        <v>94.5</v>
      </c>
    </row>
    <row r="78" spans="1:5">
      <c r="A78" t="s">
        <v>300</v>
      </c>
      <c r="B78"/>
      <c r="C78"/>
      <c r="D78">
        <v>81</v>
      </c>
      <c r="E78">
        <v>81</v>
      </c>
    </row>
    <row r="79" spans="1:5">
      <c r="A79" t="s">
        <v>505</v>
      </c>
      <c r="B79"/>
      <c r="C79"/>
      <c r="D79">
        <v>60.25</v>
      </c>
      <c r="E79">
        <v>60.25</v>
      </c>
    </row>
    <row r="80" spans="1:5">
      <c r="A80" t="s">
        <v>936</v>
      </c>
      <c r="B80"/>
      <c r="D80">
        <v>89.75</v>
      </c>
      <c r="E80">
        <v>89.75</v>
      </c>
    </row>
    <row r="81" spans="1:5">
      <c r="A81" t="s">
        <v>721</v>
      </c>
      <c r="B81"/>
      <c r="C81"/>
      <c r="D81">
        <v>85.5</v>
      </c>
      <c r="E81">
        <v>85.5</v>
      </c>
    </row>
    <row r="82" spans="1:5">
      <c r="A82" t="s">
        <v>1044</v>
      </c>
      <c r="B82"/>
      <c r="C82"/>
      <c r="D82">
        <v>69.75</v>
      </c>
      <c r="E82">
        <v>69.75</v>
      </c>
    </row>
    <row r="83" spans="1:5">
      <c r="A83" t="s">
        <v>448</v>
      </c>
      <c r="B83"/>
      <c r="C83"/>
      <c r="D83">
        <v>85</v>
      </c>
      <c r="E83">
        <v>85</v>
      </c>
    </row>
    <row r="84" spans="1:5">
      <c r="A84" t="s">
        <v>1121</v>
      </c>
      <c r="B84"/>
      <c r="C84"/>
      <c r="D84">
        <v>74.5</v>
      </c>
      <c r="E84">
        <v>74.5</v>
      </c>
    </row>
    <row r="85" spans="1:5">
      <c r="A85" t="s">
        <v>578</v>
      </c>
      <c r="B85">
        <v>61.25</v>
      </c>
      <c r="C85"/>
      <c r="D85"/>
      <c r="E85">
        <v>61.25</v>
      </c>
    </row>
    <row r="86" spans="1:5">
      <c r="A86" t="s">
        <v>1193</v>
      </c>
      <c r="B86">
        <v>30.75</v>
      </c>
      <c r="E86">
        <v>30.75</v>
      </c>
    </row>
    <row r="87" spans="1:5">
      <c r="A87" t="s">
        <v>1116</v>
      </c>
      <c r="B87"/>
      <c r="C87">
        <v>87.25</v>
      </c>
      <c r="E87">
        <v>87.25</v>
      </c>
    </row>
    <row r="88" spans="1:5">
      <c r="A88" t="s">
        <v>164</v>
      </c>
      <c r="B88"/>
      <c r="C88"/>
      <c r="D88">
        <v>35.5</v>
      </c>
      <c r="E88">
        <v>35.5</v>
      </c>
    </row>
    <row r="89" spans="1:5">
      <c r="A89" t="s">
        <v>491</v>
      </c>
      <c r="B89">
        <v>60</v>
      </c>
      <c r="C89"/>
      <c r="D89"/>
      <c r="E89">
        <v>60</v>
      </c>
    </row>
    <row r="90" spans="1:5">
      <c r="A90" t="s">
        <v>608</v>
      </c>
      <c r="D90">
        <v>68.75</v>
      </c>
      <c r="E90">
        <v>68.75</v>
      </c>
    </row>
    <row r="91" spans="1:5">
      <c r="A91" t="s">
        <v>172</v>
      </c>
      <c r="B91"/>
      <c r="C91">
        <v>42</v>
      </c>
      <c r="D91"/>
      <c r="E91">
        <v>42</v>
      </c>
    </row>
    <row r="92" spans="1:5">
      <c r="A92" t="s">
        <v>347</v>
      </c>
      <c r="B92">
        <v>42.25</v>
      </c>
      <c r="C92"/>
      <c r="D92"/>
      <c r="E92">
        <v>42.25</v>
      </c>
    </row>
    <row r="93" spans="1:5">
      <c r="A93" t="s">
        <v>1189</v>
      </c>
      <c r="B93">
        <v>48.5</v>
      </c>
      <c r="E93">
        <v>48.5</v>
      </c>
    </row>
    <row r="94" spans="1:5">
      <c r="A94" t="s">
        <v>1230</v>
      </c>
      <c r="B94"/>
      <c r="C94"/>
      <c r="D94">
        <v>75.5</v>
      </c>
      <c r="E94">
        <v>75.5</v>
      </c>
    </row>
    <row r="95" spans="1:5">
      <c r="A95" t="s">
        <v>393</v>
      </c>
      <c r="B95"/>
      <c r="C95"/>
      <c r="D95">
        <v>84.75</v>
      </c>
      <c r="E95">
        <v>84.75</v>
      </c>
    </row>
    <row r="96" spans="1:5">
      <c r="A96" t="s">
        <v>156</v>
      </c>
      <c r="B96"/>
      <c r="C96"/>
      <c r="D96">
        <v>50.25</v>
      </c>
      <c r="E96">
        <v>50.25</v>
      </c>
    </row>
    <row r="97" spans="1:5">
      <c r="A97" t="s">
        <v>439</v>
      </c>
      <c r="D97">
        <v>39</v>
      </c>
      <c r="E97">
        <v>39</v>
      </c>
    </row>
    <row r="98" spans="1:5">
      <c r="A98" t="s">
        <v>730</v>
      </c>
      <c r="B98"/>
      <c r="C98"/>
      <c r="D98">
        <v>66</v>
      </c>
      <c r="E98">
        <v>66</v>
      </c>
    </row>
    <row r="99" spans="1:5">
      <c r="A99" t="s">
        <v>470</v>
      </c>
      <c r="B99">
        <v>94.25</v>
      </c>
      <c r="C99"/>
      <c r="D99"/>
      <c r="E99">
        <v>94.25</v>
      </c>
    </row>
    <row r="100" spans="1:5">
      <c r="A100" t="s">
        <v>646</v>
      </c>
      <c r="B100"/>
      <c r="C100"/>
      <c r="D100">
        <v>71.5</v>
      </c>
      <c r="E100">
        <v>71.5</v>
      </c>
    </row>
    <row r="101" spans="1:5">
      <c r="A101" t="s">
        <v>511</v>
      </c>
      <c r="B101">
        <v>27</v>
      </c>
      <c r="C101"/>
      <c r="E101">
        <v>27</v>
      </c>
    </row>
    <row r="102" spans="1:5">
      <c r="A102" t="s">
        <v>321</v>
      </c>
      <c r="B102">
        <v>45</v>
      </c>
      <c r="C102"/>
      <c r="D102"/>
      <c r="E102">
        <v>45</v>
      </c>
    </row>
    <row r="103" spans="1:5">
      <c r="A103" t="s">
        <v>147</v>
      </c>
      <c r="B103"/>
      <c r="C103">
        <v>65</v>
      </c>
      <c r="D103"/>
      <c r="E103">
        <v>65</v>
      </c>
    </row>
    <row r="104" spans="1:5">
      <c r="A104" t="s">
        <v>1058</v>
      </c>
      <c r="B104"/>
      <c r="C104">
        <v>83</v>
      </c>
      <c r="D104"/>
      <c r="E104">
        <v>83</v>
      </c>
    </row>
    <row r="105" spans="1:5">
      <c r="A105" t="s">
        <v>1217</v>
      </c>
      <c r="B105"/>
      <c r="C105">
        <v>84</v>
      </c>
      <c r="D105"/>
      <c r="E105">
        <v>84</v>
      </c>
    </row>
    <row r="106" spans="1:5">
      <c r="A106" t="s">
        <v>800</v>
      </c>
      <c r="B106">
        <v>90.25</v>
      </c>
      <c r="C106"/>
      <c r="D106"/>
      <c r="E106">
        <v>90.25</v>
      </c>
    </row>
    <row r="107" spans="1:5">
      <c r="A107" t="s">
        <v>1055</v>
      </c>
      <c r="B107">
        <v>88.5</v>
      </c>
      <c r="C107"/>
      <c r="D107"/>
      <c r="E107">
        <v>88.5</v>
      </c>
    </row>
    <row r="108" spans="1:5">
      <c r="A108" t="s">
        <v>555</v>
      </c>
      <c r="B108"/>
      <c r="C108">
        <v>42</v>
      </c>
      <c r="D108"/>
      <c r="E108">
        <v>42</v>
      </c>
    </row>
    <row r="109" spans="1:5">
      <c r="A109" t="s">
        <v>824</v>
      </c>
      <c r="B109"/>
      <c r="C109">
        <v>85.75</v>
      </c>
      <c r="D109"/>
      <c r="E109">
        <v>85.75</v>
      </c>
    </row>
    <row r="110" spans="1:5">
      <c r="A110" t="s">
        <v>291</v>
      </c>
      <c r="B110">
        <v>55.25</v>
      </c>
      <c r="E110">
        <v>55.25</v>
      </c>
    </row>
    <row r="111" spans="1:5">
      <c r="A111" t="s">
        <v>47</v>
      </c>
      <c r="B111"/>
      <c r="C111">
        <v>33.5</v>
      </c>
      <c r="D111"/>
      <c r="E111">
        <v>33.5</v>
      </c>
    </row>
    <row r="112" spans="1:5">
      <c r="A112" t="s">
        <v>1285</v>
      </c>
      <c r="B112">
        <v>63.4193548387097</v>
      </c>
      <c r="C112">
        <v>64.796875</v>
      </c>
      <c r="D112">
        <v>68.05</v>
      </c>
      <c r="E112">
        <v>65.3870967741936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66"/>
  <sheetViews>
    <sheetView topLeftCell="H1" workbookViewId="0">
      <selection activeCell="N5" sqref="N5"/>
    </sheetView>
  </sheetViews>
  <sheetFormatPr defaultColWidth="9" defaultRowHeight="14"/>
  <cols>
    <col min="1" max="1" width="11.5546875" style="3" customWidth="1"/>
    <col min="2" max="2" width="12.5546875" customWidth="1"/>
    <col min="3" max="3" width="13.890625" customWidth="1"/>
    <col min="4" max="4" width="20.3359375" customWidth="1"/>
    <col min="5" max="5" width="27.4453125" customWidth="1"/>
    <col min="6" max="6" width="13.6640625" customWidth="1"/>
    <col min="7" max="7" width="14.890625" customWidth="1"/>
    <col min="8" max="8" width="17.21875" customWidth="1"/>
    <col min="9" max="12" width="13.3359375" customWidth="1"/>
    <col min="13" max="13" width="11.78125" customWidth="1"/>
    <col min="14" max="14" width="11.4453125" customWidth="1"/>
    <col min="15" max="15" width="10.5546875" style="5" customWidth="1"/>
    <col min="16" max="16" width="13" style="5" customWidth="1"/>
    <col min="17" max="17" width="14.890625" customWidth="1"/>
    <col min="19" max="19" width="10.3359375" customWidth="1"/>
  </cols>
  <sheetData>
    <row r="1" ht="30" customHeight="1" spans="1:1">
      <c r="A1" s="6" t="s">
        <v>1290</v>
      </c>
    </row>
    <row r="3" ht="14.75" spans="1:19">
      <c r="A3" s="7" t="s">
        <v>1</v>
      </c>
      <c r="B3" s="1" t="s">
        <v>2</v>
      </c>
      <c r="C3" s="1" t="s">
        <v>3</v>
      </c>
      <c r="D3" s="1" t="s">
        <v>1291</v>
      </c>
      <c r="E3" s="1" t="s">
        <v>1292</v>
      </c>
      <c r="F3" s="1" t="s">
        <v>1287</v>
      </c>
      <c r="G3" s="1" t="s">
        <v>4</v>
      </c>
      <c r="H3" s="1" t="s">
        <v>1280</v>
      </c>
      <c r="I3" s="8" t="s">
        <v>1293</v>
      </c>
      <c r="J3" s="8" t="s">
        <v>1294</v>
      </c>
      <c r="K3" s="8" t="s">
        <v>1295</v>
      </c>
      <c r="L3" s="8" t="s">
        <v>1296</v>
      </c>
      <c r="M3" s="8" t="s">
        <v>1297</v>
      </c>
      <c r="N3" s="8" t="s">
        <v>9</v>
      </c>
      <c r="O3" s="9" t="s">
        <v>1249</v>
      </c>
      <c r="P3" s="9" t="s">
        <v>1298</v>
      </c>
      <c r="Q3" s="9" t="s">
        <v>1299</v>
      </c>
      <c r="S3" s="9" t="s">
        <v>1300</v>
      </c>
    </row>
    <row r="4" spans="1:19">
      <c r="A4" s="3" t="s">
        <v>10</v>
      </c>
      <c r="B4" t="s">
        <v>11</v>
      </c>
      <c r="C4" t="s">
        <v>12</v>
      </c>
      <c r="D4" t="str">
        <f>_xlfn.CONCAT(PROPER(B4)," ",PROPER(C4))</f>
        <v>Benjamin Abbot</v>
      </c>
      <c r="E4" t="str">
        <f>_xlfn.CONCAT(LOWER(LEFT(B4,1)),LOWER(C4),"@newcollege.com")</f>
        <v>babbot@newcollege.com</v>
      </c>
      <c r="F4" t="str">
        <f>_xlfn.CONCAT("20",RIGHT(A4,2))</f>
        <v>2015</v>
      </c>
      <c r="G4" t="s">
        <v>13</v>
      </c>
      <c r="H4" t="s">
        <v>1283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0">
        <f t="shared" ref="N4:N67" si="0">AVERAGE(I4:L4)</f>
        <v>86</v>
      </c>
      <c r="O4" s="5" t="str">
        <f>Calc!B4</f>
        <v>A</v>
      </c>
      <c r="P4" s="5">
        <f>IFERROR(VLOOKUP(A4,'Absence Report'!$A$4:$B$29,2,0),0)</f>
        <v>0</v>
      </c>
      <c r="Q4" s="11">
        <v>3121</v>
      </c>
      <c r="S4">
        <f ca="1">Calc!D3</f>
        <v>892</v>
      </c>
    </row>
    <row r="5" spans="1:19">
      <c r="A5" s="3" t="s">
        <v>908</v>
      </c>
      <c r="B5" t="s">
        <v>909</v>
      </c>
      <c r="C5" t="s">
        <v>910</v>
      </c>
      <c r="D5" t="str">
        <f>_xlfn.CONCAT(PROPER(B5)," ",PROPER(C5))</f>
        <v>Jenny Small</v>
      </c>
      <c r="E5" t="str">
        <f>_xlfn.CONCAT(LOWER(LEFT(B5,1)),LOWER(C5),"@newcollege.com")</f>
        <v>jsmall@newcollege.com</v>
      </c>
      <c r="F5" t="str">
        <f>_xlfn.CONCAT("20",RIGHT(A5,2))</f>
        <v>2016</v>
      </c>
      <c r="G5" t="s">
        <v>28</v>
      </c>
      <c r="H5" t="s">
        <v>1281</v>
      </c>
      <c r="I5">
        <f>'Marks Term 1'!I335</f>
        <v>49</v>
      </c>
      <c r="J5">
        <f>'Marks Term 2'!I335</f>
        <v>88</v>
      </c>
      <c r="K5">
        <f>'Marks Term 3'!I335</f>
        <v>48</v>
      </c>
      <c r="L5">
        <f>'Marks Term 4'!I335</f>
        <v>70</v>
      </c>
      <c r="N5" s="10">
        <f>AVERAGE(I5:L5)</f>
        <v>63.75</v>
      </c>
      <c r="O5" s="5" t="str">
        <f>Calc!B335</f>
        <v>D</v>
      </c>
      <c r="P5" s="5">
        <f>IFERROR(VLOOKUP(A5,'Absence Report'!$A$4:$B$29,2,0),0)</f>
        <v>0</v>
      </c>
      <c r="Q5" s="11">
        <v>0</v>
      </c>
      <c r="S5">
        <f ca="1">Calc!E3</f>
        <v>747</v>
      </c>
    </row>
    <row r="6" spans="1:19">
      <c r="A6" s="3" t="s">
        <v>17</v>
      </c>
      <c r="B6" t="s">
        <v>18</v>
      </c>
      <c r="C6" t="s">
        <v>19</v>
      </c>
      <c r="D6" t="str">
        <f t="shared" ref="D5:D68" si="1">_xlfn.CONCAT(PROPER(B6)," ",PROPER(C6))</f>
        <v>Cecilie Abouzeid</v>
      </c>
      <c r="E6" t="str">
        <f t="shared" ref="E5:E68" si="2">_xlfn.CONCAT(LOWER(LEFT(B6,1)),LOWER(C6),"@newcollege.com")</f>
        <v>cabouzeid@newcollege.com</v>
      </c>
      <c r="F6" t="str">
        <f t="shared" ref="F5:F68" si="3">_xlfn.CONCAT("20",RIGHT(A6,2))</f>
        <v>2017</v>
      </c>
      <c r="G6" t="s">
        <v>20</v>
      </c>
      <c r="H6" t="s">
        <v>1282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0">
        <f t="shared" si="0"/>
        <v>69.75</v>
      </c>
      <c r="O6" s="5" t="str">
        <f>Calc!B6</f>
        <v>C</v>
      </c>
      <c r="P6" s="5">
        <f>IFERROR(VLOOKUP(A6,'Absence Report'!$A$4:$B$29,2,0),0)</f>
        <v>0</v>
      </c>
      <c r="Q6" s="11">
        <v>1756</v>
      </c>
      <c r="S6">
        <f ca="1">Calc!F3</f>
        <v>838</v>
      </c>
    </row>
    <row r="7" spans="1:17">
      <c r="A7" s="3" t="s">
        <v>21</v>
      </c>
      <c r="B7" t="s">
        <v>22</v>
      </c>
      <c r="C7" t="s">
        <v>23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24</v>
      </c>
      <c r="H7" t="s">
        <v>1282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0">
        <f t="shared" si="0"/>
        <v>86.25</v>
      </c>
      <c r="O7" s="5" t="str">
        <f>Calc!B7</f>
        <v>A</v>
      </c>
      <c r="P7" s="5">
        <f>IFERROR(VLOOKUP(A7,'Absence Report'!$A$4:$B$29,2,0),0)</f>
        <v>0</v>
      </c>
      <c r="Q7" s="11">
        <v>5432</v>
      </c>
    </row>
    <row r="8" spans="1:17">
      <c r="A8" s="3" t="s">
        <v>25</v>
      </c>
      <c r="B8" t="s">
        <v>26</v>
      </c>
      <c r="C8" t="s">
        <v>27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28</v>
      </c>
      <c r="H8" t="s">
        <v>1283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0">
        <f t="shared" si="0"/>
        <v>76</v>
      </c>
      <c r="O8" s="5" t="str">
        <f>Calc!B8</f>
        <v>B</v>
      </c>
      <c r="P8" s="5">
        <f>IFERROR(VLOOKUP(A8,'Absence Report'!$A$4:$B$29,2,0),0)</f>
        <v>0</v>
      </c>
      <c r="Q8" s="11">
        <v>0</v>
      </c>
    </row>
    <row r="9" spans="1:17">
      <c r="A9" s="3" t="s">
        <v>29</v>
      </c>
      <c r="B9" t="s">
        <v>30</v>
      </c>
      <c r="C9" t="s">
        <v>31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24</v>
      </c>
      <c r="H9" t="s">
        <v>1282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0">
        <f t="shared" si="0"/>
        <v>40</v>
      </c>
      <c r="O9" s="5" t="str">
        <f>Calc!B9</f>
        <v>F</v>
      </c>
      <c r="P9" s="5">
        <f>IFERROR(VLOOKUP(A9,'Absence Report'!$A$4:$B$29,2,0),0)</f>
        <v>0</v>
      </c>
      <c r="Q9" s="11">
        <v>11433</v>
      </c>
    </row>
    <row r="10" spans="1:17">
      <c r="A10" s="3" t="s">
        <v>32</v>
      </c>
      <c r="B10" t="s">
        <v>33</v>
      </c>
      <c r="C10" t="s">
        <v>34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13</v>
      </c>
      <c r="H10" t="s">
        <v>1282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0">
        <f t="shared" si="0"/>
        <v>59</v>
      </c>
      <c r="O10" s="5" t="str">
        <f>Calc!B10</f>
        <v>D</v>
      </c>
      <c r="P10" s="5">
        <f>IFERROR(VLOOKUP(A10,'Absence Report'!$A$4:$B$29,2,0),0)</f>
        <v>0</v>
      </c>
      <c r="Q10" s="11">
        <v>13410</v>
      </c>
    </row>
    <row r="11" spans="1:17">
      <c r="A11" s="3" t="s">
        <v>1238</v>
      </c>
      <c r="B11" t="s">
        <v>1239</v>
      </c>
      <c r="C11" t="s">
        <v>1240</v>
      </c>
      <c r="D11" t="str">
        <f>_xlfn.CONCAT(PROPER(B11)," ",PROPER(C11))</f>
        <v>Wanghaohai Zou</v>
      </c>
      <c r="E11" t="str">
        <f>_xlfn.CONCAT(LOWER(LEFT(B11,1)),LOWER(C11),"@newcollege.com")</f>
        <v>wzou@newcollege.com</v>
      </c>
      <c r="F11" t="str">
        <f>_xlfn.CONCAT("20",RIGHT(A11,2))</f>
        <v>2016</v>
      </c>
      <c r="G11" t="s">
        <v>24</v>
      </c>
      <c r="H11" t="s">
        <v>1281</v>
      </c>
      <c r="I11">
        <f>'Marks Term 1'!I465</f>
        <v>66</v>
      </c>
      <c r="J11">
        <f>'Marks Term 2'!I465</f>
        <v>66</v>
      </c>
      <c r="K11">
        <f>'Marks Term 3'!I465</f>
        <v>68</v>
      </c>
      <c r="L11">
        <f>'Marks Term 4'!I465</f>
        <v>75</v>
      </c>
      <c r="N11" s="10">
        <f>AVERAGE(I11:L11)</f>
        <v>68.75</v>
      </c>
      <c r="O11" s="5" t="str">
        <f>Calc!B465</f>
        <v>D</v>
      </c>
      <c r="P11" s="5">
        <f>IFERROR(VLOOKUP(A11,'Absence Report'!$A$4:$B$29,2,0),0)</f>
        <v>0</v>
      </c>
      <c r="Q11" s="11">
        <v>0</v>
      </c>
    </row>
    <row r="12" spans="1:17">
      <c r="A12" s="3" t="s">
        <v>38</v>
      </c>
      <c r="B12" t="s">
        <v>39</v>
      </c>
      <c r="C12" t="s">
        <v>40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20</v>
      </c>
      <c r="H12" t="s">
        <v>1283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0">
        <f t="shared" si="0"/>
        <v>24</v>
      </c>
      <c r="O12" s="5" t="str">
        <f>Calc!B12</f>
        <v>Fail</v>
      </c>
      <c r="P12" s="5">
        <f>IFERROR(VLOOKUP(A12,'Absence Report'!$A$4:$B$29,2,0),0)</f>
        <v>0</v>
      </c>
      <c r="Q12" s="11">
        <v>1358</v>
      </c>
    </row>
    <row r="13" spans="1:17">
      <c r="A13" s="3" t="s">
        <v>41</v>
      </c>
      <c r="B13" t="s">
        <v>42</v>
      </c>
      <c r="C13" t="s">
        <v>43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24</v>
      </c>
      <c r="H13" t="s">
        <v>1283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0">
        <f t="shared" si="0"/>
        <v>60.5</v>
      </c>
      <c r="O13" s="5" t="str">
        <f>Calc!B13</f>
        <v>D</v>
      </c>
      <c r="P13" s="5">
        <f>IFERROR(VLOOKUP(A13,'Absence Report'!$A$4:$B$29,2,0),0)</f>
        <v>0</v>
      </c>
      <c r="Q13" s="11">
        <v>3225</v>
      </c>
    </row>
    <row r="14" spans="1:17">
      <c r="A14" s="3" t="s">
        <v>44</v>
      </c>
      <c r="B14" t="s">
        <v>45</v>
      </c>
      <c r="C14" t="s">
        <v>46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24</v>
      </c>
      <c r="H14" t="s">
        <v>1282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0">
        <f t="shared" si="0"/>
        <v>66.75</v>
      </c>
      <c r="O14" s="5" t="str">
        <f>Calc!B14</f>
        <v>C</v>
      </c>
      <c r="P14" s="5">
        <f>IFERROR(VLOOKUP(A14,'Absence Report'!$A$4:$B$29,2,0),0)</f>
        <v>0</v>
      </c>
      <c r="Q14" s="11">
        <v>1003</v>
      </c>
    </row>
    <row r="15" spans="1:17">
      <c r="A15" s="3" t="s">
        <v>47</v>
      </c>
      <c r="B15" t="s">
        <v>48</v>
      </c>
      <c r="C15" t="s">
        <v>49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24</v>
      </c>
      <c r="H15" t="s">
        <v>1283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0">
        <f t="shared" si="0"/>
        <v>33.5</v>
      </c>
      <c r="O15" s="5" t="str">
        <f>Calc!B15</f>
        <v>Fail</v>
      </c>
      <c r="P15" s="5">
        <f>IFERROR(VLOOKUP(A15,'Absence Report'!$A$4:$B$29,2,0),0)</f>
        <v>0</v>
      </c>
      <c r="Q15" s="11">
        <v>5214</v>
      </c>
    </row>
    <row r="16" spans="1:17">
      <c r="A16" s="3" t="s">
        <v>50</v>
      </c>
      <c r="B16" t="s">
        <v>51</v>
      </c>
      <c r="C16" t="s">
        <v>52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28</v>
      </c>
      <c r="H16" t="s">
        <v>1283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0">
        <f t="shared" si="0"/>
        <v>51.25</v>
      </c>
      <c r="O16" s="5" t="str">
        <f>Calc!B16</f>
        <v>E</v>
      </c>
      <c r="P16" s="5">
        <f>IFERROR(VLOOKUP(A16,'Absence Report'!$A$4:$B$29,2,0),0)</f>
        <v>0</v>
      </c>
      <c r="Q16" s="11">
        <v>12450</v>
      </c>
    </row>
    <row r="17" spans="1:17">
      <c r="A17" s="3" t="s">
        <v>53</v>
      </c>
      <c r="B17" t="s">
        <v>54</v>
      </c>
      <c r="C17" t="s">
        <v>55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13</v>
      </c>
      <c r="H17" t="s">
        <v>1282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0">
        <f t="shared" si="0"/>
        <v>62.5</v>
      </c>
      <c r="O17" s="5" t="str">
        <f>Calc!B17</f>
        <v>D</v>
      </c>
      <c r="P17" s="5">
        <f>IFERROR(VLOOKUP(A17,'Absence Report'!$A$4:$B$29,2,0),0)</f>
        <v>0</v>
      </c>
      <c r="Q17" s="11">
        <v>10370</v>
      </c>
    </row>
    <row r="18" spans="1:17">
      <c r="A18" s="3" t="s">
        <v>56</v>
      </c>
      <c r="B18" t="s">
        <v>57</v>
      </c>
      <c r="C18" t="s">
        <v>58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24</v>
      </c>
      <c r="H18" t="s">
        <v>1283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0">
        <f t="shared" si="0"/>
        <v>78</v>
      </c>
      <c r="O18" s="5" t="str">
        <f>Calc!B18</f>
        <v>B</v>
      </c>
      <c r="P18" s="5">
        <f>IFERROR(VLOOKUP(A18,'Absence Report'!$A$4:$B$29,2,0),0)</f>
        <v>0</v>
      </c>
      <c r="Q18" s="11">
        <v>8610</v>
      </c>
    </row>
    <row r="19" spans="1:17">
      <c r="A19" s="3" t="s">
        <v>59</v>
      </c>
      <c r="B19" t="s">
        <v>60</v>
      </c>
      <c r="C19" t="s">
        <v>61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24</v>
      </c>
      <c r="H19" t="s">
        <v>1283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0">
        <f t="shared" si="0"/>
        <v>75.5</v>
      </c>
      <c r="O19" s="5" t="str">
        <f>Calc!B19</f>
        <v>B</v>
      </c>
      <c r="P19" s="5">
        <f>IFERROR(VLOOKUP(A19,'Absence Report'!$A$4:$B$29,2,0),0)</f>
        <v>0</v>
      </c>
      <c r="Q19" s="11">
        <v>7815</v>
      </c>
    </row>
    <row r="20" spans="1:17">
      <c r="A20" s="3" t="s">
        <v>62</v>
      </c>
      <c r="B20" t="s">
        <v>63</v>
      </c>
      <c r="C20" t="s">
        <v>64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28</v>
      </c>
      <c r="H20" t="s">
        <v>1282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0">
        <f t="shared" si="0"/>
        <v>56.5</v>
      </c>
      <c r="O20" s="5" t="str">
        <f>Calc!B20</f>
        <v>D</v>
      </c>
      <c r="P20" s="5">
        <f>IFERROR(VLOOKUP(A20,'Absence Report'!$A$4:$B$29,2,0),0)</f>
        <v>0</v>
      </c>
      <c r="Q20" s="11">
        <v>15691</v>
      </c>
    </row>
    <row r="21" spans="1:17">
      <c r="A21" s="3" t="s">
        <v>65</v>
      </c>
      <c r="B21" t="s">
        <v>66</v>
      </c>
      <c r="C21" t="s">
        <v>67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20</v>
      </c>
      <c r="H21" t="s">
        <v>1283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0">
        <f t="shared" si="0"/>
        <v>33.5</v>
      </c>
      <c r="O21" s="5" t="str">
        <f>Calc!B21</f>
        <v>Fail</v>
      </c>
      <c r="P21" s="5">
        <f>IFERROR(VLOOKUP(A21,'Absence Report'!$A$4:$B$29,2,0),0)</f>
        <v>0</v>
      </c>
      <c r="Q21" s="11">
        <v>12248</v>
      </c>
    </row>
    <row r="22" spans="1:17">
      <c r="A22" s="3" t="s">
        <v>68</v>
      </c>
      <c r="B22" t="s">
        <v>69</v>
      </c>
      <c r="C22" t="s">
        <v>70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24</v>
      </c>
      <c r="H22" t="s">
        <v>1282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0">
        <f t="shared" si="0"/>
        <v>92.25</v>
      </c>
      <c r="O22" s="5" t="str">
        <f>Calc!B22</f>
        <v>A</v>
      </c>
      <c r="P22" s="5">
        <f>IFERROR(VLOOKUP(A22,'Absence Report'!$A$4:$B$29,2,0),0)</f>
        <v>0</v>
      </c>
      <c r="Q22" s="11">
        <v>0</v>
      </c>
    </row>
    <row r="23" spans="1:17">
      <c r="A23" s="3" t="s">
        <v>71</v>
      </c>
      <c r="B23" t="s">
        <v>54</v>
      </c>
      <c r="C23" t="s">
        <v>72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20</v>
      </c>
      <c r="H23" t="s">
        <v>1282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0">
        <f t="shared" si="0"/>
        <v>50</v>
      </c>
      <c r="O23" s="5" t="str">
        <f>Calc!B23</f>
        <v>E</v>
      </c>
      <c r="P23" s="5">
        <f>IFERROR(VLOOKUP(A23,'Absence Report'!$A$4:$B$29,2,0),0)</f>
        <v>0</v>
      </c>
      <c r="Q23" s="11">
        <v>15282</v>
      </c>
    </row>
    <row r="24" spans="1:17">
      <c r="A24" s="3" t="s">
        <v>639</v>
      </c>
      <c r="B24" t="s">
        <v>606</v>
      </c>
      <c r="C24" t="s">
        <v>640</v>
      </c>
      <c r="D24" t="str">
        <f>_xlfn.CONCAT(PROPER(B24)," ",PROPER(C24))</f>
        <v>James Manickam</v>
      </c>
      <c r="E24" t="str">
        <f>_xlfn.CONCAT(LOWER(LEFT(B24,1)),LOWER(C24),"@newcollege.com")</f>
        <v>jmanickam@newcollege.com</v>
      </c>
      <c r="F24" t="str">
        <f>_xlfn.CONCAT("20",RIGHT(A24,2))</f>
        <v>2016</v>
      </c>
      <c r="G24" t="s">
        <v>13</v>
      </c>
      <c r="H24" t="s">
        <v>1281</v>
      </c>
      <c r="I24">
        <f>'Marks Term 1'!I233</f>
        <v>69</v>
      </c>
      <c r="J24">
        <f>'Marks Term 2'!I233</f>
        <v>68</v>
      </c>
      <c r="K24">
        <f>'Marks Term 3'!I233</f>
        <v>83</v>
      </c>
      <c r="L24">
        <f>'Marks Term 4'!I233</f>
        <v>49</v>
      </c>
      <c r="N24" s="10">
        <f>AVERAGE(I24:L24)</f>
        <v>67.25</v>
      </c>
      <c r="O24" s="5" t="str">
        <f>Calc!B233</f>
        <v>Fail</v>
      </c>
      <c r="P24" s="5">
        <f>IFERROR(VLOOKUP(A24,'Absence Report'!$A$4:$B$29,2,0),0)</f>
        <v>0</v>
      </c>
      <c r="Q24" s="11">
        <v>239</v>
      </c>
    </row>
    <row r="25" spans="1:17">
      <c r="A25" s="3" t="s">
        <v>76</v>
      </c>
      <c r="B25" t="s">
        <v>77</v>
      </c>
      <c r="C25" t="s">
        <v>78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24</v>
      </c>
      <c r="H25" t="s">
        <v>1283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0">
        <f t="shared" si="0"/>
        <v>59.25</v>
      </c>
      <c r="O25" s="5" t="str">
        <f>Calc!B25</f>
        <v>D</v>
      </c>
      <c r="P25" s="5">
        <f>IFERROR(VLOOKUP(A25,'Absence Report'!$A$4:$B$29,2,0),0)</f>
        <v>0</v>
      </c>
      <c r="Q25" s="11">
        <v>3045</v>
      </c>
    </row>
    <row r="26" spans="1:17">
      <c r="A26" s="3" t="s">
        <v>79</v>
      </c>
      <c r="B26" t="s">
        <v>80</v>
      </c>
      <c r="C26" t="s">
        <v>81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28</v>
      </c>
      <c r="H26" t="s">
        <v>1283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0">
        <f t="shared" si="0"/>
        <v>73.75</v>
      </c>
      <c r="O26" s="5" t="str">
        <f>Calc!B26</f>
        <v>C</v>
      </c>
      <c r="P26" s="5">
        <f>IFERROR(VLOOKUP(A26,'Absence Report'!$A$4:$B$29,2,0),0)</f>
        <v>0</v>
      </c>
      <c r="Q26" s="11">
        <v>1879</v>
      </c>
    </row>
    <row r="27" spans="1:17">
      <c r="A27" s="3" t="s">
        <v>82</v>
      </c>
      <c r="B27" t="s">
        <v>54</v>
      </c>
      <c r="C27" t="s">
        <v>83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24</v>
      </c>
      <c r="H27" t="s">
        <v>1282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0">
        <f t="shared" si="0"/>
        <v>92.25</v>
      </c>
      <c r="O27" s="5" t="str">
        <f>Calc!B27</f>
        <v>A</v>
      </c>
      <c r="P27" s="5">
        <f>IFERROR(VLOOKUP(A27,'Absence Report'!$A$4:$B$29,2,0),0)</f>
        <v>0</v>
      </c>
      <c r="Q27" s="11">
        <v>10835</v>
      </c>
    </row>
    <row r="28" spans="1:17">
      <c r="A28" s="3" t="s">
        <v>84</v>
      </c>
      <c r="B28" t="s">
        <v>85</v>
      </c>
      <c r="C28" t="s">
        <v>86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24</v>
      </c>
      <c r="H28" t="s">
        <v>1283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0">
        <f t="shared" si="0"/>
        <v>47</v>
      </c>
      <c r="O28" s="5" t="str">
        <f>Calc!B28</f>
        <v>E</v>
      </c>
      <c r="P28" s="5">
        <f>IFERROR(VLOOKUP(A28,'Absence Report'!$A$4:$B$29,2,0),0)</f>
        <v>0</v>
      </c>
      <c r="Q28" s="11">
        <v>7629</v>
      </c>
    </row>
    <row r="29" spans="1:17">
      <c r="A29" s="3" t="s">
        <v>87</v>
      </c>
      <c r="B29" t="s">
        <v>88</v>
      </c>
      <c r="C29" t="s">
        <v>89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20</v>
      </c>
      <c r="H29" t="s">
        <v>1282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0">
        <f t="shared" si="0"/>
        <v>79.5</v>
      </c>
      <c r="O29" s="5" t="str">
        <f>Calc!B29</f>
        <v>B</v>
      </c>
      <c r="P29" s="5">
        <f>IFERROR(VLOOKUP(A29,'Absence Report'!$A$4:$B$29,2,0),0)</f>
        <v>0</v>
      </c>
      <c r="Q29" s="11">
        <v>7453</v>
      </c>
    </row>
    <row r="30" spans="1:17">
      <c r="A30" s="3" t="s">
        <v>90</v>
      </c>
      <c r="B30" t="s">
        <v>91</v>
      </c>
      <c r="C30" t="s">
        <v>92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13</v>
      </c>
      <c r="H30" t="s">
        <v>1283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0">
        <f t="shared" si="0"/>
        <v>34</v>
      </c>
      <c r="O30" s="5" t="str">
        <f>Calc!B30</f>
        <v>Fail</v>
      </c>
      <c r="P30" s="5">
        <f>IFERROR(VLOOKUP(A30,'Absence Report'!$A$4:$B$29,2,0),0)</f>
        <v>0</v>
      </c>
      <c r="Q30" s="11">
        <v>10171</v>
      </c>
    </row>
    <row r="31" spans="1:17">
      <c r="A31" s="3" t="s">
        <v>1191</v>
      </c>
      <c r="B31" t="s">
        <v>1192</v>
      </c>
      <c r="C31" t="s">
        <v>1171</v>
      </c>
      <c r="D31" t="str">
        <f>_xlfn.CONCAT(PROPER(B31)," ",PROPER(C31))</f>
        <v>Harkamaldeep Zhang</v>
      </c>
      <c r="E31" t="str">
        <f>_xlfn.CONCAT(LOWER(LEFT(B31,1)),LOWER(C31),"@newcollege.com")</f>
        <v>hzhang@newcollege.com</v>
      </c>
      <c r="F31" t="str">
        <f>_xlfn.CONCAT("20",RIGHT(A31,2))</f>
        <v>2017</v>
      </c>
      <c r="G31" t="s">
        <v>28</v>
      </c>
      <c r="H31" t="s">
        <v>1281</v>
      </c>
      <c r="I31">
        <f>'Marks Term 1'!I438</f>
        <v>67</v>
      </c>
      <c r="J31">
        <f>'Marks Term 2'!I438</f>
        <v>34</v>
      </c>
      <c r="K31">
        <f>'Marks Term 3'!I438</f>
        <v>49</v>
      </c>
      <c r="L31">
        <f>'Marks Term 4'!I438</f>
        <v>62</v>
      </c>
      <c r="N31" s="10">
        <f>AVERAGE(I31:L31)</f>
        <v>53</v>
      </c>
      <c r="O31" s="5" t="str">
        <f>Calc!B438</f>
        <v>Fail</v>
      </c>
      <c r="P31" s="5">
        <f>IFERROR(VLOOKUP(A31,'Absence Report'!$A$4:$B$29,2,0),0)</f>
        <v>0</v>
      </c>
      <c r="Q31" s="11">
        <v>307</v>
      </c>
    </row>
    <row r="32" spans="1:17">
      <c r="A32" s="3" t="s">
        <v>96</v>
      </c>
      <c r="B32" t="s">
        <v>97</v>
      </c>
      <c r="C32" t="s">
        <v>98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13</v>
      </c>
      <c r="H32" t="s">
        <v>1283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0">
        <f t="shared" si="0"/>
        <v>33.75</v>
      </c>
      <c r="O32" s="5" t="str">
        <f>Calc!B32</f>
        <v>Fail</v>
      </c>
      <c r="P32" s="5">
        <f>IFERROR(VLOOKUP(A32,'Absence Report'!$A$4:$B$29,2,0),0)</f>
        <v>0</v>
      </c>
      <c r="Q32" s="11">
        <v>2787</v>
      </c>
    </row>
    <row r="33" spans="1:17">
      <c r="A33" s="3" t="s">
        <v>99</v>
      </c>
      <c r="B33" t="s">
        <v>100</v>
      </c>
      <c r="C33" t="s">
        <v>101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13</v>
      </c>
      <c r="H33" t="s">
        <v>1282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0">
        <f t="shared" si="0"/>
        <v>82.25</v>
      </c>
      <c r="O33" s="5" t="str">
        <f>Calc!B33</f>
        <v>B</v>
      </c>
      <c r="P33" s="5">
        <f>IFERROR(VLOOKUP(A33,'Absence Report'!$A$4:$B$29,2,0),0)</f>
        <v>0</v>
      </c>
      <c r="Q33" s="11">
        <v>9015</v>
      </c>
    </row>
    <row r="34" spans="1:17">
      <c r="A34" s="3" t="s">
        <v>1195</v>
      </c>
      <c r="B34" t="s">
        <v>1196</v>
      </c>
      <c r="C34" t="s">
        <v>1197</v>
      </c>
      <c r="D34" t="str">
        <f>_xlfn.CONCAT(PROPER(B34)," ",PROPER(C34))</f>
        <v>Peng Zhao</v>
      </c>
      <c r="E34" t="str">
        <f>_xlfn.CONCAT(LOWER(LEFT(B34,1)),LOWER(C34),"@newcollege.com")</f>
        <v>pzhao@newcollege.com</v>
      </c>
      <c r="F34" t="str">
        <f>_xlfn.CONCAT("20",RIGHT(A34,2))</f>
        <v>2015</v>
      </c>
      <c r="G34" t="s">
        <v>13</v>
      </c>
      <c r="H34" t="s">
        <v>1281</v>
      </c>
      <c r="I34">
        <f>'Marks Term 1'!I448</f>
        <v>97</v>
      </c>
      <c r="J34">
        <f>'Marks Term 2'!I448</f>
        <v>94</v>
      </c>
      <c r="K34">
        <f>'Marks Term 3'!I448</f>
        <v>84</v>
      </c>
      <c r="L34">
        <f>'Marks Term 4'!I448</f>
        <v>91</v>
      </c>
      <c r="N34" s="10">
        <f>AVERAGE(I34:L34)</f>
        <v>91.5</v>
      </c>
      <c r="O34" s="5" t="str">
        <f>Calc!B448</f>
        <v>D</v>
      </c>
      <c r="P34" s="5">
        <f>IFERROR(VLOOKUP(A34,'Absence Report'!$A$4:$B$29,2,0),0)</f>
        <v>0</v>
      </c>
      <c r="Q34" s="11">
        <v>343</v>
      </c>
    </row>
    <row r="35" spans="1:17">
      <c r="A35" s="3" t="s">
        <v>105</v>
      </c>
      <c r="B35" t="s">
        <v>106</v>
      </c>
      <c r="C35" t="s">
        <v>107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28</v>
      </c>
      <c r="H35" t="s">
        <v>1282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0">
        <f t="shared" si="0"/>
        <v>69</v>
      </c>
      <c r="O35" s="5" t="str">
        <f>Calc!B35</f>
        <v>C</v>
      </c>
      <c r="P35" s="5">
        <f>IFERROR(VLOOKUP(A35,'Absence Report'!$A$4:$B$29,2,0),0)</f>
        <v>0</v>
      </c>
      <c r="Q35" s="11">
        <v>8415</v>
      </c>
    </row>
    <row r="36" spans="1:17">
      <c r="A36" s="3" t="s">
        <v>108</v>
      </c>
      <c r="B36" t="s">
        <v>109</v>
      </c>
      <c r="C36" t="s">
        <v>110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28</v>
      </c>
      <c r="H36" t="s">
        <v>1282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0">
        <f t="shared" si="0"/>
        <v>46.75</v>
      </c>
      <c r="O36" s="5" t="str">
        <f>Calc!B36</f>
        <v>E</v>
      </c>
      <c r="P36" s="5">
        <f>IFERROR(VLOOKUP(A36,'Absence Report'!$A$4:$B$29,2,0),0)</f>
        <v>0</v>
      </c>
      <c r="Q36" s="11">
        <v>4843</v>
      </c>
    </row>
    <row r="37" spans="1:17">
      <c r="A37" s="3" t="s">
        <v>111</v>
      </c>
      <c r="B37" t="s">
        <v>112</v>
      </c>
      <c r="C37" t="s">
        <v>113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13</v>
      </c>
      <c r="H37" t="s">
        <v>1282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0">
        <f t="shared" si="0"/>
        <v>25.75</v>
      </c>
      <c r="O37" s="5" t="str">
        <f>Calc!B37</f>
        <v>Fail</v>
      </c>
      <c r="P37" s="5">
        <f>IFERROR(VLOOKUP(A37,'Absence Report'!$A$4:$B$29,2,0),0)</f>
        <v>0</v>
      </c>
      <c r="Q37" s="11">
        <v>3007</v>
      </c>
    </row>
    <row r="38" spans="1:17">
      <c r="A38" s="3" t="s">
        <v>114</v>
      </c>
      <c r="B38" t="s">
        <v>115</v>
      </c>
      <c r="C38" t="s">
        <v>116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13</v>
      </c>
      <c r="H38" t="s">
        <v>1283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0">
        <f t="shared" si="0"/>
        <v>31.25</v>
      </c>
      <c r="O38" s="5" t="str">
        <f>Calc!B38</f>
        <v>Fail</v>
      </c>
      <c r="P38" s="5">
        <f>IFERROR(VLOOKUP(A38,'Absence Report'!$A$4:$B$29,2,0),0)</f>
        <v>0</v>
      </c>
      <c r="Q38" s="11">
        <v>14671</v>
      </c>
    </row>
    <row r="39" spans="1:17">
      <c r="A39" s="3" t="s">
        <v>120</v>
      </c>
      <c r="B39" t="s">
        <v>121</v>
      </c>
      <c r="C39" t="s">
        <v>122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24</v>
      </c>
      <c r="H39" t="s">
        <v>1283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0">
        <f t="shared" si="0"/>
        <v>68</v>
      </c>
      <c r="O39" s="5" t="str">
        <f>Calc!B39</f>
        <v>C</v>
      </c>
      <c r="P39" s="5">
        <f>IFERROR(VLOOKUP(A39,'Absence Report'!$A$4:$B$29,2,0),0)</f>
        <v>0</v>
      </c>
      <c r="Q39" s="11">
        <v>15322</v>
      </c>
    </row>
    <row r="40" spans="1:17">
      <c r="A40" s="3" t="s">
        <v>117</v>
      </c>
      <c r="B40" t="s">
        <v>118</v>
      </c>
      <c r="C40" t="s">
        <v>119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20</v>
      </c>
      <c r="H40" t="s">
        <v>1283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0">
        <f t="shared" si="0"/>
        <v>84.25</v>
      </c>
      <c r="O40" s="5" t="str">
        <f>Calc!B40</f>
        <v>B</v>
      </c>
      <c r="P40" s="5">
        <f>IFERROR(VLOOKUP(A40,'Absence Report'!$A$4:$B$29,2,0),0)</f>
        <v>0</v>
      </c>
      <c r="Q40" s="11">
        <v>15159</v>
      </c>
    </row>
    <row r="41" spans="1:17">
      <c r="A41" s="3" t="s">
        <v>123</v>
      </c>
      <c r="B41" t="s">
        <v>124</v>
      </c>
      <c r="C41" t="s">
        <v>125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20</v>
      </c>
      <c r="H41" t="s">
        <v>1282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0">
        <f t="shared" si="0"/>
        <v>59.5</v>
      </c>
      <c r="O41" s="5" t="str">
        <f>Calc!B41</f>
        <v>D</v>
      </c>
      <c r="P41" s="5">
        <f>IFERROR(VLOOKUP(A41,'Absence Report'!$A$4:$B$29,2,0),0)</f>
        <v>0</v>
      </c>
      <c r="Q41" s="11">
        <v>11724</v>
      </c>
    </row>
    <row r="42" spans="1:17">
      <c r="A42" s="3" t="s">
        <v>126</v>
      </c>
      <c r="B42" t="s">
        <v>127</v>
      </c>
      <c r="C42" t="s">
        <v>128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28</v>
      </c>
      <c r="H42" t="s">
        <v>1283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0">
        <f t="shared" si="0"/>
        <v>85.5</v>
      </c>
      <c r="O42" s="5" t="str">
        <f>Calc!B42</f>
        <v>A</v>
      </c>
      <c r="P42" s="5">
        <f>IFERROR(VLOOKUP(A42,'Absence Report'!$A$4:$B$29,2,0),0)</f>
        <v>0</v>
      </c>
      <c r="Q42" s="11">
        <v>4618</v>
      </c>
    </row>
    <row r="43" spans="1:17">
      <c r="A43" s="3" t="s">
        <v>1123</v>
      </c>
      <c r="B43" t="s">
        <v>1124</v>
      </c>
      <c r="C43" t="s">
        <v>1125</v>
      </c>
      <c r="D43" t="str">
        <f>_xlfn.CONCAT(PROPER(B43)," ",PROPER(C43))</f>
        <v>Jianyi Yang</v>
      </c>
      <c r="E43" t="str">
        <f>_xlfn.CONCAT(LOWER(LEFT(B43,1)),LOWER(C43),"@newcollege.com")</f>
        <v>jyang@newcollege.com</v>
      </c>
      <c r="F43" t="str">
        <f>_xlfn.CONCAT("20",RIGHT(A43,2))</f>
        <v>2016</v>
      </c>
      <c r="G43" t="s">
        <v>13</v>
      </c>
      <c r="H43" t="s">
        <v>1281</v>
      </c>
      <c r="I43">
        <f>'Marks Term 1'!I419</f>
        <v>98</v>
      </c>
      <c r="J43">
        <f>'Marks Term 2'!I419</f>
        <v>92</v>
      </c>
      <c r="K43">
        <f>'Marks Term 3'!I419</f>
        <v>94</v>
      </c>
      <c r="L43">
        <f>'Marks Term 4'!I419</f>
        <v>90</v>
      </c>
      <c r="N43" s="10">
        <f>AVERAGE(I43:L43)</f>
        <v>93.5</v>
      </c>
      <c r="O43" s="5" t="str">
        <f>Calc!B419</f>
        <v>C</v>
      </c>
      <c r="P43" s="5">
        <f>IFERROR(VLOOKUP(A43,'Absence Report'!$A$4:$B$29,2,0),0)</f>
        <v>0</v>
      </c>
      <c r="Q43" s="11">
        <v>526</v>
      </c>
    </row>
    <row r="44" spans="1:17">
      <c r="A44" s="3" t="s">
        <v>132</v>
      </c>
      <c r="B44" t="s">
        <v>133</v>
      </c>
      <c r="C44" t="s">
        <v>134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28</v>
      </c>
      <c r="H44" t="s">
        <v>1283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0">
        <f t="shared" si="0"/>
        <v>81</v>
      </c>
      <c r="O44" s="5" t="str">
        <f>Calc!B44</f>
        <v>B</v>
      </c>
      <c r="P44" s="5">
        <f>IFERROR(VLOOKUP(A44,'Absence Report'!$A$4:$B$29,2,0),0)</f>
        <v>0</v>
      </c>
      <c r="Q44" s="11">
        <v>2533</v>
      </c>
    </row>
    <row r="45" spans="1:17">
      <c r="A45" s="3" t="s">
        <v>135</v>
      </c>
      <c r="B45" t="s">
        <v>136</v>
      </c>
      <c r="C45" t="s">
        <v>137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24</v>
      </c>
      <c r="H45" t="s">
        <v>1282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0">
        <f t="shared" si="0"/>
        <v>76.5</v>
      </c>
      <c r="O45" s="5" t="str">
        <f>Calc!B45</f>
        <v>B</v>
      </c>
      <c r="P45" s="5">
        <f>IFERROR(VLOOKUP(A45,'Absence Report'!$A$4:$B$29,2,0),0)</f>
        <v>0</v>
      </c>
      <c r="Q45" s="11">
        <v>7591</v>
      </c>
    </row>
    <row r="46" spans="1:17">
      <c r="A46" s="3" t="s">
        <v>138</v>
      </c>
      <c r="B46" t="s">
        <v>139</v>
      </c>
      <c r="C46" t="s">
        <v>140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20</v>
      </c>
      <c r="H46" t="s">
        <v>1283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0">
        <f t="shared" si="0"/>
        <v>32.75</v>
      </c>
      <c r="O46" s="5" t="str">
        <f>Calc!B46</f>
        <v>Fail</v>
      </c>
      <c r="P46" s="5">
        <f>IFERROR(VLOOKUP(A46,'Absence Report'!$A$4:$B$29,2,0),0)</f>
        <v>0</v>
      </c>
      <c r="Q46" s="11">
        <v>1708</v>
      </c>
    </row>
    <row r="47" spans="1:17">
      <c r="A47" s="3" t="s">
        <v>141</v>
      </c>
      <c r="B47" t="s">
        <v>142</v>
      </c>
      <c r="C47" t="s">
        <v>143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20</v>
      </c>
      <c r="H47" t="s">
        <v>1283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0">
        <f t="shared" si="0"/>
        <v>70.5</v>
      </c>
      <c r="O47" s="5" t="str">
        <f>Calc!B47</f>
        <v>C</v>
      </c>
      <c r="P47" s="5">
        <f>IFERROR(VLOOKUP(A47,'Absence Report'!$A$4:$B$29,2,0),0)</f>
        <v>0</v>
      </c>
      <c r="Q47" s="11">
        <v>13931</v>
      </c>
    </row>
    <row r="48" spans="1:17">
      <c r="A48" s="3" t="s">
        <v>144</v>
      </c>
      <c r="B48" t="s">
        <v>145</v>
      </c>
      <c r="C48" t="s">
        <v>146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28</v>
      </c>
      <c r="H48" t="s">
        <v>1282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0">
        <f t="shared" si="0"/>
        <v>64.25</v>
      </c>
      <c r="O48" s="5" t="str">
        <f>Calc!B48</f>
        <v>D</v>
      </c>
      <c r="P48" s="5">
        <f>IFERROR(VLOOKUP(A48,'Absence Report'!$A$4:$B$29,2,0),0)</f>
        <v>0</v>
      </c>
      <c r="Q48" s="11">
        <v>761</v>
      </c>
    </row>
    <row r="49" spans="1:17">
      <c r="A49" s="3" t="s">
        <v>160</v>
      </c>
      <c r="B49" t="s">
        <v>161</v>
      </c>
      <c r="C49" t="s">
        <v>88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20</v>
      </c>
      <c r="H49" t="s">
        <v>1282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0">
        <f t="shared" si="0"/>
        <v>40.5</v>
      </c>
      <c r="O49" s="5" t="str">
        <f>Calc!B49</f>
        <v>F</v>
      </c>
      <c r="P49" s="5">
        <f>IFERROR(VLOOKUP(A49,'Absence Report'!$A$4:$B$29,2,0),0)</f>
        <v>0</v>
      </c>
      <c r="Q49" s="11">
        <v>3962</v>
      </c>
    </row>
    <row r="50" spans="1:17">
      <c r="A50" s="3" t="s">
        <v>152</v>
      </c>
      <c r="B50" t="s">
        <v>153</v>
      </c>
      <c r="C50" t="s">
        <v>151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13</v>
      </c>
      <c r="H50" t="s">
        <v>1283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0">
        <f t="shared" si="0"/>
        <v>57.75</v>
      </c>
      <c r="O50" s="5" t="str">
        <f>Calc!B50</f>
        <v>D</v>
      </c>
      <c r="P50" s="5">
        <f>IFERROR(VLOOKUP(A50,'Absence Report'!$A$4:$B$29,2,0),0)</f>
        <v>0</v>
      </c>
      <c r="Q50" s="11">
        <v>5202</v>
      </c>
    </row>
    <row r="51" spans="1:17">
      <c r="A51" s="3" t="s">
        <v>162</v>
      </c>
      <c r="B51" t="s">
        <v>163</v>
      </c>
      <c r="C51" t="s">
        <v>88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20</v>
      </c>
      <c r="H51" t="s">
        <v>1283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0">
        <f t="shared" si="0"/>
        <v>62.75</v>
      </c>
      <c r="O51" s="5" t="str">
        <f>Calc!B51</f>
        <v>D</v>
      </c>
      <c r="P51" s="5">
        <f>IFERROR(VLOOKUP(A51,'Absence Report'!$A$4:$B$29,2,0),0)</f>
        <v>0</v>
      </c>
      <c r="Q51" s="11">
        <v>233</v>
      </c>
    </row>
    <row r="52" spans="1:17">
      <c r="A52" s="3" t="s">
        <v>149</v>
      </c>
      <c r="B52" t="s">
        <v>150</v>
      </c>
      <c r="C52" t="s">
        <v>151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13</v>
      </c>
      <c r="H52" t="s">
        <v>1283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0">
        <f t="shared" si="0"/>
        <v>57</v>
      </c>
      <c r="O52" s="5" t="str">
        <f>Calc!B52</f>
        <v>D</v>
      </c>
      <c r="P52" s="5">
        <f>IFERROR(VLOOKUP(A52,'Absence Report'!$A$4:$B$29,2,0),0)</f>
        <v>0</v>
      </c>
      <c r="Q52" s="11">
        <v>2328</v>
      </c>
    </row>
    <row r="53" spans="1:17">
      <c r="A53" s="3" t="s">
        <v>156</v>
      </c>
      <c r="B53" t="s">
        <v>157</v>
      </c>
      <c r="C53" t="s">
        <v>151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24</v>
      </c>
      <c r="H53" t="s">
        <v>1283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0">
        <f t="shared" si="0"/>
        <v>50.25</v>
      </c>
      <c r="O53" s="5" t="str">
        <f>Calc!B53</f>
        <v>E</v>
      </c>
      <c r="P53" s="5">
        <f>IFERROR(VLOOKUP(A53,'Absence Report'!$A$4:$B$29,2,0),0)</f>
        <v>0</v>
      </c>
      <c r="Q53" s="11">
        <v>7839</v>
      </c>
    </row>
    <row r="54" spans="1:17">
      <c r="A54" s="3" t="s">
        <v>164</v>
      </c>
      <c r="B54" t="s">
        <v>165</v>
      </c>
      <c r="C54" t="s">
        <v>88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24</v>
      </c>
      <c r="H54" t="s">
        <v>1282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0">
        <f t="shared" si="0"/>
        <v>35.5</v>
      </c>
      <c r="O54" s="5" t="str">
        <f>Calc!B54</f>
        <v>F</v>
      </c>
      <c r="P54" s="5">
        <f>IFERROR(VLOOKUP(A54,'Absence Report'!$A$4:$B$29,2,0),0)</f>
        <v>0</v>
      </c>
      <c r="Q54" s="11">
        <v>5488</v>
      </c>
    </row>
    <row r="55" spans="1:17">
      <c r="A55" s="3" t="s">
        <v>147</v>
      </c>
      <c r="B55" t="s">
        <v>148</v>
      </c>
      <c r="C55" t="s">
        <v>88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24</v>
      </c>
      <c r="H55" t="s">
        <v>1282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0">
        <f t="shared" si="0"/>
        <v>65</v>
      </c>
      <c r="O55" s="5" t="str">
        <f>Calc!B55</f>
        <v>C</v>
      </c>
      <c r="P55" s="5">
        <f>IFERROR(VLOOKUP(A55,'Absence Report'!$A$4:$B$29,2,0),0)</f>
        <v>0</v>
      </c>
      <c r="Q55" s="11">
        <v>11144</v>
      </c>
    </row>
    <row r="56" spans="1:17">
      <c r="A56" s="3" t="s">
        <v>158</v>
      </c>
      <c r="B56" t="s">
        <v>159</v>
      </c>
      <c r="C56" t="s">
        <v>88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28</v>
      </c>
      <c r="H56" t="s">
        <v>1282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0">
        <f t="shared" si="0"/>
        <v>44.25</v>
      </c>
      <c r="O56" s="5" t="str">
        <f>Calc!B56</f>
        <v>F</v>
      </c>
      <c r="P56" s="5">
        <f>IFERROR(VLOOKUP(A56,'Absence Report'!$A$4:$B$29,2,0),0)</f>
        <v>0</v>
      </c>
      <c r="Q56" s="11">
        <v>125</v>
      </c>
    </row>
    <row r="57" spans="1:17">
      <c r="A57" s="3" t="s">
        <v>154</v>
      </c>
      <c r="B57" t="s">
        <v>155</v>
      </c>
      <c r="C57" t="s">
        <v>151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13</v>
      </c>
      <c r="H57" t="s">
        <v>1283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0">
        <f t="shared" si="0"/>
        <v>54.25</v>
      </c>
      <c r="O57" s="5" t="str">
        <f>Calc!B57</f>
        <v>E</v>
      </c>
      <c r="P57" s="5">
        <f>IFERROR(VLOOKUP(A57,'Absence Report'!$A$4:$B$29,2,0),0)</f>
        <v>0</v>
      </c>
      <c r="Q57" s="11">
        <v>2871</v>
      </c>
    </row>
    <row r="58" spans="1:17">
      <c r="A58" s="3" t="s">
        <v>766</v>
      </c>
      <c r="B58" t="s">
        <v>767</v>
      </c>
      <c r="C58" t="s">
        <v>768</v>
      </c>
      <c r="D58" t="str">
        <f>_xlfn.CONCAT(PROPER(B58)," ",PROPER(C58))</f>
        <v>Yu Pei</v>
      </c>
      <c r="E58" t="str">
        <f>_xlfn.CONCAT(LOWER(LEFT(B58,1)),LOWER(C58),"@newcollege.com")</f>
        <v>ypei@newcollege.com</v>
      </c>
      <c r="F58" t="str">
        <f>_xlfn.CONCAT("20",RIGHT(A58,2))</f>
        <v>2017</v>
      </c>
      <c r="G58" t="s">
        <v>20</v>
      </c>
      <c r="H58" t="s">
        <v>1281</v>
      </c>
      <c r="I58">
        <f>'Marks Term 1'!I284</f>
        <v>81</v>
      </c>
      <c r="J58">
        <f>'Marks Term 2'!I284</f>
        <v>68</v>
      </c>
      <c r="K58">
        <f>'Marks Term 3'!I284</f>
        <v>56</v>
      </c>
      <c r="L58">
        <f>'Marks Term 4'!I284</f>
        <v>50</v>
      </c>
      <c r="N58" s="10">
        <f>AVERAGE(I58:L58)</f>
        <v>63.75</v>
      </c>
      <c r="O58" s="5" t="str">
        <f>Calc!B284</f>
        <v>F</v>
      </c>
      <c r="P58" s="5">
        <f>IFERROR(VLOOKUP(A58,'Absence Report'!$A$4:$B$29,2,0),0)</f>
        <v>0</v>
      </c>
      <c r="Q58" s="11">
        <v>554</v>
      </c>
    </row>
    <row r="59" spans="1:17">
      <c r="A59" s="3" t="s">
        <v>166</v>
      </c>
      <c r="B59" t="s">
        <v>167</v>
      </c>
      <c r="C59" t="s">
        <v>168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24</v>
      </c>
      <c r="H59" t="s">
        <v>1282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0">
        <f t="shared" si="0"/>
        <v>82.25</v>
      </c>
      <c r="O59" s="5" t="str">
        <f>Calc!B59</f>
        <v>B</v>
      </c>
      <c r="P59" s="5">
        <f>IFERROR(VLOOKUP(A59,'Absence Report'!$A$4:$B$29,2,0),0)</f>
        <v>0</v>
      </c>
      <c r="Q59" s="11">
        <v>4877</v>
      </c>
    </row>
    <row r="60" spans="1:17">
      <c r="A60" s="3" t="s">
        <v>172</v>
      </c>
      <c r="B60" t="s">
        <v>173</v>
      </c>
      <c r="C60" t="s">
        <v>174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24</v>
      </c>
      <c r="H60" t="s">
        <v>1282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0">
        <f t="shared" si="0"/>
        <v>42</v>
      </c>
      <c r="O60" s="5" t="str">
        <f>Calc!B60</f>
        <v>F</v>
      </c>
      <c r="P60" s="5">
        <f>IFERROR(VLOOKUP(A60,'Absence Report'!$A$4:$B$29,2,0),0)</f>
        <v>0</v>
      </c>
      <c r="Q60" s="11">
        <v>2447</v>
      </c>
    </row>
    <row r="61" spans="1:17">
      <c r="A61" s="3" t="s">
        <v>175</v>
      </c>
      <c r="B61" t="s">
        <v>176</v>
      </c>
      <c r="C61" t="s">
        <v>177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20</v>
      </c>
      <c r="H61" t="s">
        <v>1282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0">
        <f t="shared" si="0"/>
        <v>35.75</v>
      </c>
      <c r="O61" s="5" t="str">
        <f>Calc!B61</f>
        <v>F</v>
      </c>
      <c r="P61" s="5">
        <f>IFERROR(VLOOKUP(A61,'Absence Report'!$A$4:$B$29,2,0),0)</f>
        <v>0</v>
      </c>
      <c r="Q61" s="11">
        <v>1337</v>
      </c>
    </row>
    <row r="62" spans="1:17">
      <c r="A62" s="3" t="s">
        <v>178</v>
      </c>
      <c r="B62" t="s">
        <v>54</v>
      </c>
      <c r="C62" t="s">
        <v>179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28</v>
      </c>
      <c r="H62" t="s">
        <v>1282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0">
        <f t="shared" si="0"/>
        <v>71.75</v>
      </c>
      <c r="O62" s="5" t="str">
        <f>Calc!B62</f>
        <v>C</v>
      </c>
      <c r="P62" s="5">
        <f>IFERROR(VLOOKUP(A62,'Absence Report'!$A$4:$B$29,2,0),0)</f>
        <v>0</v>
      </c>
      <c r="Q62" s="11">
        <v>5938</v>
      </c>
    </row>
    <row r="63" spans="1:17">
      <c r="A63" s="3" t="s">
        <v>183</v>
      </c>
      <c r="B63" t="s">
        <v>184</v>
      </c>
      <c r="C63" t="s">
        <v>182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13</v>
      </c>
      <c r="H63" t="s">
        <v>1283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0">
        <f t="shared" si="0"/>
        <v>33.25</v>
      </c>
      <c r="O63" s="5" t="str">
        <f>Calc!B63</f>
        <v>Fail</v>
      </c>
      <c r="P63" s="5">
        <f>IFERROR(VLOOKUP(A63,'Absence Report'!$A$4:$B$29,2,0),0)</f>
        <v>0</v>
      </c>
      <c r="Q63" s="11">
        <v>6887</v>
      </c>
    </row>
    <row r="64" spans="1:17">
      <c r="A64" s="3" t="s">
        <v>180</v>
      </c>
      <c r="B64" t="s">
        <v>181</v>
      </c>
      <c r="C64" t="s">
        <v>182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20</v>
      </c>
      <c r="H64" t="s">
        <v>1282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0">
        <f t="shared" si="0"/>
        <v>51</v>
      </c>
      <c r="O64" s="5" t="str">
        <f>Calc!B64</f>
        <v>E</v>
      </c>
      <c r="P64" s="5">
        <f>IFERROR(VLOOKUP(A64,'Absence Report'!$A$4:$B$29,2,0),0)</f>
        <v>0</v>
      </c>
      <c r="Q64" s="11">
        <v>11088</v>
      </c>
    </row>
    <row r="65" spans="1:17">
      <c r="A65" s="3" t="s">
        <v>188</v>
      </c>
      <c r="B65" t="s">
        <v>189</v>
      </c>
      <c r="C65" t="s">
        <v>187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20</v>
      </c>
      <c r="H65" t="s">
        <v>1282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0">
        <f t="shared" si="0"/>
        <v>43.5</v>
      </c>
      <c r="O65" s="5" t="str">
        <f>Calc!B65</f>
        <v>F</v>
      </c>
      <c r="P65" s="5">
        <f>IFERROR(VLOOKUP(A65,'Absence Report'!$A$4:$B$29,2,0),0)</f>
        <v>0</v>
      </c>
      <c r="Q65" s="11">
        <v>8306</v>
      </c>
    </row>
    <row r="66" spans="1:17">
      <c r="A66" s="3" t="s">
        <v>479</v>
      </c>
      <c r="B66" t="s">
        <v>480</v>
      </c>
      <c r="C66" t="s">
        <v>481</v>
      </c>
      <c r="D66" t="str">
        <f>_xlfn.CONCAT(PROPER(B66)," ",PROPER(C66))</f>
        <v>Rhiannon Kidis</v>
      </c>
      <c r="E66" t="str">
        <f>_xlfn.CONCAT(LOWER(LEFT(B66,1)),LOWER(C66),"@newcollege.com")</f>
        <v>rkidis@newcollege.com</v>
      </c>
      <c r="F66" t="str">
        <f>_xlfn.CONCAT("20",RIGHT(A66,2))</f>
        <v>2015</v>
      </c>
      <c r="G66" t="s">
        <v>28</v>
      </c>
      <c r="H66" t="s">
        <v>1281</v>
      </c>
      <c r="I66">
        <f>'Marks Term 1'!I170</f>
        <v>74</v>
      </c>
      <c r="J66">
        <f>'Marks Term 2'!I170</f>
        <v>57</v>
      </c>
      <c r="K66">
        <f>'Marks Term 3'!I170</f>
        <v>43</v>
      </c>
      <c r="L66">
        <f>'Marks Term 4'!I170</f>
        <v>68</v>
      </c>
      <c r="N66" s="10">
        <f>AVERAGE(I66:L66)</f>
        <v>60.5</v>
      </c>
      <c r="O66" s="5" t="str">
        <f>Calc!B170</f>
        <v>B</v>
      </c>
      <c r="P66" s="5">
        <f>IFERROR(VLOOKUP(A66,'Absence Report'!$A$4:$B$29,2,0),0)</f>
        <v>0</v>
      </c>
      <c r="Q66" s="11">
        <v>585</v>
      </c>
    </row>
    <row r="67" spans="1:17">
      <c r="A67" s="3" t="s">
        <v>190</v>
      </c>
      <c r="B67" t="s">
        <v>191</v>
      </c>
      <c r="C67" t="s">
        <v>192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13</v>
      </c>
      <c r="H67" t="s">
        <v>1283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0">
        <f t="shared" si="0"/>
        <v>83.75</v>
      </c>
      <c r="O67" s="5" t="str">
        <f>Calc!B67</f>
        <v>B</v>
      </c>
      <c r="P67" s="5">
        <f>IFERROR(VLOOKUP(A67,'Absence Report'!$A$4:$B$29,2,0),0)</f>
        <v>0</v>
      </c>
      <c r="Q67" s="11">
        <v>11938</v>
      </c>
    </row>
    <row r="68" spans="1:17">
      <c r="A68" s="3" t="s">
        <v>193</v>
      </c>
      <c r="B68" t="s">
        <v>194</v>
      </c>
      <c r="C68" t="s">
        <v>195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20</v>
      </c>
      <c r="H68" t="s">
        <v>1282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0">
        <f t="shared" ref="N68:N131" si="4">AVERAGE(I68:L68)</f>
        <v>60.25</v>
      </c>
      <c r="O68" s="5" t="str">
        <f>Calc!B68</f>
        <v>D</v>
      </c>
      <c r="P68" s="5">
        <f>IFERROR(VLOOKUP(A68,'Absence Report'!$A$4:$B$29,2,0),0)</f>
        <v>0</v>
      </c>
      <c r="Q68" s="11">
        <v>9782</v>
      </c>
    </row>
    <row r="69" spans="1:17">
      <c r="A69" s="3" t="s">
        <v>196</v>
      </c>
      <c r="B69" t="s">
        <v>197</v>
      </c>
      <c r="C69" t="s">
        <v>198</v>
      </c>
      <c r="D69" t="str">
        <f t="shared" ref="D69:D132" si="5">_xlfn.CONCAT(PROPER(B69)," ",PROPER(C69))</f>
        <v>Jamie Conn</v>
      </c>
      <c r="E69" t="str">
        <f t="shared" ref="E69:E132" si="6">_xlfn.CONCAT(LOWER(LEFT(B69,1)),LOWER(C69),"@newcollege.com")</f>
        <v>jconn@newcollege.com</v>
      </c>
      <c r="F69" t="str">
        <f t="shared" ref="F69:F132" si="7">_xlfn.CONCAT("20",RIGHT(A69,2))</f>
        <v>2017</v>
      </c>
      <c r="G69" t="s">
        <v>28</v>
      </c>
      <c r="H69" t="s">
        <v>1282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0">
        <f t="shared" si="4"/>
        <v>94.25</v>
      </c>
      <c r="O69" s="5" t="str">
        <f>Calc!B69</f>
        <v>A</v>
      </c>
      <c r="P69" s="5">
        <f>IFERROR(VLOOKUP(A69,'Absence Report'!$A$4:$B$29,2,0),0)</f>
        <v>0</v>
      </c>
      <c r="Q69" s="11">
        <v>2107</v>
      </c>
    </row>
    <row r="70" spans="1:17">
      <c r="A70" s="3" t="s">
        <v>199</v>
      </c>
      <c r="B70" t="s">
        <v>60</v>
      </c>
      <c r="C70" t="s">
        <v>200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13</v>
      </c>
      <c r="H70" t="s">
        <v>1283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0">
        <f t="shared" si="4"/>
        <v>40</v>
      </c>
      <c r="O70" s="5" t="str">
        <f>Calc!B70</f>
        <v>F</v>
      </c>
      <c r="P70" s="5">
        <f>IFERROR(VLOOKUP(A70,'Absence Report'!$A$4:$B$29,2,0),0)</f>
        <v>0</v>
      </c>
      <c r="Q70" s="11">
        <v>9286</v>
      </c>
    </row>
    <row r="71" spans="1:17">
      <c r="A71" s="3" t="s">
        <v>201</v>
      </c>
      <c r="B71" t="s">
        <v>202</v>
      </c>
      <c r="C71" t="s">
        <v>203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28</v>
      </c>
      <c r="H71" t="s">
        <v>1283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0">
        <f t="shared" si="4"/>
        <v>77.75</v>
      </c>
      <c r="O71" s="5" t="str">
        <f>Calc!B71</f>
        <v>B</v>
      </c>
      <c r="P71" s="5">
        <f>IFERROR(VLOOKUP(A71,'Absence Report'!$A$4:$B$29,2,0),0)</f>
        <v>0</v>
      </c>
      <c r="Q71" s="11">
        <v>6870</v>
      </c>
    </row>
    <row r="72" spans="1:17">
      <c r="A72" s="3" t="s">
        <v>204</v>
      </c>
      <c r="B72" t="s">
        <v>205</v>
      </c>
      <c r="C72" t="s">
        <v>206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13</v>
      </c>
      <c r="H72" t="s">
        <v>1282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0">
        <f t="shared" si="4"/>
        <v>22</v>
      </c>
      <c r="O72" s="5" t="str">
        <f>Calc!B72</f>
        <v>Fail</v>
      </c>
      <c r="P72" s="5">
        <f>IFERROR(VLOOKUP(A72,'Absence Report'!$A$4:$B$29,2,0),0)</f>
        <v>0</v>
      </c>
      <c r="Q72" s="11">
        <v>6695</v>
      </c>
    </row>
    <row r="73" spans="1:17">
      <c r="A73" s="3" t="s">
        <v>207</v>
      </c>
      <c r="B73" t="s">
        <v>208</v>
      </c>
      <c r="C73" t="s">
        <v>209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13</v>
      </c>
      <c r="H73" t="s">
        <v>1283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0">
        <f t="shared" si="4"/>
        <v>22</v>
      </c>
      <c r="O73" s="5" t="str">
        <f>Calc!B73</f>
        <v>Fail</v>
      </c>
      <c r="P73" s="5">
        <f>IFERROR(VLOOKUP(A73,'Absence Report'!$A$4:$B$29,2,0),0)</f>
        <v>0</v>
      </c>
      <c r="Q73" s="11">
        <v>4259</v>
      </c>
    </row>
    <row r="74" spans="1:17">
      <c r="A74" s="3" t="s">
        <v>1045</v>
      </c>
      <c r="B74" t="s">
        <v>39</v>
      </c>
      <c r="C74" t="s">
        <v>1038</v>
      </c>
      <c r="D74" t="str">
        <f>_xlfn.CONCAT(PROPER(B74)," ",PROPER(C74))</f>
        <v>David Wang</v>
      </c>
      <c r="E74" t="str">
        <f>_xlfn.CONCAT(LOWER(LEFT(B74,1)),LOWER(C74),"@newcollege.com")</f>
        <v>dwang@newcollege.com</v>
      </c>
      <c r="F74" t="str">
        <f>_xlfn.CONCAT("20",RIGHT(A74,2))</f>
        <v>2017</v>
      </c>
      <c r="G74" t="s">
        <v>28</v>
      </c>
      <c r="H74" t="s">
        <v>1281</v>
      </c>
      <c r="I74">
        <f>'Marks Term 1'!I382</f>
        <v>79</v>
      </c>
      <c r="J74">
        <f>'Marks Term 2'!I382</f>
        <v>65</v>
      </c>
      <c r="K74">
        <f>'Marks Term 3'!I382</f>
        <v>77</v>
      </c>
      <c r="L74">
        <f>'Marks Term 4'!I382</f>
        <v>78</v>
      </c>
      <c r="N74" s="10">
        <f>AVERAGE(I74:L74)</f>
        <v>74.75</v>
      </c>
      <c r="O74" s="5" t="str">
        <f>Calc!B382</f>
        <v>A</v>
      </c>
      <c r="P74" s="5">
        <f>IFERROR(VLOOKUP(A74,'Absence Report'!$A$4:$B$29,2,0),0)</f>
        <v>0</v>
      </c>
      <c r="Q74" s="11">
        <v>670</v>
      </c>
    </row>
    <row r="75" spans="1:17">
      <c r="A75" s="3" t="s">
        <v>213</v>
      </c>
      <c r="B75" t="s">
        <v>214</v>
      </c>
      <c r="C75" t="s">
        <v>215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24</v>
      </c>
      <c r="H75" t="s">
        <v>1283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0">
        <f t="shared" si="4"/>
        <v>84</v>
      </c>
      <c r="O75" s="5" t="str">
        <f>Calc!B75</f>
        <v>B</v>
      </c>
      <c r="P75" s="5">
        <f>IFERROR(VLOOKUP(A75,'Absence Report'!$A$4:$B$29,2,0),0)</f>
        <v>0</v>
      </c>
      <c r="Q75" s="11">
        <v>8254</v>
      </c>
    </row>
    <row r="76" spans="1:17">
      <c r="A76" s="3" t="s">
        <v>913</v>
      </c>
      <c r="B76" t="s">
        <v>914</v>
      </c>
      <c r="C76" t="s">
        <v>915</v>
      </c>
      <c r="D76" t="str">
        <f>_xlfn.CONCAT(PROPER(B76)," ",PROPER(C76))</f>
        <v>Usama So</v>
      </c>
      <c r="E76" t="str">
        <f>_xlfn.CONCAT(LOWER(LEFT(B76,1)),LOWER(C76),"@newcollege.com")</f>
        <v>uso@newcollege.com</v>
      </c>
      <c r="F76" t="str">
        <f>_xlfn.CONCAT("20",RIGHT(A76,2))</f>
        <v>2017</v>
      </c>
      <c r="G76" t="s">
        <v>20</v>
      </c>
      <c r="H76" t="s">
        <v>1281</v>
      </c>
      <c r="I76">
        <f>'Marks Term 1'!I337</f>
        <v>76</v>
      </c>
      <c r="J76">
        <f>'Marks Term 2'!I337</f>
        <v>88</v>
      </c>
      <c r="K76">
        <f>'Marks Term 3'!I337</f>
        <v>98</v>
      </c>
      <c r="L76">
        <f>'Marks Term 4'!I337</f>
        <v>74</v>
      </c>
      <c r="N76" s="10">
        <f>AVERAGE(I76:L76)</f>
        <v>84</v>
      </c>
      <c r="O76" s="5" t="str">
        <f>Calc!B337</f>
        <v>D</v>
      </c>
      <c r="P76" s="5">
        <f>IFERROR(VLOOKUP(A76,'Absence Report'!$A$4:$B$29,2,0),0)</f>
        <v>0</v>
      </c>
      <c r="Q76" s="11">
        <v>901</v>
      </c>
    </row>
    <row r="77" spans="1:17">
      <c r="A77" s="3" t="s">
        <v>219</v>
      </c>
      <c r="B77" t="s">
        <v>37</v>
      </c>
      <c r="C77" t="s">
        <v>220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24</v>
      </c>
      <c r="H77" t="s">
        <v>1283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0">
        <f t="shared" si="4"/>
        <v>91.25</v>
      </c>
      <c r="O77" s="5" t="str">
        <f>Calc!B77</f>
        <v>A</v>
      </c>
      <c r="P77" s="5">
        <f>IFERROR(VLOOKUP(A77,'Absence Report'!$A$4:$B$29,2,0),0)</f>
        <v>0</v>
      </c>
      <c r="Q77" s="11">
        <v>12243</v>
      </c>
    </row>
    <row r="78" spans="1:17">
      <c r="A78" s="3" t="s">
        <v>221</v>
      </c>
      <c r="B78" t="s">
        <v>222</v>
      </c>
      <c r="C78" t="s">
        <v>223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13</v>
      </c>
      <c r="H78" t="s">
        <v>1282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0">
        <f t="shared" si="4"/>
        <v>48.25</v>
      </c>
      <c r="O78" s="5" t="str">
        <f>Calc!B78</f>
        <v>E</v>
      </c>
      <c r="P78" s="5">
        <f>IFERROR(VLOOKUP(A78,'Absence Report'!$A$4:$B$29,2,0),0)</f>
        <v>0</v>
      </c>
      <c r="Q78" s="11">
        <v>14193</v>
      </c>
    </row>
    <row r="79" spans="1:17">
      <c r="A79" s="3" t="s">
        <v>224</v>
      </c>
      <c r="B79" t="s">
        <v>225</v>
      </c>
      <c r="C79" t="s">
        <v>226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20</v>
      </c>
      <c r="H79" t="s">
        <v>1282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0">
        <f t="shared" si="4"/>
        <v>69.5</v>
      </c>
      <c r="O79" s="5" t="str">
        <f>Calc!B79</f>
        <v>C</v>
      </c>
      <c r="P79" s="5">
        <f>IFERROR(VLOOKUP(A79,'Absence Report'!$A$4:$B$29,2,0),0)</f>
        <v>0</v>
      </c>
      <c r="Q79" s="11">
        <v>6188</v>
      </c>
    </row>
    <row r="80" spans="1:17">
      <c r="A80" s="3" t="s">
        <v>227</v>
      </c>
      <c r="B80" t="s">
        <v>228</v>
      </c>
      <c r="C80" t="s">
        <v>229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28</v>
      </c>
      <c r="H80" t="s">
        <v>1283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0">
        <f t="shared" si="4"/>
        <v>86.5</v>
      </c>
      <c r="O80" s="5" t="str">
        <f>Calc!B80</f>
        <v>A</v>
      </c>
      <c r="P80" s="5">
        <f>IFERROR(VLOOKUP(A80,'Absence Report'!$A$4:$B$29,2,0),0)</f>
        <v>0</v>
      </c>
      <c r="Q80" s="11">
        <v>6000</v>
      </c>
    </row>
    <row r="81" spans="1:17">
      <c r="A81" s="3" t="s">
        <v>230</v>
      </c>
      <c r="B81" t="s">
        <v>231</v>
      </c>
      <c r="C81" t="s">
        <v>232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13</v>
      </c>
      <c r="H81" t="s">
        <v>1282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0">
        <f t="shared" si="4"/>
        <v>50</v>
      </c>
      <c r="O81" s="5" t="str">
        <f>Calc!B81</f>
        <v>E</v>
      </c>
      <c r="P81" s="5">
        <f>IFERROR(VLOOKUP(A81,'Absence Report'!$A$4:$B$29,2,0),0)</f>
        <v>0</v>
      </c>
      <c r="Q81" s="11">
        <v>8522</v>
      </c>
    </row>
    <row r="82" spans="1:17">
      <c r="A82" s="3" t="s">
        <v>233</v>
      </c>
      <c r="B82" t="s">
        <v>234</v>
      </c>
      <c r="C82" t="s">
        <v>235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20</v>
      </c>
      <c r="H82" t="s">
        <v>1283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0">
        <f t="shared" si="4"/>
        <v>74</v>
      </c>
      <c r="O82" s="5" t="str">
        <f>Calc!B82</f>
        <v>C</v>
      </c>
      <c r="P82" s="5">
        <f>IFERROR(VLOOKUP(A82,'Absence Report'!$A$4:$B$29,2,0),0)</f>
        <v>0</v>
      </c>
      <c r="Q82" s="11">
        <v>12856</v>
      </c>
    </row>
    <row r="83" spans="1:17">
      <c r="A83" s="3" t="s">
        <v>236</v>
      </c>
      <c r="B83" t="s">
        <v>237</v>
      </c>
      <c r="C83" t="s">
        <v>238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13</v>
      </c>
      <c r="H83" t="s">
        <v>1282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0">
        <f t="shared" si="4"/>
        <v>75.75</v>
      </c>
      <c r="O83" s="5" t="str">
        <f>Calc!B83</f>
        <v>B</v>
      </c>
      <c r="P83" s="5">
        <f>IFERROR(VLOOKUP(A83,'Absence Report'!$A$4:$B$29,2,0),0)</f>
        <v>0</v>
      </c>
      <c r="Q83" s="11">
        <v>4247</v>
      </c>
    </row>
    <row r="84" spans="1:17">
      <c r="A84" s="3" t="s">
        <v>239</v>
      </c>
      <c r="B84" t="s">
        <v>240</v>
      </c>
      <c r="C84" t="s">
        <v>241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20</v>
      </c>
      <c r="H84" t="s">
        <v>1282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0">
        <f t="shared" si="4"/>
        <v>60.75</v>
      </c>
      <c r="O84" s="5" t="str">
        <f>Calc!B84</f>
        <v>D</v>
      </c>
      <c r="P84" s="5">
        <f>IFERROR(VLOOKUP(A84,'Absence Report'!$A$4:$B$29,2,0),0)</f>
        <v>0</v>
      </c>
      <c r="Q84" s="11">
        <v>7584</v>
      </c>
    </row>
    <row r="85" spans="1:17">
      <c r="A85" s="3" t="s">
        <v>242</v>
      </c>
      <c r="B85" t="s">
        <v>243</v>
      </c>
      <c r="C85" t="s">
        <v>244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13</v>
      </c>
      <c r="H85" t="s">
        <v>1282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0">
        <f t="shared" si="4"/>
        <v>53.5</v>
      </c>
      <c r="O85" s="5" t="str">
        <f>Calc!B85</f>
        <v>E</v>
      </c>
      <c r="P85" s="5">
        <f>IFERROR(VLOOKUP(A85,'Absence Report'!$A$4:$B$29,2,0),0)</f>
        <v>0</v>
      </c>
      <c r="Q85" s="11">
        <v>12779</v>
      </c>
    </row>
    <row r="86" spans="1:17">
      <c r="A86" s="3" t="s">
        <v>245</v>
      </c>
      <c r="B86" t="s">
        <v>246</v>
      </c>
      <c r="C86" t="s">
        <v>247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13</v>
      </c>
      <c r="H86" t="s">
        <v>1282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0">
        <f t="shared" si="4"/>
        <v>37.75</v>
      </c>
      <c r="O86" s="5" t="str">
        <f>Calc!B86</f>
        <v>F</v>
      </c>
      <c r="P86" s="5">
        <f>IFERROR(VLOOKUP(A86,'Absence Report'!$A$4:$B$29,2,0),0)</f>
        <v>0</v>
      </c>
      <c r="Q86" s="11">
        <v>3006</v>
      </c>
    </row>
    <row r="87" spans="1:17">
      <c r="A87" s="3" t="s">
        <v>248</v>
      </c>
      <c r="B87" t="s">
        <v>246</v>
      </c>
      <c r="C87" t="s">
        <v>249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20</v>
      </c>
      <c r="H87" t="s">
        <v>1283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0">
        <f t="shared" si="4"/>
        <v>88.5</v>
      </c>
      <c r="O87" s="5" t="str">
        <f>Calc!B87</f>
        <v>A</v>
      </c>
      <c r="P87" s="5">
        <f>IFERROR(VLOOKUP(A87,'Absence Report'!$A$4:$B$29,2,0),0)</f>
        <v>0</v>
      </c>
      <c r="Q87" s="11">
        <v>2711</v>
      </c>
    </row>
    <row r="88" spans="1:17">
      <c r="A88" s="3" t="s">
        <v>250</v>
      </c>
      <c r="B88" t="s">
        <v>251</v>
      </c>
      <c r="C88" t="s">
        <v>252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28</v>
      </c>
      <c r="H88" t="s">
        <v>1283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0">
        <f t="shared" si="4"/>
        <v>89.5</v>
      </c>
      <c r="O88" s="5" t="str">
        <f>Calc!B88</f>
        <v>A</v>
      </c>
      <c r="P88" s="5">
        <f>IFERROR(VLOOKUP(A88,'Absence Report'!$A$4:$B$29,2,0),0)</f>
        <v>0</v>
      </c>
      <c r="Q88" s="11">
        <v>1666</v>
      </c>
    </row>
    <row r="89" spans="1:17">
      <c r="A89" s="3" t="s">
        <v>253</v>
      </c>
      <c r="B89" t="s">
        <v>254</v>
      </c>
      <c r="C89" t="s">
        <v>255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13</v>
      </c>
      <c r="H89" t="s">
        <v>1283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0">
        <f t="shared" si="4"/>
        <v>65.5</v>
      </c>
      <c r="O89" s="5" t="str">
        <f>Calc!B89</f>
        <v>C</v>
      </c>
      <c r="P89" s="5">
        <f>IFERROR(VLOOKUP(A89,'Absence Report'!$A$4:$B$29,2,0),0)</f>
        <v>0</v>
      </c>
      <c r="Q89" s="11">
        <v>326</v>
      </c>
    </row>
    <row r="90" spans="1:17">
      <c r="A90" s="3" t="s">
        <v>256</v>
      </c>
      <c r="B90" t="s">
        <v>257</v>
      </c>
      <c r="C90" t="s">
        <v>258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20</v>
      </c>
      <c r="H90" t="s">
        <v>1283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0">
        <f t="shared" si="4"/>
        <v>89</v>
      </c>
      <c r="O90" s="5" t="str">
        <f>Calc!B90</f>
        <v>A</v>
      </c>
      <c r="P90" s="5">
        <f>IFERROR(VLOOKUP(A90,'Absence Report'!$A$4:$B$29,2,0),0)</f>
        <v>0</v>
      </c>
      <c r="Q90" s="11">
        <v>14466</v>
      </c>
    </row>
    <row r="91" spans="1:17">
      <c r="A91" s="3" t="s">
        <v>259</v>
      </c>
      <c r="B91" t="s">
        <v>260</v>
      </c>
      <c r="C91" t="s">
        <v>261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20</v>
      </c>
      <c r="H91" t="s">
        <v>1283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0">
        <f t="shared" si="4"/>
        <v>69.75</v>
      </c>
      <c r="O91" s="5" t="str">
        <f>Calc!B91</f>
        <v>C</v>
      </c>
      <c r="P91" s="5">
        <f>IFERROR(VLOOKUP(A91,'Absence Report'!$A$4:$B$29,2,0),0)</f>
        <v>0</v>
      </c>
      <c r="Q91" s="11">
        <v>10750</v>
      </c>
    </row>
    <row r="92" spans="1:17">
      <c r="A92" s="3" t="s">
        <v>592</v>
      </c>
      <c r="B92" t="s">
        <v>170</v>
      </c>
      <c r="C92" t="s">
        <v>586</v>
      </c>
      <c r="D92" t="str">
        <f>_xlfn.CONCAT(PROPER(B92)," ",PROPER(C92))</f>
        <v>Justin Liu</v>
      </c>
      <c r="E92" t="str">
        <f>_xlfn.CONCAT(LOWER(LEFT(B92,1)),LOWER(C92),"@newcollege.com")</f>
        <v>jliu@newcollege.com</v>
      </c>
      <c r="F92" t="str">
        <f>_xlfn.CONCAT("20",RIGHT(A92,2))</f>
        <v>2017</v>
      </c>
      <c r="G92" t="s">
        <v>13</v>
      </c>
      <c r="H92" t="s">
        <v>1281</v>
      </c>
      <c r="I92">
        <f>'Marks Term 1'!I211</f>
        <v>97</v>
      </c>
      <c r="J92">
        <f>'Marks Term 2'!I211</f>
        <v>74</v>
      </c>
      <c r="K92">
        <f>'Marks Term 3'!I211</f>
        <v>92</v>
      </c>
      <c r="L92">
        <f>'Marks Term 4'!I211</f>
        <v>63</v>
      </c>
      <c r="N92" s="10">
        <f>AVERAGE(I92:L92)</f>
        <v>81.5</v>
      </c>
      <c r="O92" s="5" t="str">
        <f>Calc!B211</f>
        <v>D</v>
      </c>
      <c r="P92" s="5">
        <f>IFERROR(VLOOKUP(A92,'Absence Report'!$A$4:$B$29,2,0),0)</f>
        <v>0</v>
      </c>
      <c r="Q92" s="11">
        <v>1044</v>
      </c>
    </row>
    <row r="93" spans="1:17">
      <c r="A93" s="3" t="s">
        <v>265</v>
      </c>
      <c r="B93" t="s">
        <v>266</v>
      </c>
      <c r="C93" t="s">
        <v>267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13</v>
      </c>
      <c r="H93" t="s">
        <v>1283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0">
        <f t="shared" si="4"/>
        <v>49.75</v>
      </c>
      <c r="O93" s="5" t="str">
        <f>Calc!B93</f>
        <v>E</v>
      </c>
      <c r="P93" s="5">
        <f>IFERROR(VLOOKUP(A93,'Absence Report'!$A$4:$B$29,2,0),0)</f>
        <v>0</v>
      </c>
      <c r="Q93" s="11">
        <v>15332</v>
      </c>
    </row>
    <row r="94" spans="1:17">
      <c r="A94" s="3" t="s">
        <v>268</v>
      </c>
      <c r="B94" t="s">
        <v>269</v>
      </c>
      <c r="C94" t="s">
        <v>270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20</v>
      </c>
      <c r="H94" t="s">
        <v>1282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0">
        <f t="shared" si="4"/>
        <v>68.25</v>
      </c>
      <c r="O94" s="5" t="str">
        <f>Calc!B94</f>
        <v>C</v>
      </c>
      <c r="P94" s="5">
        <f>IFERROR(VLOOKUP(A94,'Absence Report'!$A$4:$B$29,2,0),0)</f>
        <v>0</v>
      </c>
      <c r="Q94" s="11">
        <v>5552</v>
      </c>
    </row>
    <row r="95" spans="1:17">
      <c r="A95" s="3" t="s">
        <v>1097</v>
      </c>
      <c r="B95" t="s">
        <v>1098</v>
      </c>
      <c r="C95" t="s">
        <v>1099</v>
      </c>
      <c r="D95" t="str">
        <f>_xlfn.CONCAT(PROPER(B95)," ",PROPER(C95))</f>
        <v>Tj Wyllie</v>
      </c>
      <c r="E95" t="str">
        <f>_xlfn.CONCAT(LOWER(LEFT(B95,1)),LOWER(C95),"@newcollege.com")</f>
        <v>twyllie@newcollege.com</v>
      </c>
      <c r="F95" t="str">
        <f>_xlfn.CONCAT("20",RIGHT(A95,2))</f>
        <v>2016</v>
      </c>
      <c r="G95" t="s">
        <v>13</v>
      </c>
      <c r="H95" t="s">
        <v>1281</v>
      </c>
      <c r="I95">
        <f>'Marks Term 1'!I408</f>
        <v>53</v>
      </c>
      <c r="J95">
        <f>'Marks Term 2'!I408</f>
        <v>51</v>
      </c>
      <c r="K95">
        <f>'Marks Term 3'!I408</f>
        <v>66</v>
      </c>
      <c r="L95">
        <f>'Marks Term 4'!I408</f>
        <v>72</v>
      </c>
      <c r="N95" s="10">
        <f>AVERAGE(I95:L95)</f>
        <v>60.5</v>
      </c>
      <c r="O95" s="5" t="str">
        <f>Calc!B408</f>
        <v>B</v>
      </c>
      <c r="P95" s="5">
        <f>IFERROR(VLOOKUP(A95,'Absence Report'!$A$4:$B$29,2,0),0)</f>
        <v>0</v>
      </c>
      <c r="Q95" s="11">
        <v>1384</v>
      </c>
    </row>
    <row r="96" spans="1:17">
      <c r="A96" s="3" t="s">
        <v>274</v>
      </c>
      <c r="B96" t="s">
        <v>275</v>
      </c>
      <c r="C96" t="s">
        <v>276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13</v>
      </c>
      <c r="H96" t="s">
        <v>1282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0">
        <f t="shared" si="4"/>
        <v>92.5</v>
      </c>
      <c r="O96" s="5" t="str">
        <f>Calc!B96</f>
        <v>A</v>
      </c>
      <c r="P96" s="5">
        <f>IFERROR(VLOOKUP(A96,'Absence Report'!$A$4:$B$29,2,0),0)</f>
        <v>0</v>
      </c>
      <c r="Q96" s="11">
        <v>4005</v>
      </c>
    </row>
    <row r="97" spans="1:17">
      <c r="A97" s="3" t="s">
        <v>277</v>
      </c>
      <c r="B97" t="s">
        <v>278</v>
      </c>
      <c r="C97" t="s">
        <v>279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13</v>
      </c>
      <c r="H97" t="s">
        <v>1283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0">
        <f t="shared" si="4"/>
        <v>17.75</v>
      </c>
      <c r="O97" s="5" t="str">
        <f>Calc!B97</f>
        <v>Fail</v>
      </c>
      <c r="P97" s="5">
        <f>IFERROR(VLOOKUP(A97,'Absence Report'!$A$4:$B$29,2,0),0)</f>
        <v>0</v>
      </c>
      <c r="Q97" s="11">
        <v>5216</v>
      </c>
    </row>
    <row r="98" spans="1:17">
      <c r="A98" s="3" t="s">
        <v>280</v>
      </c>
      <c r="B98" t="s">
        <v>118</v>
      </c>
      <c r="C98" t="s">
        <v>281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20</v>
      </c>
      <c r="H98" t="s">
        <v>1283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0">
        <f t="shared" si="4"/>
        <v>85.75</v>
      </c>
      <c r="O98" s="5" t="str">
        <f>Calc!B98</f>
        <v>A</v>
      </c>
      <c r="P98" s="5">
        <f>IFERROR(VLOOKUP(A98,'Absence Report'!$A$4:$B$29,2,0),0)</f>
        <v>0</v>
      </c>
      <c r="Q98" s="11">
        <v>8135</v>
      </c>
    </row>
    <row r="99" spans="1:17">
      <c r="A99" s="3" t="s">
        <v>673</v>
      </c>
      <c r="B99" t="s">
        <v>85</v>
      </c>
      <c r="C99" t="s">
        <v>674</v>
      </c>
      <c r="D99" t="str">
        <f>_xlfn.CONCAT(PROPER(B99)," ",PROPER(C99))</f>
        <v>Daniel Meyer-Williams</v>
      </c>
      <c r="E99" t="str">
        <f>_xlfn.CONCAT(LOWER(LEFT(B99,1)),LOWER(C99),"@newcollege.com")</f>
        <v>dmeyer-williams@newcollege.com</v>
      </c>
      <c r="F99" t="str">
        <f>_xlfn.CONCAT("20",RIGHT(A99,2))</f>
        <v>2015</v>
      </c>
      <c r="G99" t="s">
        <v>24</v>
      </c>
      <c r="H99" t="s">
        <v>1281</v>
      </c>
      <c r="I99">
        <f>'Marks Term 1'!I246</f>
        <v>91</v>
      </c>
      <c r="J99">
        <f>'Marks Term 2'!I246</f>
        <v>97</v>
      </c>
      <c r="K99">
        <f>'Marks Term 3'!I246</f>
        <v>91</v>
      </c>
      <c r="L99">
        <f>'Marks Term 4'!I246</f>
        <v>99</v>
      </c>
      <c r="N99" s="10">
        <f>AVERAGE(I99:L99)</f>
        <v>94.5</v>
      </c>
      <c r="O99" s="5" t="str">
        <f>Calc!B246</f>
        <v>F</v>
      </c>
      <c r="P99" s="5">
        <f>IFERROR(VLOOKUP(A99,'Absence Report'!$A$4:$B$29,2,0),0)</f>
        <v>0</v>
      </c>
      <c r="Q99" s="11">
        <v>1402</v>
      </c>
    </row>
    <row r="100" spans="1:17">
      <c r="A100" s="3" t="s">
        <v>285</v>
      </c>
      <c r="B100" t="s">
        <v>286</v>
      </c>
      <c r="C100" t="s">
        <v>287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13</v>
      </c>
      <c r="H100" t="s">
        <v>1282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0">
        <f t="shared" si="4"/>
        <v>73.75</v>
      </c>
      <c r="O100" s="5" t="str">
        <f>Calc!B100</f>
        <v>C</v>
      </c>
      <c r="P100" s="5">
        <f>IFERROR(VLOOKUP(A100,'Absence Report'!$A$4:$B$29,2,0),0)</f>
        <v>0</v>
      </c>
      <c r="Q100" s="11">
        <v>13513</v>
      </c>
    </row>
    <row r="101" spans="1:17">
      <c r="A101" s="3" t="s">
        <v>288</v>
      </c>
      <c r="B101" t="s">
        <v>289</v>
      </c>
      <c r="C101" t="s">
        <v>290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20</v>
      </c>
      <c r="H101" t="s">
        <v>1282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0">
        <f t="shared" si="4"/>
        <v>41</v>
      </c>
      <c r="O101" s="5" t="str">
        <f>Calc!B101</f>
        <v>F</v>
      </c>
      <c r="P101" s="5">
        <f>IFERROR(VLOOKUP(A101,'Absence Report'!$A$4:$B$29,2,0),0)</f>
        <v>0</v>
      </c>
      <c r="Q101" s="11">
        <v>2601</v>
      </c>
    </row>
    <row r="102" spans="1:17">
      <c r="A102" s="3" t="s">
        <v>282</v>
      </c>
      <c r="B102" t="s">
        <v>283</v>
      </c>
      <c r="C102" t="s">
        <v>284</v>
      </c>
      <c r="D102" t="str">
        <f>_xlfn.CONCAT(PROPER(B102)," ",PROPER(C102))</f>
        <v>Alick Gallo</v>
      </c>
      <c r="E102" t="str">
        <f>_xlfn.CONCAT(LOWER(LEFT(B102,1)),LOWER(C102),"@newcollege.com")</f>
        <v>agallo@newcollege.com</v>
      </c>
      <c r="F102" t="str">
        <f>_xlfn.CONCAT("20",RIGHT(A102,2))</f>
        <v>2017</v>
      </c>
      <c r="G102" t="s">
        <v>28</v>
      </c>
      <c r="H102" t="s">
        <v>1281</v>
      </c>
      <c r="I102">
        <f>'Marks Term 1'!I99</f>
        <v>79</v>
      </c>
      <c r="J102">
        <f>'Marks Term 2'!I99</f>
        <v>76</v>
      </c>
      <c r="K102">
        <f>'Marks Term 3'!I99</f>
        <v>71</v>
      </c>
      <c r="L102">
        <f>'Marks Term 4'!I99</f>
        <v>57</v>
      </c>
      <c r="N102" s="10">
        <f>AVERAGE(I102:L102)</f>
        <v>70.75</v>
      </c>
      <c r="O102" s="5" t="str">
        <f>Calc!B99</f>
        <v>A</v>
      </c>
      <c r="P102" s="5">
        <f>IFERROR(VLOOKUP(A102,'Absence Report'!$A$4:$B$29,2,0),0)</f>
        <v>0</v>
      </c>
      <c r="Q102" s="11">
        <v>1508</v>
      </c>
    </row>
    <row r="103" spans="1:17">
      <c r="A103" s="3" t="s">
        <v>877</v>
      </c>
      <c r="B103" t="s">
        <v>878</v>
      </c>
      <c r="C103" t="s">
        <v>879</v>
      </c>
      <c r="D103" t="str">
        <f>_xlfn.CONCAT(PROPER(B103)," ",PROPER(C103))</f>
        <v>Xudong Shangguan</v>
      </c>
      <c r="E103" t="str">
        <f>_xlfn.CONCAT(LOWER(LEFT(B103,1)),LOWER(C103),"@newcollege.com")</f>
        <v>xshangguan@newcollege.com</v>
      </c>
      <c r="F103" t="str">
        <f>_xlfn.CONCAT("20",RIGHT(A103,2))</f>
        <v>2015</v>
      </c>
      <c r="G103" t="s">
        <v>13</v>
      </c>
      <c r="H103" t="s">
        <v>1281</v>
      </c>
      <c r="I103">
        <f>'Marks Term 1'!I324</f>
        <v>74</v>
      </c>
      <c r="J103">
        <f>'Marks Term 2'!I324</f>
        <v>55</v>
      </c>
      <c r="K103">
        <f>'Marks Term 3'!I324</f>
        <v>59</v>
      </c>
      <c r="L103">
        <f>'Marks Term 4'!I324</f>
        <v>72</v>
      </c>
      <c r="N103" s="10">
        <f>AVERAGE(I103:L103)</f>
        <v>65</v>
      </c>
      <c r="O103" s="5" t="str">
        <f>Calc!B324</f>
        <v>F</v>
      </c>
      <c r="P103" s="5">
        <f>IFERROR(VLOOKUP(A103,'Absence Report'!$A$4:$B$29,2,0),0)</f>
        <v>0</v>
      </c>
      <c r="Q103" s="11">
        <v>1594</v>
      </c>
    </row>
    <row r="104" spans="1:17">
      <c r="A104" s="3" t="s">
        <v>297</v>
      </c>
      <c r="B104" t="s">
        <v>298</v>
      </c>
      <c r="C104" t="s">
        <v>299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13</v>
      </c>
      <c r="H104" t="s">
        <v>1283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0">
        <f t="shared" si="4"/>
        <v>73.5</v>
      </c>
      <c r="O104" s="5" t="str">
        <f>Calc!B104</f>
        <v>C</v>
      </c>
      <c r="P104" s="5">
        <f>IFERROR(VLOOKUP(A104,'Absence Report'!$A$4:$B$29,2,0),0)</f>
        <v>0</v>
      </c>
      <c r="Q104" s="11">
        <v>5172</v>
      </c>
    </row>
    <row r="105" spans="1:17">
      <c r="A105" s="3" t="s">
        <v>300</v>
      </c>
      <c r="B105" t="s">
        <v>301</v>
      </c>
      <c r="C105" t="s">
        <v>302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24</v>
      </c>
      <c r="H105" t="s">
        <v>1282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0">
        <f t="shared" si="4"/>
        <v>81</v>
      </c>
      <c r="O105" s="5" t="str">
        <f>Calc!B105</f>
        <v>B</v>
      </c>
      <c r="P105" s="5">
        <f>IFERROR(VLOOKUP(A105,'Absence Report'!$A$4:$B$29,2,0),0)</f>
        <v>0</v>
      </c>
      <c r="Q105" s="11">
        <v>11360</v>
      </c>
    </row>
    <row r="106" spans="1:17">
      <c r="A106" s="3" t="s">
        <v>895</v>
      </c>
      <c r="B106" t="s">
        <v>255</v>
      </c>
      <c r="C106" t="s">
        <v>896</v>
      </c>
      <c r="D106" t="str">
        <f>_xlfn.CONCAT(PROPER(B106)," ",PROPER(C106))</f>
        <v>Fang Shoostovian</v>
      </c>
      <c r="E106" t="str">
        <f>_xlfn.CONCAT(LOWER(LEFT(B106,1)),LOWER(C106),"@newcollege.com")</f>
        <v>fshoostovian@newcollege.com</v>
      </c>
      <c r="F106" t="str">
        <f>_xlfn.CONCAT("20",RIGHT(A106,2))</f>
        <v>2017</v>
      </c>
      <c r="G106" t="s">
        <v>13</v>
      </c>
      <c r="H106" t="s">
        <v>1281</v>
      </c>
      <c r="I106">
        <f>'Marks Term 1'!I330</f>
        <v>87</v>
      </c>
      <c r="J106">
        <f>'Marks Term 2'!I330</f>
        <v>90</v>
      </c>
      <c r="K106">
        <f>'Marks Term 3'!I330</f>
        <v>57</v>
      </c>
      <c r="L106">
        <f>'Marks Term 4'!I330</f>
        <v>84</v>
      </c>
      <c r="N106" s="10">
        <f>AVERAGE(I106:L106)</f>
        <v>79.5</v>
      </c>
      <c r="O106" s="5" t="str">
        <f>Calc!B330</f>
        <v>E</v>
      </c>
      <c r="P106" s="5">
        <f>IFERROR(VLOOKUP(A106,'Absence Report'!$A$4:$B$29,2,0),0)</f>
        <v>0</v>
      </c>
      <c r="Q106" s="11">
        <v>1613</v>
      </c>
    </row>
    <row r="107" spans="1:17">
      <c r="A107" s="3" t="s">
        <v>306</v>
      </c>
      <c r="B107" t="s">
        <v>307</v>
      </c>
      <c r="C107" t="s">
        <v>308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13</v>
      </c>
      <c r="H107" t="s">
        <v>1283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0">
        <f t="shared" si="4"/>
        <v>84</v>
      </c>
      <c r="O107" s="5" t="str">
        <f>Calc!B107</f>
        <v>B</v>
      </c>
      <c r="P107" s="5">
        <f>IFERROR(VLOOKUP(A107,'Absence Report'!$A$4:$B$29,2,0),0)</f>
        <v>0</v>
      </c>
      <c r="Q107" s="11">
        <v>7762</v>
      </c>
    </row>
    <row r="108" spans="1:17">
      <c r="A108" s="3" t="s">
        <v>309</v>
      </c>
      <c r="B108" t="s">
        <v>310</v>
      </c>
      <c r="C108" t="s">
        <v>311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20</v>
      </c>
      <c r="H108" t="s">
        <v>1282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0">
        <f t="shared" si="4"/>
        <v>90.25</v>
      </c>
      <c r="O108" s="5" t="str">
        <f>Calc!B108</f>
        <v>A</v>
      </c>
      <c r="P108" s="5">
        <f>IFERROR(VLOOKUP(A108,'Absence Report'!$A$4:$B$29,2,0),0)</f>
        <v>0</v>
      </c>
      <c r="Q108" s="11">
        <v>7419</v>
      </c>
    </row>
    <row r="109" spans="1:17">
      <c r="A109" s="3" t="s">
        <v>312</v>
      </c>
      <c r="B109" t="s">
        <v>313</v>
      </c>
      <c r="C109" t="s">
        <v>314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28</v>
      </c>
      <c r="H109" t="s">
        <v>1282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0">
        <f t="shared" si="4"/>
        <v>59.75</v>
      </c>
      <c r="O109" s="5" t="str">
        <f>Calc!B109</f>
        <v>D</v>
      </c>
      <c r="P109" s="5">
        <f>IFERROR(VLOOKUP(A109,'Absence Report'!$A$4:$B$29,2,0),0)</f>
        <v>0</v>
      </c>
      <c r="Q109" s="11">
        <v>2474</v>
      </c>
    </row>
    <row r="110" spans="1:17">
      <c r="A110" s="3" t="s">
        <v>315</v>
      </c>
      <c r="B110" t="s">
        <v>316</v>
      </c>
      <c r="C110" t="s">
        <v>317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28</v>
      </c>
      <c r="H110" t="s">
        <v>1283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0">
        <f t="shared" si="4"/>
        <v>60.25</v>
      </c>
      <c r="O110" s="5" t="str">
        <f>Calc!B110</f>
        <v>D</v>
      </c>
      <c r="P110" s="5">
        <f>IFERROR(VLOOKUP(A110,'Absence Report'!$A$4:$B$29,2,0),0)</f>
        <v>0</v>
      </c>
      <c r="Q110" s="11">
        <v>397</v>
      </c>
    </row>
    <row r="111" spans="1:17">
      <c r="A111" s="3" t="s">
        <v>318</v>
      </c>
      <c r="B111" t="s">
        <v>319</v>
      </c>
      <c r="C111" t="s">
        <v>320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20</v>
      </c>
      <c r="H111" t="s">
        <v>1283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0">
        <f t="shared" si="4"/>
        <v>25.25</v>
      </c>
      <c r="O111" s="5" t="str">
        <f>Calc!B111</f>
        <v>Fail</v>
      </c>
      <c r="P111" s="5">
        <f>IFERROR(VLOOKUP(A111,'Absence Report'!$A$4:$B$29,2,0),0)</f>
        <v>0</v>
      </c>
      <c r="Q111" s="11">
        <v>2473</v>
      </c>
    </row>
    <row r="112" spans="1:17">
      <c r="A112" s="3" t="s">
        <v>514</v>
      </c>
      <c r="B112" t="s">
        <v>515</v>
      </c>
      <c r="C112" t="s">
        <v>516</v>
      </c>
      <c r="D112" t="str">
        <f>_xlfn.CONCAT(PROPER(B112)," ",PROPER(C112))</f>
        <v>Elizabeth Lajin</v>
      </c>
      <c r="E112" t="str">
        <f>_xlfn.CONCAT(LOWER(LEFT(B112,1)),LOWER(C112),"@newcollege.com")</f>
        <v>elajin@newcollege.com</v>
      </c>
      <c r="F112" t="str">
        <f>_xlfn.CONCAT("20",RIGHT(A112,2))</f>
        <v>2017</v>
      </c>
      <c r="G112" t="s">
        <v>28</v>
      </c>
      <c r="H112" t="s">
        <v>1281</v>
      </c>
      <c r="I112">
        <f>'Marks Term 1'!I183</f>
        <v>35</v>
      </c>
      <c r="J112">
        <f>'Marks Term 2'!I183</f>
        <v>20</v>
      </c>
      <c r="K112">
        <f>'Marks Term 3'!I183</f>
        <v>37</v>
      </c>
      <c r="L112">
        <f>'Marks Term 4'!I183</f>
        <v>27</v>
      </c>
      <c r="N112" s="10">
        <f>AVERAGE(I112:L112)</f>
        <v>29.75</v>
      </c>
      <c r="O112" s="5" t="str">
        <f>Calc!B183</f>
        <v>Fail</v>
      </c>
      <c r="P112" s="5">
        <f>IFERROR(VLOOKUP(A112,'Absence Report'!$A$4:$B$29,2,0),0)</f>
        <v>0</v>
      </c>
      <c r="Q112" s="11">
        <v>1754</v>
      </c>
    </row>
    <row r="113" spans="1:17">
      <c r="A113" s="3" t="s">
        <v>321</v>
      </c>
      <c r="B113" t="s">
        <v>322</v>
      </c>
      <c r="C113" t="s">
        <v>323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24</v>
      </c>
      <c r="H113" t="s">
        <v>1282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0">
        <f t="shared" si="4"/>
        <v>45</v>
      </c>
      <c r="O113" s="5" t="str">
        <f>Calc!B113</f>
        <v>E</v>
      </c>
      <c r="P113" s="5">
        <f>IFERROR(VLOOKUP(A113,'Absence Report'!$A$4:$B$29,2,0),0)</f>
        <v>0</v>
      </c>
      <c r="Q113" s="11">
        <v>3340</v>
      </c>
    </row>
    <row r="114" spans="1:17">
      <c r="A114" s="3" t="s">
        <v>325</v>
      </c>
      <c r="B114" t="s">
        <v>326</v>
      </c>
      <c r="C114" t="s">
        <v>327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28</v>
      </c>
      <c r="H114" t="s">
        <v>1283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0">
        <f t="shared" si="4"/>
        <v>70.75</v>
      </c>
      <c r="O114" s="5" t="str">
        <f>Calc!B114</f>
        <v>C</v>
      </c>
      <c r="P114" s="5">
        <f>IFERROR(VLOOKUP(A114,'Absence Report'!$A$4:$B$29,2,0),0)</f>
        <v>0</v>
      </c>
      <c r="Q114" s="11">
        <v>13906</v>
      </c>
    </row>
    <row r="115" spans="1:17">
      <c r="A115" s="3" t="s">
        <v>328</v>
      </c>
      <c r="B115" t="s">
        <v>329</v>
      </c>
      <c r="C115" t="s">
        <v>330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28</v>
      </c>
      <c r="H115" t="s">
        <v>1283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0">
        <f t="shared" si="4"/>
        <v>54.5</v>
      </c>
      <c r="O115" s="5" t="str">
        <f>Calc!B115</f>
        <v>E</v>
      </c>
      <c r="P115" s="5">
        <f>IFERROR(VLOOKUP(A115,'Absence Report'!$A$4:$B$29,2,0),0)</f>
        <v>0</v>
      </c>
      <c r="Q115" s="11">
        <v>13150</v>
      </c>
    </row>
    <row r="116" spans="1:17">
      <c r="A116" s="3" t="s">
        <v>331</v>
      </c>
      <c r="B116" t="s">
        <v>332</v>
      </c>
      <c r="C116" t="s">
        <v>333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24</v>
      </c>
      <c r="H116" t="s">
        <v>1282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0">
        <f t="shared" si="4"/>
        <v>90.25</v>
      </c>
      <c r="O116" s="5" t="str">
        <f>Calc!B116</f>
        <v>A</v>
      </c>
      <c r="P116" s="5">
        <f>IFERROR(VLOOKUP(A116,'Absence Report'!$A$4:$B$29,2,0),0)</f>
        <v>0</v>
      </c>
      <c r="Q116" s="11">
        <v>210</v>
      </c>
    </row>
    <row r="117" spans="1:17">
      <c r="A117" s="3" t="s">
        <v>14</v>
      </c>
      <c r="B117" t="s">
        <v>15</v>
      </c>
      <c r="C117" t="s">
        <v>16</v>
      </c>
      <c r="D117" t="str">
        <f>_xlfn.CONCAT(PROPER(B117)," ",PROPER(C117))</f>
        <v>Raghav Abla</v>
      </c>
      <c r="E117" t="str">
        <f>_xlfn.CONCAT(LOWER(LEFT(B117,1)),LOWER(C117),"@newcollege.com")</f>
        <v>rabla@newcollege.com</v>
      </c>
      <c r="F117" t="str">
        <f>_xlfn.CONCAT("20",RIGHT(A117,2))</f>
        <v>2016</v>
      </c>
      <c r="G117" t="s">
        <v>13</v>
      </c>
      <c r="H117" t="s">
        <v>1281</v>
      </c>
      <c r="I117">
        <f>'Marks Term 1'!I5</f>
        <v>46</v>
      </c>
      <c r="J117">
        <f>'Marks Term 2'!I5</f>
        <v>15</v>
      </c>
      <c r="K117">
        <f>'Marks Term 3'!I5</f>
        <v>36</v>
      </c>
      <c r="L117">
        <f>'Marks Term 4'!I5</f>
        <v>25</v>
      </c>
      <c r="N117" s="10">
        <f>AVERAGE(I117:L117)</f>
        <v>30.5</v>
      </c>
      <c r="O117" s="5" t="str">
        <f>Calc!B5</f>
        <v>D</v>
      </c>
      <c r="P117" s="5">
        <f>IFERROR(VLOOKUP(A117,'Absence Report'!$A$4:$B$29,2,0),0)</f>
        <v>0</v>
      </c>
      <c r="Q117" s="11">
        <v>1913</v>
      </c>
    </row>
    <row r="118" spans="1:17">
      <c r="A118" s="3" t="s">
        <v>339</v>
      </c>
      <c r="B118" t="s">
        <v>340</v>
      </c>
      <c r="C118" t="s">
        <v>333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20</v>
      </c>
      <c r="H118" t="s">
        <v>1282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0">
        <f t="shared" si="4"/>
        <v>43.75</v>
      </c>
      <c r="O118" s="5" t="str">
        <f>Calc!B118</f>
        <v>F</v>
      </c>
      <c r="P118" s="5">
        <f>IFERROR(VLOOKUP(A118,'Absence Report'!$A$4:$B$29,2,0),0)</f>
        <v>0</v>
      </c>
      <c r="Q118" s="11">
        <v>3960</v>
      </c>
    </row>
    <row r="119" spans="1:17">
      <c r="A119" s="3" t="s">
        <v>1233</v>
      </c>
      <c r="B119" t="s">
        <v>856</v>
      </c>
      <c r="C119" t="s">
        <v>1234</v>
      </c>
      <c r="D119" t="str">
        <f>_xlfn.CONCAT(PROPER(B119)," ",PROPER(C119))</f>
        <v>Scott Zhu</v>
      </c>
      <c r="E119" t="str">
        <f>_xlfn.CONCAT(LOWER(LEFT(B119,1)),LOWER(C119),"@newcollege.com")</f>
        <v>szhu@newcollege.com</v>
      </c>
      <c r="F119" t="str">
        <f>_xlfn.CONCAT("20",RIGHT(A119,2))</f>
        <v>2017</v>
      </c>
      <c r="G119" t="s">
        <v>24</v>
      </c>
      <c r="H119" t="s">
        <v>1281</v>
      </c>
      <c r="I119">
        <f>'Marks Term 1'!I463</f>
        <v>66</v>
      </c>
      <c r="J119">
        <f>'Marks Term 2'!I463</f>
        <v>48</v>
      </c>
      <c r="K119">
        <f>'Marks Term 3'!I463</f>
        <v>85</v>
      </c>
      <c r="L119">
        <f>'Marks Term 4'!I463</f>
        <v>39</v>
      </c>
      <c r="N119" s="10">
        <f>AVERAGE(I119:L119)</f>
        <v>59.5</v>
      </c>
      <c r="O119" s="5" t="str">
        <f>Calc!B463</f>
        <v>C</v>
      </c>
      <c r="P119" s="5">
        <f>IFERROR(VLOOKUP(A119,'Absence Report'!$A$4:$B$29,2,0),0)</f>
        <v>0</v>
      </c>
      <c r="Q119" s="11">
        <v>2486</v>
      </c>
    </row>
    <row r="120" spans="1:17">
      <c r="A120" s="3" t="s">
        <v>341</v>
      </c>
      <c r="B120" t="s">
        <v>342</v>
      </c>
      <c r="C120" t="s">
        <v>343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28</v>
      </c>
      <c r="H120" t="s">
        <v>1283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0">
        <f t="shared" si="4"/>
        <v>59.75</v>
      </c>
      <c r="O120" s="5" t="str">
        <f>Calc!B120</f>
        <v>D</v>
      </c>
      <c r="P120" s="5">
        <f>IFERROR(VLOOKUP(A120,'Absence Report'!$A$4:$B$29,2,0),0)</f>
        <v>0</v>
      </c>
      <c r="Q120" s="11">
        <v>15355</v>
      </c>
    </row>
    <row r="121" spans="1:17">
      <c r="A121" s="3" t="s">
        <v>344</v>
      </c>
      <c r="B121" t="s">
        <v>345</v>
      </c>
      <c r="C121" t="s">
        <v>346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20</v>
      </c>
      <c r="H121" t="s">
        <v>1282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0">
        <f t="shared" si="4"/>
        <v>93.75</v>
      </c>
      <c r="O121" s="5" t="str">
        <f>Calc!B121</f>
        <v>A</v>
      </c>
      <c r="P121" s="5">
        <f>IFERROR(VLOOKUP(A121,'Absence Report'!$A$4:$B$29,2,0),0)</f>
        <v>0</v>
      </c>
      <c r="Q121" s="11">
        <v>439</v>
      </c>
    </row>
    <row r="122" spans="1:17">
      <c r="A122" s="3" t="s">
        <v>347</v>
      </c>
      <c r="B122" t="s">
        <v>348</v>
      </c>
      <c r="C122" t="s">
        <v>349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24</v>
      </c>
      <c r="H122" t="s">
        <v>1282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0">
        <f t="shared" si="4"/>
        <v>42.25</v>
      </c>
      <c r="O122" s="5" t="str">
        <f>Calc!B122</f>
        <v>F</v>
      </c>
      <c r="P122" s="5">
        <f>IFERROR(VLOOKUP(A122,'Absence Report'!$A$4:$B$29,2,0),0)</f>
        <v>0</v>
      </c>
      <c r="Q122" s="11">
        <v>5049</v>
      </c>
    </row>
    <row r="123" spans="1:17">
      <c r="A123" s="3" t="s">
        <v>350</v>
      </c>
      <c r="B123" t="s">
        <v>351</v>
      </c>
      <c r="C123" t="s">
        <v>352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28</v>
      </c>
      <c r="H123" t="s">
        <v>1282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0">
        <f t="shared" si="4"/>
        <v>21</v>
      </c>
      <c r="O123" s="5" t="str">
        <f>Calc!B123</f>
        <v>Fail</v>
      </c>
      <c r="P123" s="5">
        <f>IFERROR(VLOOKUP(A123,'Absence Report'!$A$4:$B$29,2,0),0)</f>
        <v>0</v>
      </c>
      <c r="Q123" s="11">
        <v>15343</v>
      </c>
    </row>
    <row r="124" spans="1:17">
      <c r="A124" s="3" t="s">
        <v>353</v>
      </c>
      <c r="B124" t="s">
        <v>354</v>
      </c>
      <c r="C124" t="s">
        <v>355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13</v>
      </c>
      <c r="H124" t="s">
        <v>1282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0">
        <f t="shared" si="4"/>
        <v>80.25</v>
      </c>
      <c r="O124" s="5" t="str">
        <f>Calc!B124</f>
        <v>B</v>
      </c>
      <c r="P124" s="5">
        <f>IFERROR(VLOOKUP(A124,'Absence Report'!$A$4:$B$29,2,0),0)</f>
        <v>0</v>
      </c>
      <c r="Q124" s="11">
        <v>11087</v>
      </c>
    </row>
    <row r="125" spans="1:17">
      <c r="A125" s="3" t="s">
        <v>356</v>
      </c>
      <c r="B125" t="s">
        <v>357</v>
      </c>
      <c r="C125" t="s">
        <v>358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28</v>
      </c>
      <c r="H125" t="s">
        <v>1282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0">
        <f t="shared" si="4"/>
        <v>74.75</v>
      </c>
      <c r="O125" s="5" t="str">
        <f>Calc!B125</f>
        <v>C</v>
      </c>
      <c r="P125" s="5">
        <f>IFERROR(VLOOKUP(A125,'Absence Report'!$A$4:$B$29,2,0),0)</f>
        <v>0</v>
      </c>
      <c r="Q125" s="11">
        <v>5957</v>
      </c>
    </row>
    <row r="126" spans="1:17">
      <c r="A126" s="3" t="s">
        <v>529</v>
      </c>
      <c r="B126" t="s">
        <v>530</v>
      </c>
      <c r="C126" t="s">
        <v>531</v>
      </c>
      <c r="D126" t="str">
        <f>_xlfn.CONCAT(PROPER(B126)," ",PROPER(C126))</f>
        <v>Emma Lee</v>
      </c>
      <c r="E126" t="str">
        <f>_xlfn.CONCAT(LOWER(LEFT(B126,1)),LOWER(C126),"@newcollege.com")</f>
        <v>elee@newcollege.com</v>
      </c>
      <c r="F126" t="str">
        <f>_xlfn.CONCAT("20",RIGHT(A126,2))</f>
        <v>2016</v>
      </c>
      <c r="G126" t="s">
        <v>28</v>
      </c>
      <c r="H126" t="s">
        <v>1281</v>
      </c>
      <c r="I126">
        <f>'Marks Term 1'!I188</f>
        <v>95</v>
      </c>
      <c r="J126">
        <f>'Marks Term 2'!I188</f>
        <v>83</v>
      </c>
      <c r="K126">
        <f>'Marks Term 3'!I188</f>
        <v>97</v>
      </c>
      <c r="L126">
        <f>'Marks Term 4'!I188</f>
        <v>85</v>
      </c>
      <c r="N126" s="10">
        <f>AVERAGE(I126:L126)</f>
        <v>90</v>
      </c>
      <c r="O126" s="5" t="str">
        <f>Calc!B188</f>
        <v>E</v>
      </c>
      <c r="P126" s="5">
        <f>IFERROR(VLOOKUP(A126,'Absence Report'!$A$4:$B$29,2,0),0)</f>
        <v>0</v>
      </c>
      <c r="Q126" s="11">
        <v>2512</v>
      </c>
    </row>
    <row r="127" spans="1:17">
      <c r="A127" s="3" t="s">
        <v>362</v>
      </c>
      <c r="B127" t="s">
        <v>363</v>
      </c>
      <c r="C127" t="s">
        <v>364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28</v>
      </c>
      <c r="H127" t="s">
        <v>1282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0">
        <f t="shared" si="4"/>
        <v>88</v>
      </c>
      <c r="O127" s="5" t="str">
        <f>Calc!B127</f>
        <v>A</v>
      </c>
      <c r="P127" s="5">
        <f>IFERROR(VLOOKUP(A127,'Absence Report'!$A$4:$B$29,2,0),0)</f>
        <v>0</v>
      </c>
      <c r="Q127" s="11">
        <v>1173</v>
      </c>
    </row>
    <row r="128" spans="1:17">
      <c r="A128" s="3" t="s">
        <v>906</v>
      </c>
      <c r="B128" t="s">
        <v>202</v>
      </c>
      <c r="C128" t="s">
        <v>907</v>
      </c>
      <c r="D128" t="str">
        <f>_xlfn.CONCAT(PROPER(B128)," ",PROPER(C128))</f>
        <v>Charity Skaane</v>
      </c>
      <c r="E128" t="str">
        <f>_xlfn.CONCAT(LOWER(LEFT(B128,1)),LOWER(C128),"@newcollege.com")</f>
        <v>cskaane@newcollege.com</v>
      </c>
      <c r="F128" t="str">
        <f>_xlfn.CONCAT("20",RIGHT(A128,2))</f>
        <v>2015</v>
      </c>
      <c r="G128" t="s">
        <v>20</v>
      </c>
      <c r="H128" t="s">
        <v>1281</v>
      </c>
      <c r="I128">
        <f>'Marks Term 1'!I334</f>
        <v>38</v>
      </c>
      <c r="J128">
        <f>'Marks Term 2'!I334</f>
        <v>18</v>
      </c>
      <c r="K128">
        <f>'Marks Term 3'!I334</f>
        <v>51</v>
      </c>
      <c r="L128">
        <f>'Marks Term 4'!I334</f>
        <v>71</v>
      </c>
      <c r="N128" s="10">
        <f>AVERAGE(I128:L128)</f>
        <v>44.5</v>
      </c>
      <c r="O128" s="5" t="str">
        <f>Calc!B334</f>
        <v>D</v>
      </c>
      <c r="P128" s="5">
        <f>IFERROR(VLOOKUP(A128,'Absence Report'!$A$4:$B$29,2,0),0)</f>
        <v>0</v>
      </c>
      <c r="Q128" s="11">
        <v>2584</v>
      </c>
    </row>
    <row r="129" spans="1:17">
      <c r="A129" s="3" t="s">
        <v>368</v>
      </c>
      <c r="B129" t="s">
        <v>103</v>
      </c>
      <c r="C129" t="s">
        <v>369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28</v>
      </c>
      <c r="H129" t="s">
        <v>1283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0">
        <f t="shared" si="4"/>
        <v>34.75</v>
      </c>
      <c r="O129" s="5" t="str">
        <f>Calc!B129</f>
        <v>Fail</v>
      </c>
      <c r="P129" s="5">
        <f>IFERROR(VLOOKUP(A129,'Absence Report'!$A$4:$B$29,2,0),0)</f>
        <v>0</v>
      </c>
      <c r="Q129" s="11">
        <v>15578</v>
      </c>
    </row>
    <row r="130" spans="1:17">
      <c r="A130" s="3" t="s">
        <v>1170</v>
      </c>
      <c r="B130" t="s">
        <v>1021</v>
      </c>
      <c r="C130" t="s">
        <v>1171</v>
      </c>
      <c r="D130" t="str">
        <f>_xlfn.CONCAT(PROPER(B130)," ",PROPER(C130))</f>
        <v>Aaron Zhang</v>
      </c>
      <c r="E130" t="str">
        <f>_xlfn.CONCAT(LOWER(LEFT(B130,1)),LOWER(C130),"@newcollege.com")</f>
        <v>azhang@newcollege.com</v>
      </c>
      <c r="F130" t="str">
        <f>_xlfn.CONCAT("20",RIGHT(A130,2))</f>
        <v>2017</v>
      </c>
      <c r="G130" t="s">
        <v>13</v>
      </c>
      <c r="H130" t="s">
        <v>1281</v>
      </c>
      <c r="I130">
        <f>'Marks Term 1'!I435</f>
        <v>87</v>
      </c>
      <c r="J130">
        <f>'Marks Term 2'!I435</f>
        <v>71</v>
      </c>
      <c r="K130">
        <f>'Marks Term 3'!I435</f>
        <v>70</v>
      </c>
      <c r="L130">
        <f>'Marks Term 4'!I435</f>
        <v>57</v>
      </c>
      <c r="N130" s="10">
        <f>AVERAGE(I130:L130)</f>
        <v>71.25</v>
      </c>
      <c r="O130" s="5" t="str">
        <f>Calc!B435</f>
        <v>A</v>
      </c>
      <c r="P130" s="5">
        <f>IFERROR(VLOOKUP(A130,'Absence Report'!$A$4:$B$29,2,0),0)</f>
        <v>0</v>
      </c>
      <c r="Q130" s="11">
        <v>2885</v>
      </c>
    </row>
    <row r="131" spans="1:17">
      <c r="A131" s="3" t="s">
        <v>728</v>
      </c>
      <c r="B131" t="s">
        <v>729</v>
      </c>
      <c r="C131" t="s">
        <v>716</v>
      </c>
      <c r="D131" t="str">
        <f>_xlfn.CONCAT(PROPER(B131)," ",PROPER(C131))</f>
        <v>Edward Nguyen</v>
      </c>
      <c r="E131" t="str">
        <f>_xlfn.CONCAT(LOWER(LEFT(B131,1)),LOWER(C131),"@newcollege.com")</f>
        <v>enguyen@newcollege.com</v>
      </c>
      <c r="F131" t="str">
        <f>_xlfn.CONCAT("20",RIGHT(A131,2))</f>
        <v>2015</v>
      </c>
      <c r="G131" t="s">
        <v>28</v>
      </c>
      <c r="H131" t="s">
        <v>1281</v>
      </c>
      <c r="I131">
        <f>'Marks Term 1'!I265</f>
        <v>85</v>
      </c>
      <c r="J131">
        <f>'Marks Term 2'!I265</f>
        <v>44</v>
      </c>
      <c r="K131">
        <f>'Marks Term 3'!I265</f>
        <v>78</v>
      </c>
      <c r="L131">
        <f>'Marks Term 4'!I265</f>
        <v>43</v>
      </c>
      <c r="N131" s="10">
        <f>AVERAGE(I131:L131)</f>
        <v>62.5</v>
      </c>
      <c r="O131" s="5" t="str">
        <f>Calc!B265</f>
        <v>C</v>
      </c>
      <c r="P131" s="5">
        <f>IFERROR(VLOOKUP(A131,'Absence Report'!$A$4:$B$29,2,0),0)</f>
        <v>0</v>
      </c>
      <c r="Q131" s="11">
        <v>3056</v>
      </c>
    </row>
    <row r="132" spans="1:17">
      <c r="A132" s="3" t="s">
        <v>376</v>
      </c>
      <c r="B132" t="s">
        <v>377</v>
      </c>
      <c r="C132" t="s">
        <v>378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13</v>
      </c>
      <c r="H132" t="s">
        <v>1283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0">
        <f t="shared" ref="N132:N195" si="8">AVERAGE(I132:L132)</f>
        <v>61.25</v>
      </c>
      <c r="O132" s="5" t="str">
        <f>Calc!B132</f>
        <v>D</v>
      </c>
      <c r="P132" s="5">
        <f>IFERROR(VLOOKUP(A132,'Absence Report'!$A$4:$B$29,2,0),0)</f>
        <v>0</v>
      </c>
      <c r="Q132" s="11">
        <v>140</v>
      </c>
    </row>
    <row r="133" spans="1:17">
      <c r="A133" s="3" t="s">
        <v>379</v>
      </c>
      <c r="B133" t="s">
        <v>380</v>
      </c>
      <c r="C133" t="s">
        <v>381</v>
      </c>
      <c r="D133" t="str">
        <f t="shared" ref="D133:D196" si="9">_xlfn.CONCAT(PROPER(B133)," ",PROPER(C133))</f>
        <v>Eric Heung</v>
      </c>
      <c r="E133" t="str">
        <f t="shared" ref="E133:E196" si="10">_xlfn.CONCAT(LOWER(LEFT(B133,1)),LOWER(C133),"@newcollege.com")</f>
        <v>eheung@newcollege.com</v>
      </c>
      <c r="F133" t="str">
        <f t="shared" ref="F133:F196" si="11">_xlfn.CONCAT("20",RIGHT(A133,2))</f>
        <v>2017</v>
      </c>
      <c r="G133" t="s">
        <v>24</v>
      </c>
      <c r="H133" t="s">
        <v>1283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0">
        <f t="shared" si="8"/>
        <v>88.25</v>
      </c>
      <c r="O133" s="5" t="str">
        <f>Calc!B133</f>
        <v>A</v>
      </c>
      <c r="P133" s="5">
        <f>IFERROR(VLOOKUP(A133,'Absence Report'!$A$4:$B$29,2,0),0)</f>
        <v>0</v>
      </c>
      <c r="Q133" s="11">
        <v>2997</v>
      </c>
    </row>
    <row r="134" spans="1:17">
      <c r="A134" s="3" t="s">
        <v>382</v>
      </c>
      <c r="B134" t="s">
        <v>383</v>
      </c>
      <c r="C134" t="s">
        <v>384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13</v>
      </c>
      <c r="H134" t="s">
        <v>1283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0">
        <f t="shared" si="8"/>
        <v>89</v>
      </c>
      <c r="O134" s="5" t="str">
        <f>Calc!B134</f>
        <v>A</v>
      </c>
      <c r="P134" s="5">
        <f>IFERROR(VLOOKUP(A134,'Absence Report'!$A$4:$B$29,2,0),0)</f>
        <v>0</v>
      </c>
      <c r="Q134" s="11">
        <v>2215</v>
      </c>
    </row>
    <row r="135" spans="1:17">
      <c r="A135" s="3" t="s">
        <v>385</v>
      </c>
      <c r="B135" t="s">
        <v>386</v>
      </c>
      <c r="C135" t="s">
        <v>387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13</v>
      </c>
      <c r="H135" t="s">
        <v>1282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0">
        <f t="shared" si="8"/>
        <v>89.5</v>
      </c>
      <c r="O135" s="5" t="str">
        <f>Calc!B135</f>
        <v>A</v>
      </c>
      <c r="P135" s="5">
        <f>IFERROR(VLOOKUP(A135,'Absence Report'!$A$4:$B$29,2,0),0)</f>
        <v>0</v>
      </c>
      <c r="Q135" s="11">
        <v>11834</v>
      </c>
    </row>
    <row r="136" spans="1:17">
      <c r="A136" s="3" t="s">
        <v>388</v>
      </c>
      <c r="B136" t="s">
        <v>389</v>
      </c>
      <c r="C136" t="s">
        <v>390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13</v>
      </c>
      <c r="H136" t="s">
        <v>1282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0">
        <f t="shared" si="8"/>
        <v>57</v>
      </c>
      <c r="O136" s="5" t="str">
        <f>Calc!B136</f>
        <v>D</v>
      </c>
      <c r="P136" s="5">
        <f>IFERROR(VLOOKUP(A136,'Absence Report'!$A$4:$B$29,2,0),0)</f>
        <v>0</v>
      </c>
      <c r="Q136" s="11">
        <v>15443</v>
      </c>
    </row>
    <row r="137" spans="1:17">
      <c r="A137" s="3" t="s">
        <v>833</v>
      </c>
      <c r="B137" t="s">
        <v>834</v>
      </c>
      <c r="C137" t="s">
        <v>835</v>
      </c>
      <c r="D137" t="str">
        <f>_xlfn.CONCAT(PROPER(B137)," ",PROPER(C137))</f>
        <v>Olakunle Roqueza</v>
      </c>
      <c r="E137" t="str">
        <f>_xlfn.CONCAT(LOWER(LEFT(B137,1)),LOWER(C137),"@newcollege.com")</f>
        <v>oroqueza@newcollege.com</v>
      </c>
      <c r="F137" t="str">
        <f>_xlfn.CONCAT("20",RIGHT(A137,2))</f>
        <v>2015</v>
      </c>
      <c r="G137" t="s">
        <v>13</v>
      </c>
      <c r="H137" t="s">
        <v>1281</v>
      </c>
      <c r="I137">
        <f>'Marks Term 1'!I308</f>
        <v>51</v>
      </c>
      <c r="J137">
        <f>'Marks Term 2'!I308</f>
        <v>42</v>
      </c>
      <c r="K137">
        <f>'Marks Term 3'!I308</f>
        <v>40</v>
      </c>
      <c r="L137">
        <f>'Marks Term 4'!I308</f>
        <v>74</v>
      </c>
      <c r="N137" s="10">
        <f>AVERAGE(I137:L137)</f>
        <v>51.75</v>
      </c>
      <c r="O137" s="5" t="str">
        <f>Calc!B308</f>
        <v>D</v>
      </c>
      <c r="P137" s="5">
        <f>IFERROR(VLOOKUP(A137,'Absence Report'!$A$4:$B$29,2,0),0)</f>
        <v>0</v>
      </c>
      <c r="Q137" s="11">
        <v>3594</v>
      </c>
    </row>
    <row r="138" spans="1:17">
      <c r="A138" s="3" t="s">
        <v>393</v>
      </c>
      <c r="B138" t="s">
        <v>386</v>
      </c>
      <c r="C138" t="s">
        <v>394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24</v>
      </c>
      <c r="H138" t="s">
        <v>1282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0">
        <f t="shared" si="8"/>
        <v>84.75</v>
      </c>
      <c r="O138" s="5" t="str">
        <f>Calc!B138</f>
        <v>B</v>
      </c>
      <c r="P138" s="5">
        <f>IFERROR(VLOOKUP(A138,'Absence Report'!$A$4:$B$29,2,0),0)</f>
        <v>0</v>
      </c>
      <c r="Q138" s="11">
        <v>6667</v>
      </c>
    </row>
    <row r="139" spans="1:17">
      <c r="A139" s="3" t="s">
        <v>395</v>
      </c>
      <c r="B139" t="s">
        <v>396</v>
      </c>
      <c r="C139" t="s">
        <v>397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13</v>
      </c>
      <c r="H139" t="s">
        <v>1283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0">
        <f t="shared" si="8"/>
        <v>80</v>
      </c>
      <c r="O139" s="5" t="str">
        <f>Calc!B139</f>
        <v>B</v>
      </c>
      <c r="P139" s="5">
        <f>IFERROR(VLOOKUP(A139,'Absence Report'!$A$4:$B$29,2,0),0)</f>
        <v>0</v>
      </c>
      <c r="Q139" s="11">
        <v>4522</v>
      </c>
    </row>
    <row r="140" spans="1:17">
      <c r="A140" s="3" t="s">
        <v>401</v>
      </c>
      <c r="B140" t="s">
        <v>402</v>
      </c>
      <c r="C140" t="s">
        <v>400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20</v>
      </c>
      <c r="H140" t="s">
        <v>1282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0">
        <f t="shared" si="8"/>
        <v>67.25</v>
      </c>
      <c r="O140" s="5" t="str">
        <f>Calc!B140</f>
        <v>C</v>
      </c>
      <c r="P140" s="5">
        <f>IFERROR(VLOOKUP(A140,'Absence Report'!$A$4:$B$29,2,0),0)</f>
        <v>0</v>
      </c>
      <c r="Q140" s="11">
        <v>11943</v>
      </c>
    </row>
    <row r="141" spans="1:17">
      <c r="A141" s="3" t="s">
        <v>398</v>
      </c>
      <c r="B141" t="s">
        <v>399</v>
      </c>
      <c r="C141" t="s">
        <v>400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24</v>
      </c>
      <c r="H141" t="s">
        <v>1282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0">
        <f t="shared" si="8"/>
        <v>73.75</v>
      </c>
      <c r="O141" s="5" t="str">
        <f>Calc!B141</f>
        <v>C</v>
      </c>
      <c r="P141" s="5">
        <f>IFERROR(VLOOKUP(A141,'Absence Report'!$A$4:$B$29,2,0),0)</f>
        <v>0</v>
      </c>
      <c r="Q141" s="11">
        <v>11207</v>
      </c>
    </row>
    <row r="142" spans="1:17">
      <c r="A142" s="3" t="s">
        <v>403</v>
      </c>
      <c r="B142" t="s">
        <v>404</v>
      </c>
      <c r="C142" t="s">
        <v>405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13</v>
      </c>
      <c r="H142" t="s">
        <v>1283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0">
        <f t="shared" si="8"/>
        <v>23.25</v>
      </c>
      <c r="O142" s="5" t="str">
        <f>Calc!B142</f>
        <v>Fail</v>
      </c>
      <c r="P142" s="5">
        <f>IFERROR(VLOOKUP(A142,'Absence Report'!$A$4:$B$29,2,0),0)</f>
        <v>0</v>
      </c>
      <c r="Q142" s="11">
        <v>6126</v>
      </c>
    </row>
    <row r="143" spans="1:17">
      <c r="A143" s="3" t="s">
        <v>417</v>
      </c>
      <c r="B143" t="s">
        <v>418</v>
      </c>
      <c r="C143" t="s">
        <v>408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28</v>
      </c>
      <c r="H143" t="s">
        <v>1282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0">
        <f t="shared" si="8"/>
        <v>51.5</v>
      </c>
      <c r="O143" s="5" t="str">
        <f>Calc!B143</f>
        <v>E</v>
      </c>
      <c r="P143" s="5">
        <f>IFERROR(VLOOKUP(A143,'Absence Report'!$A$4:$B$29,2,0),0)</f>
        <v>0</v>
      </c>
      <c r="Q143" s="11">
        <v>4023</v>
      </c>
    </row>
    <row r="144" spans="1:17">
      <c r="A144" s="3" t="s">
        <v>406</v>
      </c>
      <c r="B144" t="s">
        <v>407</v>
      </c>
      <c r="C144" t="s">
        <v>408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20</v>
      </c>
      <c r="H144" t="s">
        <v>1282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0">
        <f t="shared" si="8"/>
        <v>88</v>
      </c>
      <c r="O144" s="5" t="str">
        <f>Calc!B144</f>
        <v>A</v>
      </c>
      <c r="P144" s="5">
        <f>IFERROR(VLOOKUP(A144,'Absence Report'!$A$4:$B$29,2,0),0)</f>
        <v>0</v>
      </c>
      <c r="Q144" s="11">
        <v>4201</v>
      </c>
    </row>
    <row r="145" spans="1:17">
      <c r="A145" s="3" t="s">
        <v>410</v>
      </c>
      <c r="B145" t="s">
        <v>411</v>
      </c>
      <c r="C145" t="s">
        <v>408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13</v>
      </c>
      <c r="H145" t="s">
        <v>1282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0">
        <f t="shared" si="8"/>
        <v>90.75</v>
      </c>
      <c r="O145" s="5" t="str">
        <f>Calc!B145</f>
        <v>A</v>
      </c>
      <c r="P145" s="5">
        <f>IFERROR(VLOOKUP(A145,'Absence Report'!$A$4:$B$29,2,0),0)</f>
        <v>0</v>
      </c>
      <c r="Q145" s="11">
        <v>10319</v>
      </c>
    </row>
    <row r="146" spans="1:17">
      <c r="A146" s="3" t="s">
        <v>409</v>
      </c>
      <c r="B146" t="s">
        <v>60</v>
      </c>
      <c r="C146" t="s">
        <v>408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20</v>
      </c>
      <c r="H146" t="s">
        <v>1282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0">
        <f t="shared" si="8"/>
        <v>64.5</v>
      </c>
      <c r="O146" s="5" t="str">
        <f>Calc!B146</f>
        <v>D</v>
      </c>
      <c r="P146" s="5">
        <f>IFERROR(VLOOKUP(A146,'Absence Report'!$A$4:$B$29,2,0),0)</f>
        <v>0</v>
      </c>
      <c r="Q146" s="11">
        <v>15669</v>
      </c>
    </row>
    <row r="147" spans="1:17">
      <c r="A147" s="3" t="s">
        <v>415</v>
      </c>
      <c r="B147" t="s">
        <v>416</v>
      </c>
      <c r="C147" t="s">
        <v>408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20</v>
      </c>
      <c r="H147" t="s">
        <v>1282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0">
        <f t="shared" si="8"/>
        <v>45.75</v>
      </c>
      <c r="O147" s="5" t="str">
        <f>Calc!B147</f>
        <v>E</v>
      </c>
      <c r="P147" s="5">
        <f>IFERROR(VLOOKUP(A147,'Absence Report'!$A$4:$B$29,2,0),0)</f>
        <v>0</v>
      </c>
      <c r="Q147" s="11">
        <v>6759</v>
      </c>
    </row>
    <row r="148" spans="1:17">
      <c r="A148" s="3" t="s">
        <v>412</v>
      </c>
      <c r="B148" t="s">
        <v>413</v>
      </c>
      <c r="C148" t="s">
        <v>414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28</v>
      </c>
      <c r="H148" t="s">
        <v>1281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0">
        <f t="shared" si="8"/>
        <v>70</v>
      </c>
      <c r="O148" s="5" t="str">
        <f>Calc!B148</f>
        <v>C</v>
      </c>
      <c r="P148" s="5">
        <f>IFERROR(VLOOKUP(A148,'Absence Report'!$A$4:$B$29,2,0),0)</f>
        <v>0</v>
      </c>
      <c r="Q148" s="11">
        <v>3824</v>
      </c>
    </row>
    <row r="149" spans="1:17">
      <c r="A149" s="3" t="s">
        <v>419</v>
      </c>
      <c r="B149" t="s">
        <v>420</v>
      </c>
      <c r="C149" t="s">
        <v>421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28</v>
      </c>
      <c r="H149" t="s">
        <v>1282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0">
        <f t="shared" si="8"/>
        <v>84</v>
      </c>
      <c r="O149" s="5" t="str">
        <f>Calc!B149</f>
        <v>B</v>
      </c>
      <c r="P149" s="5">
        <f>IFERROR(VLOOKUP(A149,'Absence Report'!$A$4:$B$29,2,0),0)</f>
        <v>0</v>
      </c>
      <c r="Q149" s="11">
        <v>2044</v>
      </c>
    </row>
    <row r="150" spans="1:17">
      <c r="A150" s="3" t="s">
        <v>422</v>
      </c>
      <c r="B150" t="s">
        <v>423</v>
      </c>
      <c r="C150" t="s">
        <v>424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13</v>
      </c>
      <c r="H150" t="s">
        <v>1282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0">
        <f t="shared" si="8"/>
        <v>64.25</v>
      </c>
      <c r="O150" s="5" t="str">
        <f>Calc!B150</f>
        <v>D</v>
      </c>
      <c r="P150" s="5">
        <f>IFERROR(VLOOKUP(A150,'Absence Report'!$A$4:$B$29,2,0),0)</f>
        <v>0</v>
      </c>
      <c r="Q150" s="11">
        <v>3805</v>
      </c>
    </row>
    <row r="151" spans="1:17">
      <c r="A151" s="3" t="s">
        <v>425</v>
      </c>
      <c r="B151" t="s">
        <v>426</v>
      </c>
      <c r="C151" t="s">
        <v>427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13</v>
      </c>
      <c r="H151" t="s">
        <v>1282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0">
        <f t="shared" si="8"/>
        <v>85.5</v>
      </c>
      <c r="O151" s="5" t="str">
        <f>Calc!B151</f>
        <v>A</v>
      </c>
      <c r="P151" s="5">
        <f>IFERROR(VLOOKUP(A151,'Absence Report'!$A$4:$B$29,2,0),0)</f>
        <v>0</v>
      </c>
      <c r="Q151" s="11">
        <v>8074</v>
      </c>
    </row>
    <row r="152" spans="1:17">
      <c r="A152" s="3" t="s">
        <v>428</v>
      </c>
      <c r="B152" t="s">
        <v>429</v>
      </c>
      <c r="C152" t="s">
        <v>430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20</v>
      </c>
      <c r="H152" t="s">
        <v>1282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0">
        <f t="shared" si="8"/>
        <v>57.75</v>
      </c>
      <c r="O152" s="5" t="str">
        <f>Calc!B152</f>
        <v>D</v>
      </c>
      <c r="P152" s="5">
        <f>IFERROR(VLOOKUP(A152,'Absence Report'!$A$4:$B$29,2,0),0)</f>
        <v>0</v>
      </c>
      <c r="Q152" s="11">
        <v>220</v>
      </c>
    </row>
    <row r="153" spans="1:17">
      <c r="A153" s="3" t="s">
        <v>434</v>
      </c>
      <c r="B153" t="s">
        <v>435</v>
      </c>
      <c r="C153" t="s">
        <v>433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28</v>
      </c>
      <c r="H153" t="s">
        <v>1283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0">
        <f t="shared" si="8"/>
        <v>53.25</v>
      </c>
      <c r="O153" s="5" t="str">
        <f>Calc!B153</f>
        <v>E</v>
      </c>
      <c r="P153" s="5">
        <f>IFERROR(VLOOKUP(A153,'Absence Report'!$A$4:$B$29,2,0),0)</f>
        <v>0</v>
      </c>
      <c r="Q153" s="11">
        <v>4237</v>
      </c>
    </row>
    <row r="154" spans="1:17">
      <c r="A154" s="3" t="s">
        <v>431</v>
      </c>
      <c r="B154" t="s">
        <v>432</v>
      </c>
      <c r="C154" t="s">
        <v>433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13</v>
      </c>
      <c r="H154" t="s">
        <v>1283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0">
        <f t="shared" si="8"/>
        <v>77.75</v>
      </c>
      <c r="O154" s="5" t="str">
        <f>Calc!B154</f>
        <v>B</v>
      </c>
      <c r="P154" s="5">
        <f>IFERROR(VLOOKUP(A154,'Absence Report'!$A$4:$B$29,2,0),0)</f>
        <v>0</v>
      </c>
      <c r="Q154" s="11">
        <v>1603</v>
      </c>
    </row>
    <row r="155" spans="1:17">
      <c r="A155" s="3" t="s">
        <v>436</v>
      </c>
      <c r="B155" t="s">
        <v>437</v>
      </c>
      <c r="C155" t="s">
        <v>438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24</v>
      </c>
      <c r="H155" t="s">
        <v>1283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0">
        <f t="shared" si="8"/>
        <v>43</v>
      </c>
      <c r="O155" s="5" t="str">
        <f>Calc!B155</f>
        <v>F</v>
      </c>
      <c r="P155" s="5">
        <f>IFERROR(VLOOKUP(A155,'Absence Report'!$A$4:$B$29,2,0),0)</f>
        <v>0</v>
      </c>
      <c r="Q155" s="11">
        <v>9529</v>
      </c>
    </row>
    <row r="156" spans="1:17">
      <c r="A156" s="3" t="s">
        <v>439</v>
      </c>
      <c r="B156" t="s">
        <v>440</v>
      </c>
      <c r="C156" t="s">
        <v>441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24</v>
      </c>
      <c r="H156" t="s">
        <v>1282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0">
        <f t="shared" si="8"/>
        <v>39</v>
      </c>
      <c r="O156" s="5" t="str">
        <f>Calc!B156</f>
        <v>F</v>
      </c>
      <c r="P156" s="5">
        <f>IFERROR(VLOOKUP(A156,'Absence Report'!$A$4:$B$29,2,0),0)</f>
        <v>0</v>
      </c>
      <c r="Q156" s="11">
        <v>9886</v>
      </c>
    </row>
    <row r="157" spans="1:17">
      <c r="A157" s="3" t="s">
        <v>442</v>
      </c>
      <c r="B157" t="s">
        <v>443</v>
      </c>
      <c r="C157" t="s">
        <v>444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13</v>
      </c>
      <c r="H157" t="s">
        <v>1282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0">
        <f t="shared" si="8"/>
        <v>73.75</v>
      </c>
      <c r="O157" s="5" t="str">
        <f>Calc!B157</f>
        <v>C</v>
      </c>
      <c r="P157" s="5">
        <f>IFERROR(VLOOKUP(A157,'Absence Report'!$A$4:$B$29,2,0),0)</f>
        <v>0</v>
      </c>
      <c r="Q157" s="11">
        <v>9871</v>
      </c>
    </row>
    <row r="158" spans="1:17">
      <c r="A158" s="3" t="s">
        <v>445</v>
      </c>
      <c r="B158" t="s">
        <v>446</v>
      </c>
      <c r="C158" t="s">
        <v>447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20</v>
      </c>
      <c r="H158" t="s">
        <v>1283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0">
        <f t="shared" si="8"/>
        <v>79.5</v>
      </c>
      <c r="O158" s="5" t="str">
        <f>Calc!B158</f>
        <v>B</v>
      </c>
      <c r="P158" s="5">
        <f>IFERROR(VLOOKUP(A158,'Absence Report'!$A$4:$B$29,2,0),0)</f>
        <v>0</v>
      </c>
      <c r="Q158" s="11">
        <v>4250</v>
      </c>
    </row>
    <row r="159" spans="1:17">
      <c r="A159" s="3" t="s">
        <v>453</v>
      </c>
      <c r="B159" t="s">
        <v>454</v>
      </c>
      <c r="C159" t="s">
        <v>455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13</v>
      </c>
      <c r="H159" t="s">
        <v>1283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0">
        <f t="shared" si="8"/>
        <v>71</v>
      </c>
      <c r="O159" s="5" t="str">
        <f>Calc!B159</f>
        <v>C</v>
      </c>
      <c r="P159" s="5">
        <f>IFERROR(VLOOKUP(A159,'Absence Report'!$A$4:$B$29,2,0),0)</f>
        <v>0</v>
      </c>
      <c r="Q159" s="11">
        <v>11554</v>
      </c>
    </row>
    <row r="160" spans="1:17">
      <c r="A160" s="3" t="s">
        <v>451</v>
      </c>
      <c r="B160" t="s">
        <v>452</v>
      </c>
      <c r="C160" t="s">
        <v>450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28</v>
      </c>
      <c r="H160" t="s">
        <v>1282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0">
        <f t="shared" si="8"/>
        <v>52</v>
      </c>
      <c r="O160" s="5" t="str">
        <f>Calc!B160</f>
        <v>E</v>
      </c>
      <c r="P160" s="5">
        <f>IFERROR(VLOOKUP(A160,'Absence Report'!$A$4:$B$29,2,0),0)</f>
        <v>0</v>
      </c>
      <c r="Q160" s="11">
        <v>9261</v>
      </c>
    </row>
    <row r="161" spans="1:17">
      <c r="A161" s="3" t="s">
        <v>448</v>
      </c>
      <c r="B161" t="s">
        <v>449</v>
      </c>
      <c r="C161" t="s">
        <v>450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24</v>
      </c>
      <c r="H161" t="s">
        <v>1282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0">
        <f t="shared" si="8"/>
        <v>85</v>
      </c>
      <c r="O161" s="5" t="str">
        <f>Calc!B161</f>
        <v>A</v>
      </c>
      <c r="P161" s="5">
        <f>IFERROR(VLOOKUP(A161,'Absence Report'!$A$4:$B$29,2,0),0)</f>
        <v>0</v>
      </c>
      <c r="Q161" s="11">
        <v>561</v>
      </c>
    </row>
    <row r="162" spans="1:17">
      <c r="A162" s="3" t="s">
        <v>359</v>
      </c>
      <c r="B162" t="s">
        <v>360</v>
      </c>
      <c r="C162" t="s">
        <v>361</v>
      </c>
      <c r="D162" t="str">
        <f>_xlfn.CONCAT(PROPER(B162)," ",PROPER(C162))</f>
        <v>Shudi Hao</v>
      </c>
      <c r="E162" t="str">
        <f>_xlfn.CONCAT(LOWER(LEFT(B162,1)),LOWER(C162),"@newcollege.com")</f>
        <v>shao@newcollege.com</v>
      </c>
      <c r="F162" t="str">
        <f>_xlfn.CONCAT("20",RIGHT(A162,2))</f>
        <v>2015</v>
      </c>
      <c r="G162" t="s">
        <v>20</v>
      </c>
      <c r="H162" t="s">
        <v>1281</v>
      </c>
      <c r="I162">
        <f>'Marks Term 1'!I126</f>
        <v>43</v>
      </c>
      <c r="J162">
        <f>'Marks Term 2'!I126</f>
        <v>58</v>
      </c>
      <c r="K162">
        <f>'Marks Term 3'!I126</f>
        <v>56</v>
      </c>
      <c r="L162">
        <f>'Marks Term 4'!I126</f>
        <v>10</v>
      </c>
      <c r="N162" s="10">
        <f>AVERAGE(I162:L162)</f>
        <v>41.75</v>
      </c>
      <c r="O162" s="5" t="str">
        <f>Calc!B126</f>
        <v>A</v>
      </c>
      <c r="P162" s="5">
        <f>IFERROR(VLOOKUP(A162,'Absence Report'!$A$4:$B$29,2,0),0)</f>
        <v>0</v>
      </c>
      <c r="Q162" s="11">
        <v>3881</v>
      </c>
    </row>
    <row r="163" spans="1:17">
      <c r="A163" s="3" t="s">
        <v>459</v>
      </c>
      <c r="B163" t="s">
        <v>460</v>
      </c>
      <c r="C163" t="s">
        <v>461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20</v>
      </c>
      <c r="H163" t="s">
        <v>1282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0">
        <f t="shared" si="8"/>
        <v>87</v>
      </c>
      <c r="O163" s="5" t="str">
        <f>Calc!B163</f>
        <v>A</v>
      </c>
      <c r="P163" s="5">
        <f>IFERROR(VLOOKUP(A163,'Absence Report'!$A$4:$B$29,2,0),0)</f>
        <v>0</v>
      </c>
      <c r="Q163" s="11">
        <v>9298</v>
      </c>
    </row>
    <row r="164" spans="1:17">
      <c r="A164" s="3" t="s">
        <v>462</v>
      </c>
      <c r="B164" t="s">
        <v>463</v>
      </c>
      <c r="C164" t="s">
        <v>37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24</v>
      </c>
      <c r="H164" t="s">
        <v>1283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0">
        <f t="shared" si="8"/>
        <v>20.5</v>
      </c>
      <c r="O164" s="5" t="str">
        <f>Calc!B164</f>
        <v>Fail</v>
      </c>
      <c r="P164" s="5">
        <f>IFERROR(VLOOKUP(A164,'Absence Report'!$A$4:$B$29,2,0),0)</f>
        <v>0</v>
      </c>
      <c r="Q164" s="11">
        <v>7713</v>
      </c>
    </row>
    <row r="165" spans="1:17">
      <c r="A165" s="3" t="s">
        <v>464</v>
      </c>
      <c r="B165" t="s">
        <v>465</v>
      </c>
      <c r="C165" t="s">
        <v>466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28</v>
      </c>
      <c r="H165" t="s">
        <v>1283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0">
        <f t="shared" si="8"/>
        <v>54.75</v>
      </c>
      <c r="O165" s="5" t="str">
        <f>Calc!B165</f>
        <v>E</v>
      </c>
      <c r="P165" s="5">
        <f>IFERROR(VLOOKUP(A165,'Absence Report'!$A$4:$B$29,2,0),0)</f>
        <v>0</v>
      </c>
      <c r="Q165" s="11">
        <v>3795</v>
      </c>
    </row>
    <row r="166" spans="1:17">
      <c r="A166" s="3" t="s">
        <v>467</v>
      </c>
      <c r="B166" t="s">
        <v>468</v>
      </c>
      <c r="C166" t="s">
        <v>469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13</v>
      </c>
      <c r="H166" t="s">
        <v>1283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0">
        <f t="shared" si="8"/>
        <v>69.75</v>
      </c>
      <c r="O166" s="5" t="str">
        <f>Calc!B166</f>
        <v>C</v>
      </c>
      <c r="P166" s="5">
        <f>IFERROR(VLOOKUP(A166,'Absence Report'!$A$4:$B$29,2,0),0)</f>
        <v>0</v>
      </c>
      <c r="Q166" s="11">
        <v>4158</v>
      </c>
    </row>
    <row r="167" spans="1:17">
      <c r="A167" s="3" t="s">
        <v>470</v>
      </c>
      <c r="B167" t="s">
        <v>471</v>
      </c>
      <c r="C167" t="s">
        <v>472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24</v>
      </c>
      <c r="H167" t="s">
        <v>1283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0">
        <f t="shared" si="8"/>
        <v>94.25</v>
      </c>
      <c r="O167" s="5" t="str">
        <f>Calc!B167</f>
        <v>A</v>
      </c>
      <c r="P167" s="5">
        <f>IFERROR(VLOOKUP(A167,'Absence Report'!$A$4:$B$29,2,0),0)</f>
        <v>0</v>
      </c>
      <c r="Q167" s="11">
        <v>9091</v>
      </c>
    </row>
    <row r="168" spans="1:17">
      <c r="A168" s="3" t="s">
        <v>473</v>
      </c>
      <c r="B168" t="s">
        <v>474</v>
      </c>
      <c r="C168" t="s">
        <v>475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24</v>
      </c>
      <c r="H168" t="s">
        <v>1283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0">
        <f t="shared" si="8"/>
        <v>82.75</v>
      </c>
      <c r="O168" s="5" t="str">
        <f>Calc!B168</f>
        <v>B</v>
      </c>
      <c r="P168" s="5">
        <f>IFERROR(VLOOKUP(A168,'Absence Report'!$A$4:$B$29,2,0),0)</f>
        <v>0</v>
      </c>
      <c r="Q168" s="11">
        <v>2002</v>
      </c>
    </row>
    <row r="169" spans="1:17">
      <c r="A169" s="3" t="s">
        <v>476</v>
      </c>
      <c r="B169" t="s">
        <v>477</v>
      </c>
      <c r="C169" t="s">
        <v>478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13</v>
      </c>
      <c r="H169" t="s">
        <v>1282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0">
        <f t="shared" si="8"/>
        <v>49</v>
      </c>
      <c r="O169" s="5" t="str">
        <f>Calc!B169</f>
        <v>E</v>
      </c>
      <c r="P169" s="5">
        <f>IFERROR(VLOOKUP(A169,'Absence Report'!$A$4:$B$29,2,0),0)</f>
        <v>0</v>
      </c>
      <c r="Q169" s="11">
        <v>11161</v>
      </c>
    </row>
    <row r="170" spans="1:17">
      <c r="A170" s="3" t="s">
        <v>683</v>
      </c>
      <c r="B170" t="s">
        <v>684</v>
      </c>
      <c r="C170" t="s">
        <v>685</v>
      </c>
      <c r="D170" t="str">
        <f>_xlfn.CONCAT(PROPER(B170)," ",PROPER(C170))</f>
        <v>Amanda Mohr</v>
      </c>
      <c r="E170" t="str">
        <f>_xlfn.CONCAT(LOWER(LEFT(B170,1)),LOWER(C170),"@newcollege.com")</f>
        <v>amohr@newcollege.com</v>
      </c>
      <c r="F170" t="str">
        <f>_xlfn.CONCAT("20",RIGHT(A170,2))</f>
        <v>2015</v>
      </c>
      <c r="G170" t="s">
        <v>24</v>
      </c>
      <c r="H170" t="s">
        <v>1281</v>
      </c>
      <c r="I170">
        <f>'Marks Term 1'!I250</f>
        <v>94</v>
      </c>
      <c r="J170">
        <f>'Marks Term 2'!I250</f>
        <v>85</v>
      </c>
      <c r="K170">
        <f>'Marks Term 3'!I250</f>
        <v>82</v>
      </c>
      <c r="L170">
        <f>'Marks Term 4'!I250</f>
        <v>76</v>
      </c>
      <c r="N170" s="10">
        <f>AVERAGE(I170:L170)</f>
        <v>84.25</v>
      </c>
      <c r="O170" s="5" t="str">
        <f>Calc!B250</f>
        <v>C</v>
      </c>
      <c r="P170" s="5">
        <f>IFERROR(VLOOKUP(A170,'Absence Report'!$A$4:$B$29,2,0),0)</f>
        <v>0</v>
      </c>
      <c r="Q170" s="11">
        <v>3969</v>
      </c>
    </row>
    <row r="171" spans="1:17">
      <c r="A171" s="3" t="s">
        <v>391</v>
      </c>
      <c r="B171" t="s">
        <v>54</v>
      </c>
      <c r="C171" t="s">
        <v>392</v>
      </c>
      <c r="D171" t="str">
        <f>_xlfn.CONCAT(PROPER(B171)," ",PROPER(C171))</f>
        <v>Michael Houston</v>
      </c>
      <c r="E171" t="str">
        <f>_xlfn.CONCAT(LOWER(LEFT(B171,1)),LOWER(C171),"@newcollege.com")</f>
        <v>mhouston@newcollege.com</v>
      </c>
      <c r="F171" t="str">
        <f>_xlfn.CONCAT("20",RIGHT(A171,2))</f>
        <v>2015</v>
      </c>
      <c r="G171" t="s">
        <v>20</v>
      </c>
      <c r="H171" t="s">
        <v>1281</v>
      </c>
      <c r="I171">
        <f>'Marks Term 1'!I137</f>
        <v>87</v>
      </c>
      <c r="J171">
        <f>'Marks Term 2'!I137</f>
        <v>98</v>
      </c>
      <c r="K171">
        <f>'Marks Term 3'!I137</f>
        <v>81</v>
      </c>
      <c r="L171">
        <f>'Marks Term 4'!I137</f>
        <v>78</v>
      </c>
      <c r="N171" s="10">
        <f>AVERAGE(I171:L171)</f>
        <v>86</v>
      </c>
      <c r="O171" s="5" t="str">
        <f>Calc!B137</f>
        <v>E</v>
      </c>
      <c r="P171" s="5">
        <f>IFERROR(VLOOKUP(A171,'Absence Report'!$A$4:$B$29,2,0),0)</f>
        <v>0</v>
      </c>
      <c r="Q171" s="11">
        <v>4014</v>
      </c>
    </row>
    <row r="172" spans="1:17">
      <c r="A172" s="3" t="s">
        <v>482</v>
      </c>
      <c r="B172" t="s">
        <v>483</v>
      </c>
      <c r="C172" t="s">
        <v>484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20</v>
      </c>
      <c r="H172" t="s">
        <v>1283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0">
        <f t="shared" si="8"/>
        <v>82.5</v>
      </c>
      <c r="O172" s="5" t="str">
        <f>Calc!B172</f>
        <v>B</v>
      </c>
      <c r="P172" s="5">
        <f>IFERROR(VLOOKUP(A172,'Absence Report'!$A$4:$B$29,2,0),0)</f>
        <v>0</v>
      </c>
      <c r="Q172" s="11">
        <v>0</v>
      </c>
    </row>
    <row r="173" spans="1:17">
      <c r="A173" s="3" t="s">
        <v>365</v>
      </c>
      <c r="B173" t="s">
        <v>366</v>
      </c>
      <c r="C173" t="s">
        <v>367</v>
      </c>
      <c r="D173" t="str">
        <f>_xlfn.CONCAT(PROPER(B173)," ",PROPER(C173))</f>
        <v>Louise Harper</v>
      </c>
      <c r="E173" t="str">
        <f>_xlfn.CONCAT(LOWER(LEFT(B173,1)),LOWER(C173),"@newcollege.com")</f>
        <v>lharper@newcollege.com</v>
      </c>
      <c r="F173" t="str">
        <f>_xlfn.CONCAT("20",RIGHT(A173,2))</f>
        <v>2016</v>
      </c>
      <c r="G173" t="s">
        <v>20</v>
      </c>
      <c r="H173" t="s">
        <v>1281</v>
      </c>
      <c r="I173">
        <f>'Marks Term 1'!I128</f>
        <v>39</v>
      </c>
      <c r="J173">
        <f>'Marks Term 2'!I128</f>
        <v>46</v>
      </c>
      <c r="K173">
        <f>'Marks Term 3'!I128</f>
        <v>46</v>
      </c>
      <c r="L173">
        <f>'Marks Term 4'!I128</f>
        <v>15</v>
      </c>
      <c r="N173" s="10">
        <f>AVERAGE(I173:L173)</f>
        <v>36.5</v>
      </c>
      <c r="O173" s="5" t="str">
        <f>Calc!B128</f>
        <v>F</v>
      </c>
      <c r="P173" s="5">
        <f>IFERROR(VLOOKUP(A173,'Absence Report'!$A$4:$B$29,2,0),0)</f>
        <v>0</v>
      </c>
      <c r="Q173" s="11">
        <v>4192</v>
      </c>
    </row>
    <row r="174" spans="1:17">
      <c r="A174" s="3" t="s">
        <v>370</v>
      </c>
      <c r="B174" t="s">
        <v>371</v>
      </c>
      <c r="C174" t="s">
        <v>372</v>
      </c>
      <c r="D174" t="str">
        <f>_xlfn.CONCAT(PROPER(B174)," ",PROPER(C174))</f>
        <v>Dongyue Hartanto</v>
      </c>
      <c r="E174" t="str">
        <f>_xlfn.CONCAT(LOWER(LEFT(B174,1)),LOWER(C174),"@newcollege.com")</f>
        <v>dhartanto@newcollege.com</v>
      </c>
      <c r="F174" t="str">
        <f>_xlfn.CONCAT("20",RIGHT(A174,2))</f>
        <v>2016</v>
      </c>
      <c r="G174" t="s">
        <v>20</v>
      </c>
      <c r="H174" t="s">
        <v>1281</v>
      </c>
      <c r="I174">
        <f>'Marks Term 1'!I130</f>
        <v>61</v>
      </c>
      <c r="J174">
        <f>'Marks Term 2'!I130</f>
        <v>47</v>
      </c>
      <c r="K174">
        <f>'Marks Term 3'!I130</f>
        <v>43</v>
      </c>
      <c r="L174">
        <f>'Marks Term 4'!I130</f>
        <v>62</v>
      </c>
      <c r="N174" s="10">
        <f>AVERAGE(I174:L174)</f>
        <v>53.25</v>
      </c>
      <c r="O174" s="5" t="str">
        <f>Calc!B130</f>
        <v>C</v>
      </c>
      <c r="P174" s="5">
        <f>IFERROR(VLOOKUP(A174,'Absence Report'!$A$4:$B$29,2,0),0)</f>
        <v>0</v>
      </c>
      <c r="Q174" s="11">
        <v>4316</v>
      </c>
    </row>
    <row r="175" spans="1:17">
      <c r="A175" s="3" t="s">
        <v>1121</v>
      </c>
      <c r="B175" t="s">
        <v>1122</v>
      </c>
      <c r="C175" t="s">
        <v>1115</v>
      </c>
      <c r="D175" t="str">
        <f>_xlfn.CONCAT(PROPER(B175)," ",PROPER(C175))</f>
        <v>Huilin Xu</v>
      </c>
      <c r="E175" t="str">
        <f>_xlfn.CONCAT(LOWER(LEFT(B175,1)),LOWER(C175),"@newcollege.com")</f>
        <v>hxu@newcollege.com</v>
      </c>
      <c r="F175" t="str">
        <f>_xlfn.CONCAT("20",RIGHT(A175,2))</f>
        <v>2017</v>
      </c>
      <c r="G175" t="s">
        <v>24</v>
      </c>
      <c r="H175" t="s">
        <v>1281</v>
      </c>
      <c r="I175">
        <f>'Marks Term 1'!I414</f>
        <v>96</v>
      </c>
      <c r="J175">
        <f>'Marks Term 2'!I414</f>
        <v>61</v>
      </c>
      <c r="K175">
        <f>'Marks Term 3'!I414</f>
        <v>59</v>
      </c>
      <c r="L175">
        <f>'Marks Term 4'!I414</f>
        <v>82</v>
      </c>
      <c r="N175" s="10">
        <f>AVERAGE(I175:L175)</f>
        <v>74.5</v>
      </c>
      <c r="O175" s="5" t="str">
        <f>Calc!B414</f>
        <v>B</v>
      </c>
      <c r="P175" s="5">
        <f>IFERROR(VLOOKUP(A175,'Absence Report'!$A$4:$B$29,2,0),0)</f>
        <v>0</v>
      </c>
      <c r="Q175" s="11">
        <v>4542</v>
      </c>
    </row>
    <row r="176" spans="1:17">
      <c r="A176" s="3" t="s">
        <v>102</v>
      </c>
      <c r="B176" t="s">
        <v>103</v>
      </c>
      <c r="C176" t="s">
        <v>104</v>
      </c>
      <c r="D176" t="str">
        <f>_xlfn.CONCAT(PROPER(B176)," ",PROPER(C176))</f>
        <v>Patrick Brewer</v>
      </c>
      <c r="E176" t="str">
        <f>_xlfn.CONCAT(LOWER(LEFT(B176,1)),LOWER(C176),"@newcollege.com")</f>
        <v>pbrewer@newcollege.com</v>
      </c>
      <c r="F176" t="str">
        <f>_xlfn.CONCAT("20",RIGHT(A176,2))</f>
        <v>2017</v>
      </c>
      <c r="G176" t="s">
        <v>28</v>
      </c>
      <c r="H176" t="s">
        <v>1281</v>
      </c>
      <c r="I176">
        <f>'Marks Term 1'!I34</f>
        <v>81</v>
      </c>
      <c r="J176">
        <f>'Marks Term 2'!I34</f>
        <v>73</v>
      </c>
      <c r="K176">
        <f>'Marks Term 3'!I34</f>
        <v>84</v>
      </c>
      <c r="L176">
        <f>'Marks Term 4'!I34</f>
        <v>88</v>
      </c>
      <c r="N176" s="10">
        <f>AVERAGE(I176:L176)</f>
        <v>81.5</v>
      </c>
      <c r="O176" s="5" t="str">
        <f>Calc!B34</f>
        <v>A</v>
      </c>
      <c r="P176" s="5">
        <f>IFERROR(VLOOKUP(A176,'Absence Report'!$A$4:$B$29,2,0),0)</f>
        <v>0</v>
      </c>
      <c r="Q176" s="11">
        <v>4603</v>
      </c>
    </row>
    <row r="177" spans="1:17">
      <c r="A177" s="3" t="s">
        <v>500</v>
      </c>
      <c r="B177" t="s">
        <v>501</v>
      </c>
      <c r="C177" t="s">
        <v>499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20</v>
      </c>
      <c r="H177" t="s">
        <v>1283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0">
        <f t="shared" si="8"/>
        <v>94.5</v>
      </c>
      <c r="O177" s="5" t="str">
        <f>Calc!B177</f>
        <v>A</v>
      </c>
      <c r="P177" s="5">
        <f>IFERROR(VLOOKUP(A177,'Absence Report'!$A$4:$B$29,2,0),0)</f>
        <v>0</v>
      </c>
      <c r="Q177" s="11">
        <v>4476</v>
      </c>
    </row>
    <row r="178" spans="1:17">
      <c r="A178" s="3" t="s">
        <v>497</v>
      </c>
      <c r="B178" t="s">
        <v>498</v>
      </c>
      <c r="C178" t="s">
        <v>499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20</v>
      </c>
      <c r="H178" t="s">
        <v>1283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0">
        <f t="shared" si="8"/>
        <v>90.75</v>
      </c>
      <c r="O178" s="5" t="str">
        <f>Calc!B178</f>
        <v>A</v>
      </c>
      <c r="P178" s="5">
        <f>IFERROR(VLOOKUP(A178,'Absence Report'!$A$4:$B$29,2,0),0)</f>
        <v>0</v>
      </c>
      <c r="Q178" s="11">
        <v>15303</v>
      </c>
    </row>
    <row r="179" spans="1:17">
      <c r="A179" s="3" t="s">
        <v>502</v>
      </c>
      <c r="B179" t="s">
        <v>503</v>
      </c>
      <c r="C179" t="s">
        <v>504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24</v>
      </c>
      <c r="H179" t="s">
        <v>1282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0">
        <f t="shared" si="8"/>
        <v>91.25</v>
      </c>
      <c r="O179" s="5" t="str">
        <f>Calc!B179</f>
        <v>A</v>
      </c>
      <c r="P179" s="5">
        <f>IFERROR(VLOOKUP(A179,'Absence Report'!$A$4:$B$29,2,0),0)</f>
        <v>0</v>
      </c>
      <c r="Q179" s="11">
        <v>14299</v>
      </c>
    </row>
    <row r="180" spans="1:17">
      <c r="A180" s="3" t="s">
        <v>505</v>
      </c>
      <c r="B180" t="s">
        <v>506</v>
      </c>
      <c r="C180" t="s">
        <v>507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24</v>
      </c>
      <c r="H180" t="s">
        <v>1283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0">
        <f t="shared" si="8"/>
        <v>60.25</v>
      </c>
      <c r="O180" s="5" t="str">
        <f>Calc!B180</f>
        <v>D</v>
      </c>
      <c r="P180" s="5">
        <f>IFERROR(VLOOKUP(A180,'Absence Report'!$A$4:$B$29,2,0),0)</f>
        <v>0</v>
      </c>
      <c r="Q180" s="11">
        <v>92</v>
      </c>
    </row>
    <row r="181" spans="1:17">
      <c r="A181" s="3" t="s">
        <v>508</v>
      </c>
      <c r="B181" t="s">
        <v>509</v>
      </c>
      <c r="C181" t="s">
        <v>510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13</v>
      </c>
      <c r="H181" t="s">
        <v>1282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0">
        <f t="shared" si="8"/>
        <v>93</v>
      </c>
      <c r="O181" s="5" t="str">
        <f>Calc!B181</f>
        <v>A</v>
      </c>
      <c r="P181" s="5">
        <f>IFERROR(VLOOKUP(A181,'Absence Report'!$A$4:$B$29,2,0),0)</f>
        <v>0</v>
      </c>
      <c r="Q181" s="11">
        <v>4107</v>
      </c>
    </row>
    <row r="182" spans="1:17">
      <c r="A182" s="3" t="s">
        <v>511</v>
      </c>
      <c r="B182" t="s">
        <v>512</v>
      </c>
      <c r="C182" t="s">
        <v>513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24</v>
      </c>
      <c r="H182" t="s">
        <v>1282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0">
        <f t="shared" si="8"/>
        <v>27</v>
      </c>
      <c r="O182" s="5" t="str">
        <f>Calc!B182</f>
        <v>Fail</v>
      </c>
      <c r="P182" s="5">
        <f>IFERROR(VLOOKUP(A182,'Absence Report'!$A$4:$B$29,2,0),0)</f>
        <v>0</v>
      </c>
      <c r="Q182" s="11">
        <v>954</v>
      </c>
    </row>
    <row r="183" spans="1:17">
      <c r="A183" s="3" t="s">
        <v>456</v>
      </c>
      <c r="B183" t="s">
        <v>457</v>
      </c>
      <c r="C183" t="s">
        <v>458</v>
      </c>
      <c r="D183" t="str">
        <f>_xlfn.CONCAT(PROPER(B183)," ",PROPER(C183))</f>
        <v>Kedun Jimenez</v>
      </c>
      <c r="E183" t="str">
        <f>_xlfn.CONCAT(LOWER(LEFT(B183,1)),LOWER(C183),"@newcollege.com")</f>
        <v>kjimenez@newcollege.com</v>
      </c>
      <c r="F183" t="str">
        <f>_xlfn.CONCAT("20",RIGHT(A183,2))</f>
        <v>2015</v>
      </c>
      <c r="G183" t="s">
        <v>28</v>
      </c>
      <c r="H183" t="s">
        <v>1281</v>
      </c>
      <c r="I183">
        <f>'Marks Term 1'!I162</f>
        <v>41</v>
      </c>
      <c r="J183">
        <f>'Marks Term 2'!I162</f>
        <v>20</v>
      </c>
      <c r="K183">
        <f>'Marks Term 3'!I162</f>
        <v>33</v>
      </c>
      <c r="L183">
        <f>'Marks Term 4'!I162</f>
        <v>35</v>
      </c>
      <c r="N183" s="10">
        <f>AVERAGE(I183:L183)</f>
        <v>32.25</v>
      </c>
      <c r="O183" s="5" t="str">
        <f>Calc!B162</f>
        <v>F</v>
      </c>
      <c r="P183" s="5">
        <f>IFERROR(VLOOKUP(A183,'Absence Report'!$A$4:$B$29,2,0),0)</f>
        <v>0</v>
      </c>
      <c r="Q183" s="11">
        <v>4623</v>
      </c>
    </row>
    <row r="184" spans="1:17">
      <c r="A184" s="3" t="s">
        <v>517</v>
      </c>
      <c r="B184" t="s">
        <v>518</v>
      </c>
      <c r="C184" t="s">
        <v>519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20</v>
      </c>
      <c r="H184" t="s">
        <v>1282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0">
        <f t="shared" si="8"/>
        <v>56</v>
      </c>
      <c r="O184" s="5" t="str">
        <f>Calc!B184</f>
        <v>D</v>
      </c>
      <c r="P184" s="5">
        <f>IFERROR(VLOOKUP(A184,'Absence Report'!$A$4:$B$29,2,0),0)</f>
        <v>0</v>
      </c>
      <c r="Q184" s="11">
        <v>4989</v>
      </c>
    </row>
    <row r="185" spans="1:17">
      <c r="A185" s="3" t="s">
        <v>520</v>
      </c>
      <c r="B185" t="s">
        <v>521</v>
      </c>
      <c r="C185" t="s">
        <v>522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20</v>
      </c>
      <c r="H185" t="s">
        <v>1283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0">
        <f t="shared" si="8"/>
        <v>39.5</v>
      </c>
      <c r="O185" s="5" t="str">
        <f>Calc!B185</f>
        <v>F</v>
      </c>
      <c r="P185" s="5">
        <f>IFERROR(VLOOKUP(A185,'Absence Report'!$A$4:$B$29,2,0),0)</f>
        <v>0</v>
      </c>
      <c r="Q185" s="11">
        <v>2624</v>
      </c>
    </row>
    <row r="186" spans="1:17">
      <c r="A186" s="3" t="s">
        <v>523</v>
      </c>
      <c r="B186" t="s">
        <v>524</v>
      </c>
      <c r="C186" t="s">
        <v>525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13</v>
      </c>
      <c r="H186" t="s">
        <v>1282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0">
        <f t="shared" si="8"/>
        <v>88.25</v>
      </c>
      <c r="O186" s="5" t="str">
        <f>Calc!B186</f>
        <v>A</v>
      </c>
      <c r="P186" s="5">
        <f>IFERROR(VLOOKUP(A186,'Absence Report'!$A$4:$B$29,2,0),0)</f>
        <v>0</v>
      </c>
      <c r="Q186" s="11">
        <v>10029</v>
      </c>
    </row>
    <row r="187" spans="1:17">
      <c r="A187" s="3" t="s">
        <v>526</v>
      </c>
      <c r="B187" t="s">
        <v>527</v>
      </c>
      <c r="C187" t="s">
        <v>528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13</v>
      </c>
      <c r="H187" t="s">
        <v>1282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0">
        <f t="shared" si="8"/>
        <v>19.75</v>
      </c>
      <c r="O187" s="5" t="str">
        <f>Calc!B187</f>
        <v>Fail</v>
      </c>
      <c r="P187" s="5">
        <f>IFERROR(VLOOKUP(A187,'Absence Report'!$A$4:$B$29,2,0),0)</f>
        <v>0</v>
      </c>
      <c r="Q187" s="11">
        <v>3828</v>
      </c>
    </row>
    <row r="188" spans="1:17">
      <c r="A188" s="3" t="s">
        <v>615</v>
      </c>
      <c r="B188" t="s">
        <v>616</v>
      </c>
      <c r="C188" t="s">
        <v>617</v>
      </c>
      <c r="D188" t="str">
        <f>_xlfn.CONCAT(PROPER(B188)," ",PROPER(C188))</f>
        <v>Andrew Lyndon</v>
      </c>
      <c r="E188" t="str">
        <f>_xlfn.CONCAT(LOWER(LEFT(B188,1)),LOWER(C188),"@newcollege.com")</f>
        <v>alyndon@newcollege.com</v>
      </c>
      <c r="F188" t="str">
        <f>_xlfn.CONCAT("20",RIGHT(A188,2))</f>
        <v>2017</v>
      </c>
      <c r="G188" t="s">
        <v>28</v>
      </c>
      <c r="H188" t="s">
        <v>1281</v>
      </c>
      <c r="I188">
        <f>'Marks Term 1'!I224</f>
        <v>53</v>
      </c>
      <c r="J188">
        <f>'Marks Term 2'!I224</f>
        <v>49</v>
      </c>
      <c r="K188">
        <f>'Marks Term 3'!I224</f>
        <v>40</v>
      </c>
      <c r="L188">
        <f>'Marks Term 4'!I224</f>
        <v>48</v>
      </c>
      <c r="N188" s="10">
        <f>AVERAGE(I188:L188)</f>
        <v>47.5</v>
      </c>
      <c r="O188" s="5" t="str">
        <f>Calc!B224</f>
        <v>A</v>
      </c>
      <c r="P188" s="5">
        <f>IFERROR(VLOOKUP(A188,'Absence Report'!$A$4:$B$29,2,0),0)</f>
        <v>0</v>
      </c>
      <c r="Q188" s="11">
        <v>5529</v>
      </c>
    </row>
    <row r="189" spans="1:17">
      <c r="A189" s="3" t="s">
        <v>533</v>
      </c>
      <c r="B189" t="s">
        <v>534</v>
      </c>
      <c r="C189" t="s">
        <v>531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13</v>
      </c>
      <c r="H189" t="s">
        <v>1282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0">
        <f t="shared" si="8"/>
        <v>40.5</v>
      </c>
      <c r="O189" s="5" t="str">
        <f>Calc!B189</f>
        <v>F</v>
      </c>
      <c r="P189" s="5">
        <f>IFERROR(VLOOKUP(A189,'Absence Report'!$A$4:$B$29,2,0),0)</f>
        <v>0</v>
      </c>
      <c r="Q189" s="11">
        <v>11161</v>
      </c>
    </row>
    <row r="190" spans="1:17">
      <c r="A190" s="3" t="s">
        <v>532</v>
      </c>
      <c r="B190" t="s">
        <v>115</v>
      </c>
      <c r="C190" t="s">
        <v>531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13</v>
      </c>
      <c r="H190" t="s">
        <v>1283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0">
        <f t="shared" si="8"/>
        <v>70.75</v>
      </c>
      <c r="O190" s="5" t="str">
        <f>Calc!B190</f>
        <v>C</v>
      </c>
      <c r="P190" s="5">
        <f>IFERROR(VLOOKUP(A190,'Absence Report'!$A$4:$B$29,2,0),0)</f>
        <v>0</v>
      </c>
      <c r="Q190" s="11">
        <v>12732</v>
      </c>
    </row>
    <row r="191" spans="1:17">
      <c r="A191" s="3" t="s">
        <v>535</v>
      </c>
      <c r="B191" t="s">
        <v>536</v>
      </c>
      <c r="C191" t="s">
        <v>537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28</v>
      </c>
      <c r="H191" t="s">
        <v>1283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0">
        <f t="shared" si="8"/>
        <v>23.75</v>
      </c>
      <c r="O191" s="5" t="str">
        <f>Calc!B191</f>
        <v>Fail</v>
      </c>
      <c r="P191" s="5">
        <f>IFERROR(VLOOKUP(A191,'Absence Report'!$A$4:$B$29,2,0),0)</f>
        <v>0</v>
      </c>
      <c r="Q191" s="11">
        <v>10825</v>
      </c>
    </row>
    <row r="192" spans="1:17">
      <c r="A192" s="3" t="s">
        <v>547</v>
      </c>
      <c r="B192" t="s">
        <v>548</v>
      </c>
      <c r="C192" t="s">
        <v>546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20</v>
      </c>
      <c r="H192" t="s">
        <v>1282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0">
        <f t="shared" si="8"/>
        <v>72.75</v>
      </c>
      <c r="O192" s="5" t="str">
        <f>Calc!B192</f>
        <v>C</v>
      </c>
      <c r="P192" s="5">
        <f>IFERROR(VLOOKUP(A192,'Absence Report'!$A$4:$B$29,2,0),0)</f>
        <v>0</v>
      </c>
      <c r="Q192" s="11">
        <v>468</v>
      </c>
    </row>
    <row r="193" spans="1:17">
      <c r="A193" s="3" t="s">
        <v>551</v>
      </c>
      <c r="B193" t="s">
        <v>552</v>
      </c>
      <c r="C193" t="s">
        <v>540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20</v>
      </c>
      <c r="H193" t="s">
        <v>1282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0">
        <f t="shared" si="8"/>
        <v>63.25</v>
      </c>
      <c r="O193" s="5" t="str">
        <f>Calc!B193</f>
        <v>D</v>
      </c>
      <c r="P193" s="5">
        <f>IFERROR(VLOOKUP(A193,'Absence Report'!$A$4:$B$29,2,0),0)</f>
        <v>0</v>
      </c>
      <c r="Q193" s="11">
        <v>13237</v>
      </c>
    </row>
    <row r="194" spans="1:17">
      <c r="A194" s="3" t="s">
        <v>169</v>
      </c>
      <c r="B194" t="s">
        <v>170</v>
      </c>
      <c r="C194" t="s">
        <v>171</v>
      </c>
      <c r="D194" t="str">
        <f>_xlfn.CONCAT(PROPER(B194)," ",PROPER(C194))</f>
        <v>Justin Cheng</v>
      </c>
      <c r="E194" t="str">
        <f>_xlfn.CONCAT(LOWER(LEFT(B194,1)),LOWER(C194),"@newcollege.com")</f>
        <v>jcheng@newcollege.com</v>
      </c>
      <c r="F194" t="str">
        <f>_xlfn.CONCAT("20",RIGHT(A194,2))</f>
        <v>2015</v>
      </c>
      <c r="G194" t="s">
        <v>13</v>
      </c>
      <c r="H194" t="s">
        <v>1281</v>
      </c>
      <c r="I194">
        <f>'Marks Term 1'!I58</f>
        <v>98</v>
      </c>
      <c r="J194">
        <f>'Marks Term 2'!I58</f>
        <v>99</v>
      </c>
      <c r="K194">
        <f>'Marks Term 3'!I58</f>
        <v>84</v>
      </c>
      <c r="L194">
        <f>'Marks Term 4'!I58</f>
        <v>94</v>
      </c>
      <c r="N194" s="10">
        <f>AVERAGE(I194:L194)</f>
        <v>93.75</v>
      </c>
      <c r="O194" s="5" t="str">
        <f>Calc!B58</f>
        <v>D</v>
      </c>
      <c r="P194" s="5">
        <f>IFERROR(VLOOKUP(A194,'Absence Report'!$A$4:$B$29,2,0),0)</f>
        <v>0</v>
      </c>
      <c r="Q194" s="11">
        <v>5530</v>
      </c>
    </row>
    <row r="195" spans="1:17">
      <c r="A195" s="3" t="s">
        <v>491</v>
      </c>
      <c r="B195" t="s">
        <v>492</v>
      </c>
      <c r="C195" t="s">
        <v>493</v>
      </c>
      <c r="D195" t="str">
        <f>_xlfn.CONCAT(PROPER(B195)," ",PROPER(C195))</f>
        <v>Nathan Kin</v>
      </c>
      <c r="E195" t="str">
        <f>_xlfn.CONCAT(LOWER(LEFT(B195,1)),LOWER(C195),"@newcollege.com")</f>
        <v>nkin@newcollege.com</v>
      </c>
      <c r="F195" t="str">
        <f>_xlfn.CONCAT("20",RIGHT(A195,2))</f>
        <v>2015</v>
      </c>
      <c r="G195" t="s">
        <v>24</v>
      </c>
      <c r="H195" t="s">
        <v>1281</v>
      </c>
      <c r="I195">
        <f>'Marks Term 1'!I175</f>
        <v>56</v>
      </c>
      <c r="J195">
        <f>'Marks Term 2'!I175</f>
        <v>64</v>
      </c>
      <c r="K195">
        <f>'Marks Term 3'!I175</f>
        <v>77</v>
      </c>
      <c r="L195">
        <f>'Marks Term 4'!I175</f>
        <v>43</v>
      </c>
      <c r="N195" s="10">
        <f>AVERAGE(I195:L195)</f>
        <v>60</v>
      </c>
      <c r="O195" s="5" t="str">
        <f>Calc!B175</f>
        <v>C</v>
      </c>
      <c r="P195" s="5">
        <f>IFERROR(VLOOKUP(A195,'Absence Report'!$A$4:$B$29,2,0),0)</f>
        <v>0</v>
      </c>
      <c r="Q195" s="11">
        <v>5537</v>
      </c>
    </row>
    <row r="196" spans="1:17">
      <c r="A196" s="3" t="s">
        <v>543</v>
      </c>
      <c r="B196" t="s">
        <v>495</v>
      </c>
      <c r="C196" t="s">
        <v>540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13</v>
      </c>
      <c r="H196" t="s">
        <v>1283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0">
        <f t="shared" ref="N196:N259" si="12">AVERAGE(I196:L196)</f>
        <v>65.25</v>
      </c>
      <c r="O196" s="5" t="str">
        <f>Calc!B196</f>
        <v>C</v>
      </c>
      <c r="P196" s="5">
        <f>IFERROR(VLOOKUP(A196,'Absence Report'!$A$4:$B$29,2,0),0)</f>
        <v>0</v>
      </c>
      <c r="Q196" s="11">
        <v>10904</v>
      </c>
    </row>
    <row r="197" spans="1:17">
      <c r="A197" s="3" t="s">
        <v>544</v>
      </c>
      <c r="B197" t="s">
        <v>545</v>
      </c>
      <c r="C197" t="s">
        <v>546</v>
      </c>
      <c r="D197" t="str">
        <f t="shared" ref="D197:D260" si="13">_xlfn.CONCAT(PROPER(B197)," ",PROPER(C197))</f>
        <v>So Li</v>
      </c>
      <c r="E197" t="str">
        <f t="shared" ref="E197:E260" si="14">_xlfn.CONCAT(LOWER(LEFT(B197,1)),LOWER(C197),"@newcollege.com")</f>
        <v>sli@newcollege.com</v>
      </c>
      <c r="F197" t="str">
        <f t="shared" ref="F197:F260" si="15">_xlfn.CONCAT("20",RIGHT(A197,2))</f>
        <v>2017</v>
      </c>
      <c r="G197" t="s">
        <v>13</v>
      </c>
      <c r="H197" t="s">
        <v>1282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0">
        <f t="shared" si="12"/>
        <v>58</v>
      </c>
      <c r="O197" s="5" t="str">
        <f>Calc!B197</f>
        <v>D</v>
      </c>
      <c r="P197" s="5">
        <f>IFERROR(VLOOKUP(A197,'Absence Report'!$A$4:$B$29,2,0),0)</f>
        <v>0</v>
      </c>
      <c r="Q197" s="11">
        <v>2515</v>
      </c>
    </row>
    <row r="198" spans="1:17">
      <c r="A198" s="3" t="s">
        <v>538</v>
      </c>
      <c r="B198" t="s">
        <v>539</v>
      </c>
      <c r="C198" t="s">
        <v>540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24</v>
      </c>
      <c r="H198" t="s">
        <v>1282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0">
        <f t="shared" si="12"/>
        <v>79</v>
      </c>
      <c r="O198" s="5" t="str">
        <f>Calc!B198</f>
        <v>B</v>
      </c>
      <c r="P198" s="5">
        <f>IFERROR(VLOOKUP(A198,'Absence Report'!$A$4:$B$29,2,0),0)</f>
        <v>0</v>
      </c>
      <c r="Q198" s="11">
        <v>12501</v>
      </c>
    </row>
    <row r="199" spans="1:17">
      <c r="A199" s="3" t="s">
        <v>553</v>
      </c>
      <c r="B199" t="s">
        <v>554</v>
      </c>
      <c r="C199" t="s">
        <v>540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13</v>
      </c>
      <c r="H199" t="s">
        <v>1282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0">
        <f t="shared" si="12"/>
        <v>54.75</v>
      </c>
      <c r="O199" s="5" t="str">
        <f>Calc!B199</f>
        <v>E</v>
      </c>
      <c r="P199" s="5">
        <f>IFERROR(VLOOKUP(A199,'Absence Report'!$A$4:$B$29,2,0),0)</f>
        <v>0</v>
      </c>
      <c r="Q199" s="11">
        <v>365</v>
      </c>
    </row>
    <row r="200" spans="1:17">
      <c r="A200" s="3" t="s">
        <v>555</v>
      </c>
      <c r="B200" t="s">
        <v>556</v>
      </c>
      <c r="C200" t="s">
        <v>540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24</v>
      </c>
      <c r="H200" t="s">
        <v>1283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0">
        <f t="shared" si="12"/>
        <v>42</v>
      </c>
      <c r="O200" s="5" t="str">
        <f>Calc!B200</f>
        <v>F</v>
      </c>
      <c r="P200" s="5">
        <f>IFERROR(VLOOKUP(A200,'Absence Report'!$A$4:$B$29,2,0),0)</f>
        <v>0</v>
      </c>
      <c r="Q200" s="11">
        <v>6547</v>
      </c>
    </row>
    <row r="201" spans="1:17">
      <c r="A201" s="3" t="s">
        <v>129</v>
      </c>
      <c r="B201" t="s">
        <v>130</v>
      </c>
      <c r="C201" t="s">
        <v>131</v>
      </c>
      <c r="D201" t="str">
        <f>_xlfn.CONCAT(PROPER(B201)," ",PROPER(C201))</f>
        <v>Praneet Carroll</v>
      </c>
      <c r="E201" t="str">
        <f>_xlfn.CONCAT(LOWER(LEFT(B201,1)),LOWER(C201),"@newcollege.com")</f>
        <v>pcarroll@newcollege.com</v>
      </c>
      <c r="F201" t="str">
        <f>_xlfn.CONCAT("20",RIGHT(A201,2))</f>
        <v>2016</v>
      </c>
      <c r="G201" t="s">
        <v>28</v>
      </c>
      <c r="H201" t="s">
        <v>1281</v>
      </c>
      <c r="I201">
        <f>'Marks Term 1'!I43</f>
        <v>46</v>
      </c>
      <c r="J201">
        <f>'Marks Term 2'!I43</f>
        <v>42</v>
      </c>
      <c r="K201">
        <f>'Marks Term 3'!I43</f>
        <v>46</v>
      </c>
      <c r="L201">
        <f>'Marks Term 4'!I43</f>
        <v>40</v>
      </c>
      <c r="N201" s="10">
        <f>AVERAGE(I201:L201)</f>
        <v>43.5</v>
      </c>
      <c r="O201" s="5" t="str">
        <f>Calc!B43</f>
        <v>A</v>
      </c>
      <c r="P201" s="5">
        <f>IFERROR(VLOOKUP(A201,'Absence Report'!$A$4:$B$29,2,0),0)</f>
        <v>0</v>
      </c>
      <c r="Q201" s="11">
        <v>5805</v>
      </c>
    </row>
    <row r="202" spans="1:17">
      <c r="A202" s="3" t="s">
        <v>1178</v>
      </c>
      <c r="B202" t="s">
        <v>1179</v>
      </c>
      <c r="C202" t="s">
        <v>1171</v>
      </c>
      <c r="D202" t="str">
        <f>_xlfn.CONCAT(PROPER(B202)," ",PROPER(C202))</f>
        <v>Ziyun Zhang</v>
      </c>
      <c r="E202" t="str">
        <f>_xlfn.CONCAT(LOWER(LEFT(B202,1)),LOWER(C202),"@newcollege.com")</f>
        <v>zzhang@newcollege.com</v>
      </c>
      <c r="F202" t="str">
        <f>_xlfn.CONCAT("20",RIGHT(A202,2))</f>
        <v>2017</v>
      </c>
      <c r="G202" t="s">
        <v>24</v>
      </c>
      <c r="H202" t="s">
        <v>1281</v>
      </c>
      <c r="I202">
        <f>'Marks Term 1'!I447</f>
        <v>27</v>
      </c>
      <c r="J202">
        <f>'Marks Term 2'!I447</f>
        <v>50</v>
      </c>
      <c r="K202">
        <f>'Marks Term 3'!I447</f>
        <v>16</v>
      </c>
      <c r="L202">
        <f>'Marks Term 4'!I447</f>
        <v>21</v>
      </c>
      <c r="N202" s="10">
        <f>AVERAGE(I202:L202)</f>
        <v>28.5</v>
      </c>
      <c r="O202" s="5" t="str">
        <f>Calc!B447</f>
        <v>A</v>
      </c>
      <c r="P202" s="5">
        <f>IFERROR(VLOOKUP(A202,'Absence Report'!$A$4:$B$29,2,0),0)</f>
        <v>0</v>
      </c>
      <c r="Q202" s="11">
        <v>5863</v>
      </c>
    </row>
    <row r="203" spans="1:17">
      <c r="A203" s="3" t="s">
        <v>566</v>
      </c>
      <c r="B203" t="s">
        <v>567</v>
      </c>
      <c r="C203" t="s">
        <v>568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13</v>
      </c>
      <c r="H203" t="s">
        <v>1282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0">
        <f t="shared" si="12"/>
        <v>70.5</v>
      </c>
      <c r="O203" s="5" t="str">
        <f>Calc!B203</f>
        <v>C</v>
      </c>
      <c r="P203" s="5">
        <f>IFERROR(VLOOKUP(A203,'Absence Report'!$A$4:$B$29,2,0),0)</f>
        <v>0</v>
      </c>
      <c r="Q203" s="11">
        <v>6681</v>
      </c>
    </row>
    <row r="204" spans="1:17">
      <c r="A204" s="3" t="s">
        <v>562</v>
      </c>
      <c r="B204" t="s">
        <v>563</v>
      </c>
      <c r="C204" t="s">
        <v>561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28</v>
      </c>
      <c r="H204" t="s">
        <v>1283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0">
        <f t="shared" si="12"/>
        <v>79.5</v>
      </c>
      <c r="O204" s="5" t="str">
        <f>Calc!B204</f>
        <v>B</v>
      </c>
      <c r="P204" s="5">
        <f>IFERROR(VLOOKUP(A204,'Absence Report'!$A$4:$B$29,2,0),0)</f>
        <v>0</v>
      </c>
      <c r="Q204" s="11">
        <v>2739</v>
      </c>
    </row>
    <row r="205" spans="1:17">
      <c r="A205" s="3" t="s">
        <v>564</v>
      </c>
      <c r="B205" t="s">
        <v>565</v>
      </c>
      <c r="C205" t="s">
        <v>561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28</v>
      </c>
      <c r="H205" t="s">
        <v>1283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0">
        <f t="shared" si="12"/>
        <v>79.5</v>
      </c>
      <c r="O205" s="5" t="str">
        <f>Calc!B205</f>
        <v>B</v>
      </c>
      <c r="P205" s="5">
        <f>IFERROR(VLOOKUP(A205,'Absence Report'!$A$4:$B$29,2,0),0)</f>
        <v>0</v>
      </c>
      <c r="Q205" s="11">
        <v>13598</v>
      </c>
    </row>
    <row r="206" spans="1:17">
      <c r="A206" s="3" t="s">
        <v>569</v>
      </c>
      <c r="B206" t="s">
        <v>570</v>
      </c>
      <c r="C206" t="s">
        <v>571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28</v>
      </c>
      <c r="H206" t="s">
        <v>1282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0">
        <f t="shared" si="12"/>
        <v>27</v>
      </c>
      <c r="O206" s="5" t="str">
        <f>Calc!B206</f>
        <v>Fail</v>
      </c>
      <c r="P206" s="5">
        <f>IFERROR(VLOOKUP(A206,'Absence Report'!$A$4:$B$29,2,0),0)</f>
        <v>0</v>
      </c>
      <c r="Q206" s="11">
        <v>9416</v>
      </c>
    </row>
    <row r="207" spans="1:17">
      <c r="A207" s="3" t="s">
        <v>572</v>
      </c>
      <c r="B207" t="s">
        <v>573</v>
      </c>
      <c r="C207" t="s">
        <v>574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13</v>
      </c>
      <c r="H207" t="s">
        <v>1283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0">
        <f t="shared" si="12"/>
        <v>77</v>
      </c>
      <c r="O207" s="5" t="str">
        <f>Calc!B207</f>
        <v>B</v>
      </c>
      <c r="P207" s="5">
        <f>IFERROR(VLOOKUP(A207,'Absence Report'!$A$4:$B$29,2,0),0)</f>
        <v>0</v>
      </c>
      <c r="Q207" s="11">
        <v>12661</v>
      </c>
    </row>
    <row r="208" spans="1:17">
      <c r="A208" s="3" t="s">
        <v>575</v>
      </c>
      <c r="B208" t="s">
        <v>576</v>
      </c>
      <c r="C208" t="s">
        <v>577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28</v>
      </c>
      <c r="H208" t="s">
        <v>1283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0">
        <f t="shared" si="12"/>
        <v>85.75</v>
      </c>
      <c r="O208" s="5" t="str">
        <f>Calc!B208</f>
        <v>A</v>
      </c>
      <c r="P208" s="5">
        <f>IFERROR(VLOOKUP(A208,'Absence Report'!$A$4:$B$29,2,0),0)</f>
        <v>0</v>
      </c>
      <c r="Q208" s="11">
        <v>12956</v>
      </c>
    </row>
    <row r="209" spans="1:17">
      <c r="A209" s="3" t="s">
        <v>578</v>
      </c>
      <c r="B209" t="s">
        <v>579</v>
      </c>
      <c r="C209" t="s">
        <v>580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24</v>
      </c>
      <c r="H209" t="s">
        <v>1282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0">
        <f t="shared" si="12"/>
        <v>61.25</v>
      </c>
      <c r="O209" s="5" t="str">
        <f>Calc!B209</f>
        <v>D</v>
      </c>
      <c r="P209" s="5">
        <f>IFERROR(VLOOKUP(A209,'Absence Report'!$A$4:$B$29,2,0),0)</f>
        <v>0</v>
      </c>
      <c r="Q209" s="11">
        <v>4312</v>
      </c>
    </row>
    <row r="210" spans="1:17">
      <c r="A210" s="3" t="s">
        <v>581</v>
      </c>
      <c r="B210" t="s">
        <v>582</v>
      </c>
      <c r="C210" t="s">
        <v>583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13</v>
      </c>
      <c r="H210" t="s">
        <v>1282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0">
        <f t="shared" si="12"/>
        <v>44.75</v>
      </c>
      <c r="O210" s="5" t="str">
        <f>Calc!B210</f>
        <v>F</v>
      </c>
      <c r="P210" s="5">
        <f>IFERROR(VLOOKUP(A210,'Absence Report'!$A$4:$B$29,2,0),0)</f>
        <v>0</v>
      </c>
      <c r="Q210" s="11">
        <v>6685</v>
      </c>
    </row>
    <row r="211" spans="1:17">
      <c r="A211" s="3" t="s">
        <v>857</v>
      </c>
      <c r="B211" t="s">
        <v>858</v>
      </c>
      <c r="C211" t="s">
        <v>859</v>
      </c>
      <c r="D211" t="str">
        <f>_xlfn.CONCAT(PROPER(B211)," ",PROPER(C211))</f>
        <v>Hongkai See</v>
      </c>
      <c r="E211" t="str">
        <f>_xlfn.CONCAT(LOWER(LEFT(B211,1)),LOWER(C211),"@newcollege.com")</f>
        <v>hsee@newcollege.com</v>
      </c>
      <c r="F211" t="str">
        <f>_xlfn.CONCAT("20",RIGHT(A211,2))</f>
        <v>2015</v>
      </c>
      <c r="G211" t="s">
        <v>28</v>
      </c>
      <c r="H211" t="s">
        <v>1281</v>
      </c>
      <c r="I211">
        <f>'Marks Term 1'!I317</f>
        <v>71</v>
      </c>
      <c r="J211">
        <f>'Marks Term 2'!I317</f>
        <v>36</v>
      </c>
      <c r="K211">
        <f>'Marks Term 3'!I317</f>
        <v>63</v>
      </c>
      <c r="L211">
        <f>'Marks Term 4'!I317</f>
        <v>54</v>
      </c>
      <c r="N211" s="10">
        <f>AVERAGE(I211:L211)</f>
        <v>56</v>
      </c>
      <c r="O211" s="5" t="str">
        <f>Calc!B317</f>
        <v>F</v>
      </c>
      <c r="P211" s="5">
        <f>IFERROR(VLOOKUP(A211,'Absence Report'!$A$4:$B$29,2,0),0)</f>
        <v>0</v>
      </c>
      <c r="Q211" s="11">
        <v>5947</v>
      </c>
    </row>
    <row r="212" spans="1:17">
      <c r="A212" s="3" t="s">
        <v>593</v>
      </c>
      <c r="B212" t="s">
        <v>594</v>
      </c>
      <c r="C212" t="s">
        <v>595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24</v>
      </c>
      <c r="H212" t="s">
        <v>1282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0">
        <f t="shared" si="12"/>
        <v>69.25</v>
      </c>
      <c r="O212" s="5" t="str">
        <f>Calc!B212</f>
        <v>C</v>
      </c>
      <c r="P212" s="5">
        <f>IFERROR(VLOOKUP(A212,'Absence Report'!$A$4:$B$29,2,0),0)</f>
        <v>0</v>
      </c>
      <c r="Q212" s="11">
        <v>7773</v>
      </c>
    </row>
    <row r="213" spans="1:17">
      <c r="A213" s="3" t="s">
        <v>587</v>
      </c>
      <c r="B213" t="s">
        <v>588</v>
      </c>
      <c r="C213" t="s">
        <v>589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24</v>
      </c>
      <c r="H213" t="s">
        <v>1282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0">
        <f t="shared" si="12"/>
        <v>87.75</v>
      </c>
      <c r="O213" s="5" t="str">
        <f>Calc!B213</f>
        <v>A</v>
      </c>
      <c r="P213" s="5">
        <f>IFERROR(VLOOKUP(A213,'Absence Report'!$A$4:$B$29,2,0),0)</f>
        <v>0</v>
      </c>
      <c r="Q213" s="11">
        <v>2574</v>
      </c>
    </row>
    <row r="214" spans="1:17">
      <c r="A214" s="3" t="s">
        <v>600</v>
      </c>
      <c r="B214" t="s">
        <v>601</v>
      </c>
      <c r="C214" t="s">
        <v>589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28</v>
      </c>
      <c r="H214" t="s">
        <v>1282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0">
        <f t="shared" si="12"/>
        <v>39.5</v>
      </c>
      <c r="O214" s="5" t="str">
        <f>Calc!B214</f>
        <v>F</v>
      </c>
      <c r="P214" s="5">
        <f>IFERROR(VLOOKUP(A214,'Absence Report'!$A$4:$B$29,2,0),0)</f>
        <v>0</v>
      </c>
      <c r="Q214" s="11">
        <v>11102</v>
      </c>
    </row>
    <row r="215" spans="1:17">
      <c r="A215" s="3" t="s">
        <v>590</v>
      </c>
      <c r="B215" t="s">
        <v>591</v>
      </c>
      <c r="C215" t="s">
        <v>589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28</v>
      </c>
      <c r="H215" t="s">
        <v>1282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0">
        <f t="shared" si="12"/>
        <v>76.75</v>
      </c>
      <c r="O215" s="5" t="str">
        <f>Calc!B215</f>
        <v>B</v>
      </c>
      <c r="P215" s="5">
        <f>IFERROR(VLOOKUP(A215,'Absence Report'!$A$4:$B$29,2,0),0)</f>
        <v>0</v>
      </c>
      <c r="Q215" s="11">
        <v>12198</v>
      </c>
    </row>
    <row r="216" spans="1:17">
      <c r="A216" s="3" t="s">
        <v>584</v>
      </c>
      <c r="B216" t="s">
        <v>585</v>
      </c>
      <c r="C216" t="s">
        <v>586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13</v>
      </c>
      <c r="H216" t="s">
        <v>1282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0">
        <f t="shared" si="12"/>
        <v>90.25</v>
      </c>
      <c r="O216" s="5" t="str">
        <f>Calc!B216</f>
        <v>A</v>
      </c>
      <c r="P216" s="5">
        <f>IFERROR(VLOOKUP(A216,'Absence Report'!$A$4:$B$29,2,0),0)</f>
        <v>0</v>
      </c>
      <c r="Q216" s="11">
        <v>6904</v>
      </c>
    </row>
    <row r="217" spans="1:17">
      <c r="A217" s="3" t="s">
        <v>596</v>
      </c>
      <c r="B217" t="s">
        <v>597</v>
      </c>
      <c r="C217" t="s">
        <v>589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13</v>
      </c>
      <c r="H217" t="s">
        <v>1283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0">
        <f t="shared" si="12"/>
        <v>73</v>
      </c>
      <c r="O217" s="5" t="str">
        <f>Calc!B217</f>
        <v>C</v>
      </c>
      <c r="P217" s="5">
        <f>IFERROR(VLOOKUP(A217,'Absence Report'!$A$4:$B$29,2,0),0)</f>
        <v>0</v>
      </c>
      <c r="Q217" s="11">
        <v>6173</v>
      </c>
    </row>
    <row r="218" spans="1:17">
      <c r="A218" s="3" t="s">
        <v>598</v>
      </c>
      <c r="B218" t="s">
        <v>599</v>
      </c>
      <c r="C218" t="s">
        <v>586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20</v>
      </c>
      <c r="H218" t="s">
        <v>1282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0">
        <f t="shared" si="12"/>
        <v>22.25</v>
      </c>
      <c r="O218" s="5" t="str">
        <f>Calc!B218</f>
        <v>Fail</v>
      </c>
      <c r="P218" s="5">
        <f>IFERROR(VLOOKUP(A218,'Absence Report'!$A$4:$B$29,2,0),0)</f>
        <v>0</v>
      </c>
      <c r="Q218" s="11">
        <v>13857</v>
      </c>
    </row>
    <row r="219" spans="1:17">
      <c r="A219" s="3" t="s">
        <v>337</v>
      </c>
      <c r="B219" t="s">
        <v>338</v>
      </c>
      <c r="C219" t="s">
        <v>333</v>
      </c>
      <c r="D219" t="str">
        <f>_xlfn.CONCAT(PROPER(B219)," ",PROPER(C219))</f>
        <v>Yisha Guo</v>
      </c>
      <c r="E219" t="str">
        <f>_xlfn.CONCAT(LOWER(LEFT(B219,1)),LOWER(C219),"@newcollege.com")</f>
        <v>yguo@newcollege.com</v>
      </c>
      <c r="F219" t="str">
        <f>_xlfn.CONCAT("20",RIGHT(A219,2))</f>
        <v>2016</v>
      </c>
      <c r="G219" t="s">
        <v>13</v>
      </c>
      <c r="H219" t="s">
        <v>1281</v>
      </c>
      <c r="I219">
        <f>'Marks Term 1'!I119</f>
        <v>29</v>
      </c>
      <c r="J219">
        <f>'Marks Term 2'!I119</f>
        <v>59</v>
      </c>
      <c r="K219">
        <f>'Marks Term 3'!I119</f>
        <v>60</v>
      </c>
      <c r="L219">
        <f>'Marks Term 4'!I119</f>
        <v>52</v>
      </c>
      <c r="N219" s="10">
        <f>AVERAGE(I219:L219)</f>
        <v>50</v>
      </c>
      <c r="O219" s="5" t="str">
        <f>Calc!B119</f>
        <v>D</v>
      </c>
      <c r="P219" s="5">
        <f>IFERROR(VLOOKUP(A219,'Absence Report'!$A$4:$B$29,2,0),0)</f>
        <v>0</v>
      </c>
      <c r="Q219" s="11">
        <v>6208</v>
      </c>
    </row>
    <row r="220" spans="1:17">
      <c r="A220" s="3" t="s">
        <v>605</v>
      </c>
      <c r="B220" t="s">
        <v>606</v>
      </c>
      <c r="C220" t="s">
        <v>607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13</v>
      </c>
      <c r="H220" t="s">
        <v>1282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0">
        <f t="shared" si="12"/>
        <v>30.25</v>
      </c>
      <c r="O220" s="5" t="str">
        <f>Calc!B220</f>
        <v>Fail</v>
      </c>
      <c r="P220" s="5">
        <f>IFERROR(VLOOKUP(A220,'Absence Report'!$A$4:$B$29,2,0),0)</f>
        <v>0</v>
      </c>
      <c r="Q220" s="11">
        <v>4662</v>
      </c>
    </row>
    <row r="221" spans="1:17">
      <c r="A221" s="3" t="s">
        <v>611</v>
      </c>
      <c r="B221" t="s">
        <v>612</v>
      </c>
      <c r="C221" t="s">
        <v>610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13</v>
      </c>
      <c r="H221" t="s">
        <v>1282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0">
        <f t="shared" si="12"/>
        <v>52.75</v>
      </c>
      <c r="O221" s="5" t="str">
        <f>Calc!B221</f>
        <v>E</v>
      </c>
      <c r="P221" s="5">
        <f>IFERROR(VLOOKUP(A221,'Absence Report'!$A$4:$B$29,2,0),0)</f>
        <v>0</v>
      </c>
      <c r="Q221" s="11">
        <v>9817</v>
      </c>
    </row>
    <row r="222" spans="1:17">
      <c r="A222" s="3" t="s">
        <v>664</v>
      </c>
      <c r="B222" t="s">
        <v>665</v>
      </c>
      <c r="C222" t="s">
        <v>666</v>
      </c>
      <c r="D222" t="str">
        <f>_xlfn.CONCAT(PROPER(B222)," ",PROPER(C222))</f>
        <v>Pauline Mcwhinney</v>
      </c>
      <c r="E222" t="str">
        <f>_xlfn.CONCAT(LOWER(LEFT(B222,1)),LOWER(C222),"@newcollege.com")</f>
        <v>pmcwhinney@newcollege.com</v>
      </c>
      <c r="F222" t="str">
        <f>_xlfn.CONCAT("20",RIGHT(A222,2))</f>
        <v>2017</v>
      </c>
      <c r="G222" t="s">
        <v>13</v>
      </c>
      <c r="H222" t="s">
        <v>1281</v>
      </c>
      <c r="I222">
        <f>'Marks Term 1'!I243</f>
        <v>97</v>
      </c>
      <c r="J222">
        <f>'Marks Term 2'!I243</f>
        <v>96</v>
      </c>
      <c r="K222">
        <f>'Marks Term 3'!I243</f>
        <v>94</v>
      </c>
      <c r="L222">
        <f>'Marks Term 4'!I243</f>
        <v>90</v>
      </c>
      <c r="N222" s="10">
        <f>AVERAGE(I222:L222)</f>
        <v>94.25</v>
      </c>
      <c r="O222" s="5" t="str">
        <f>Calc!B243</f>
        <v>C</v>
      </c>
      <c r="P222" s="5">
        <f>IFERROR(VLOOKUP(A222,'Absence Report'!$A$4:$B$29,2,0),0)</f>
        <v>0</v>
      </c>
      <c r="Q222" s="11">
        <v>6843</v>
      </c>
    </row>
    <row r="223" spans="1:17">
      <c r="A223" s="3" t="s">
        <v>613</v>
      </c>
      <c r="B223" t="s">
        <v>357</v>
      </c>
      <c r="C223" t="s">
        <v>614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20</v>
      </c>
      <c r="H223" t="s">
        <v>1282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0">
        <f t="shared" si="12"/>
        <v>34.5</v>
      </c>
      <c r="O223" s="5" t="str">
        <f>Calc!B223</f>
        <v>Fail</v>
      </c>
      <c r="P223" s="5">
        <f>IFERROR(VLOOKUP(A223,'Absence Report'!$A$4:$B$29,2,0),0)</f>
        <v>0</v>
      </c>
      <c r="Q223" s="11">
        <v>3608</v>
      </c>
    </row>
    <row r="224" spans="1:17">
      <c r="A224" s="3" t="s">
        <v>824</v>
      </c>
      <c r="B224" t="s">
        <v>825</v>
      </c>
      <c r="C224" t="s">
        <v>826</v>
      </c>
      <c r="D224" t="str">
        <f>_xlfn.CONCAT(PROPER(B224)," ",PROPER(C224))</f>
        <v>Nelly Rezaei</v>
      </c>
      <c r="E224" t="str">
        <f>_xlfn.CONCAT(LOWER(LEFT(B224,1)),LOWER(C224),"@newcollege.com")</f>
        <v>nrezaei@newcollege.com</v>
      </c>
      <c r="F224" t="str">
        <f>_xlfn.CONCAT("20",RIGHT(A224,2))</f>
        <v>2016</v>
      </c>
      <c r="G224" t="s">
        <v>24</v>
      </c>
      <c r="H224" t="s">
        <v>1281</v>
      </c>
      <c r="I224">
        <f>'Marks Term 1'!I305</f>
        <v>95</v>
      </c>
      <c r="J224">
        <f>'Marks Term 2'!I305</f>
        <v>88</v>
      </c>
      <c r="K224">
        <f>'Marks Term 3'!I305</f>
        <v>89</v>
      </c>
      <c r="L224">
        <f>'Marks Term 4'!I305</f>
        <v>71</v>
      </c>
      <c r="N224" s="10">
        <f>AVERAGE(I224:L224)</f>
        <v>85.75</v>
      </c>
      <c r="O224" s="5" t="str">
        <f>Calc!B305</f>
        <v>C</v>
      </c>
      <c r="P224" s="5">
        <f>IFERROR(VLOOKUP(A224,'Absence Report'!$A$4:$B$29,2,0),0)</f>
        <v>0</v>
      </c>
      <c r="Q224" s="11">
        <v>6859</v>
      </c>
    </row>
    <row r="225" spans="1:17">
      <c r="A225" s="3" t="s">
        <v>1209</v>
      </c>
      <c r="B225" t="s">
        <v>1210</v>
      </c>
      <c r="C225" t="s">
        <v>1211</v>
      </c>
      <c r="D225" t="str">
        <f>_xlfn.CONCAT(PROPER(B225)," ",PROPER(C225))</f>
        <v>Xinyuan Zheng</v>
      </c>
      <c r="E225" t="str">
        <f>_xlfn.CONCAT(LOWER(LEFT(B225,1)),LOWER(C225),"@newcollege.com")</f>
        <v>xzheng@newcollege.com</v>
      </c>
      <c r="F225" t="str">
        <f>_xlfn.CONCAT("20",RIGHT(A225,2))</f>
        <v>2016</v>
      </c>
      <c r="G225" t="s">
        <v>28</v>
      </c>
      <c r="H225" t="s">
        <v>1281</v>
      </c>
      <c r="I225">
        <f>'Marks Term 1'!I455</f>
        <v>42</v>
      </c>
      <c r="J225">
        <f>'Marks Term 2'!I455</f>
        <v>65</v>
      </c>
      <c r="K225">
        <f>'Marks Term 3'!I455</f>
        <v>48</v>
      </c>
      <c r="L225">
        <f>'Marks Term 4'!I455</f>
        <v>55</v>
      </c>
      <c r="N225" s="10">
        <f>AVERAGE(I225:L225)</f>
        <v>52.5</v>
      </c>
      <c r="O225" s="5" t="str">
        <f>Calc!B455</f>
        <v>F</v>
      </c>
      <c r="P225" s="5">
        <f>IFERROR(VLOOKUP(A225,'Absence Report'!$A$4:$B$29,2,0),0)</f>
        <v>0</v>
      </c>
      <c r="Q225" s="11">
        <v>6860</v>
      </c>
    </row>
    <row r="226" spans="1:17">
      <c r="A226" s="3" t="s">
        <v>618</v>
      </c>
      <c r="B226" t="s">
        <v>619</v>
      </c>
      <c r="C226" t="s">
        <v>620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20</v>
      </c>
      <c r="H226" t="s">
        <v>1283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0">
        <f t="shared" si="12"/>
        <v>86.75</v>
      </c>
      <c r="O226" s="5" t="str">
        <f>Calc!B226</f>
        <v>A</v>
      </c>
      <c r="P226" s="5">
        <f>IFERROR(VLOOKUP(A226,'Absence Report'!$A$4:$B$29,2,0),0)</f>
        <v>0</v>
      </c>
      <c r="Q226" s="11">
        <v>2858</v>
      </c>
    </row>
    <row r="227" spans="1:17">
      <c r="A227" s="3" t="s">
        <v>623</v>
      </c>
      <c r="B227" t="s">
        <v>624</v>
      </c>
      <c r="C227" t="s">
        <v>625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13</v>
      </c>
      <c r="H227" t="s">
        <v>1282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0">
        <f t="shared" si="12"/>
        <v>56.5</v>
      </c>
      <c r="O227" s="5" t="str">
        <f>Calc!B227</f>
        <v>D</v>
      </c>
      <c r="P227" s="5">
        <f>IFERROR(VLOOKUP(A227,'Absence Report'!$A$4:$B$29,2,0),0)</f>
        <v>0</v>
      </c>
      <c r="Q227" s="11">
        <v>3571</v>
      </c>
    </row>
    <row r="228" spans="1:17">
      <c r="A228" s="3" t="s">
        <v>626</v>
      </c>
      <c r="B228" t="s">
        <v>627</v>
      </c>
      <c r="C228" t="s">
        <v>628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13</v>
      </c>
      <c r="H228" t="s">
        <v>1282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0">
        <f t="shared" si="12"/>
        <v>43</v>
      </c>
      <c r="O228" s="5" t="str">
        <f>Calc!B228</f>
        <v>F</v>
      </c>
      <c r="P228" s="5">
        <f>IFERROR(VLOOKUP(A228,'Absence Report'!$A$4:$B$29,2,0),0)</f>
        <v>0</v>
      </c>
      <c r="Q228" s="11">
        <v>7961</v>
      </c>
    </row>
    <row r="229" spans="1:17">
      <c r="A229" s="3" t="s">
        <v>629</v>
      </c>
      <c r="B229" t="s">
        <v>11</v>
      </c>
      <c r="C229" t="s">
        <v>630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28</v>
      </c>
      <c r="H229" t="s">
        <v>1282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0">
        <f t="shared" si="12"/>
        <v>91.5</v>
      </c>
      <c r="O229" s="5" t="str">
        <f>Calc!B229</f>
        <v>A</v>
      </c>
      <c r="P229" s="5">
        <f>IFERROR(VLOOKUP(A229,'Absence Report'!$A$4:$B$29,2,0),0)</f>
        <v>0</v>
      </c>
      <c r="Q229" s="11">
        <v>9901</v>
      </c>
    </row>
    <row r="230" spans="1:17">
      <c r="A230" s="3" t="s">
        <v>631</v>
      </c>
      <c r="B230" t="s">
        <v>632</v>
      </c>
      <c r="C230" t="s">
        <v>633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24</v>
      </c>
      <c r="H230" t="s">
        <v>1282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0">
        <f t="shared" si="12"/>
        <v>72.25</v>
      </c>
      <c r="O230" s="5" t="str">
        <f>Calc!B230</f>
        <v>C</v>
      </c>
      <c r="P230" s="5">
        <f>IFERROR(VLOOKUP(A230,'Absence Report'!$A$4:$B$29,2,0),0)</f>
        <v>0</v>
      </c>
      <c r="Q230" s="11">
        <v>2004</v>
      </c>
    </row>
    <row r="231" spans="1:17">
      <c r="A231" s="3" t="s">
        <v>634</v>
      </c>
      <c r="B231" t="s">
        <v>109</v>
      </c>
      <c r="C231" t="s">
        <v>635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28</v>
      </c>
      <c r="H231" t="s">
        <v>1283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0">
        <f t="shared" si="12"/>
        <v>92.5</v>
      </c>
      <c r="O231" s="5" t="str">
        <f>Calc!B231</f>
        <v>A</v>
      </c>
      <c r="P231" s="5">
        <f>IFERROR(VLOOKUP(A231,'Absence Report'!$A$4:$B$29,2,0),0)</f>
        <v>0</v>
      </c>
      <c r="Q231" s="11">
        <v>14069</v>
      </c>
    </row>
    <row r="232" spans="1:17">
      <c r="A232" s="3" t="s">
        <v>636</v>
      </c>
      <c r="B232" t="s">
        <v>637</v>
      </c>
      <c r="C232" t="s">
        <v>638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24</v>
      </c>
      <c r="H232" t="s">
        <v>1282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0">
        <f t="shared" si="12"/>
        <v>45.25</v>
      </c>
      <c r="O232" s="5" t="str">
        <f>Calc!B232</f>
        <v>E</v>
      </c>
      <c r="P232" s="5">
        <f>IFERROR(VLOOKUP(A232,'Absence Report'!$A$4:$B$29,2,0),0)</f>
        <v>0</v>
      </c>
      <c r="Q232" s="11">
        <v>12153</v>
      </c>
    </row>
    <row r="233" spans="1:17">
      <c r="A233" s="3" t="s">
        <v>324</v>
      </c>
      <c r="B233" t="s">
        <v>55</v>
      </c>
      <c r="C233" t="s">
        <v>323</v>
      </c>
      <c r="D233" t="str">
        <f>_xlfn.CONCAT(PROPER(B233)," ",PROPER(C233))</f>
        <v>Anthony Guan</v>
      </c>
      <c r="E233" t="str">
        <f>_xlfn.CONCAT(LOWER(LEFT(B233,1)),LOWER(C233),"@newcollege.com")</f>
        <v>aguan@newcollege.com</v>
      </c>
      <c r="F233" t="str">
        <f>_xlfn.CONCAT("20",RIGHT(A233,2))</f>
        <v>2015</v>
      </c>
      <c r="G233" t="s">
        <v>20</v>
      </c>
      <c r="H233" t="s">
        <v>1281</v>
      </c>
      <c r="I233">
        <f>'Marks Term 1'!I112</f>
        <v>27</v>
      </c>
      <c r="J233">
        <f>'Marks Term 2'!I112</f>
        <v>28</v>
      </c>
      <c r="K233">
        <f>'Marks Term 3'!I112</f>
        <v>9</v>
      </c>
      <c r="L233">
        <f>'Marks Term 4'!I112</f>
        <v>-2</v>
      </c>
      <c r="N233" s="10">
        <f>AVERAGE(I233:L233)</f>
        <v>15.5</v>
      </c>
      <c r="O233" s="5" t="str">
        <f>Calc!B112</f>
        <v>Fail</v>
      </c>
      <c r="P233" s="5">
        <f>IFERROR(VLOOKUP(A233,'Absence Report'!$A$4:$B$29,2,0),0)</f>
        <v>0</v>
      </c>
      <c r="Q233" s="11">
        <v>6883</v>
      </c>
    </row>
    <row r="234" spans="1:17">
      <c r="A234" s="3" t="s">
        <v>487</v>
      </c>
      <c r="B234" t="s">
        <v>488</v>
      </c>
      <c r="C234" t="s">
        <v>484</v>
      </c>
      <c r="D234" t="str">
        <f>_xlfn.CONCAT(PROPER(B234)," ",PROPER(C234))</f>
        <v>Christian Kim</v>
      </c>
      <c r="E234" t="str">
        <f>_xlfn.CONCAT(LOWER(LEFT(B234,1)),LOWER(C234),"@newcollege.com")</f>
        <v>ckim@newcollege.com</v>
      </c>
      <c r="F234" t="str">
        <f>_xlfn.CONCAT("20",RIGHT(A234,2))</f>
        <v>2016</v>
      </c>
      <c r="G234" t="s">
        <v>13</v>
      </c>
      <c r="H234" t="s">
        <v>1281</v>
      </c>
      <c r="I234">
        <f>'Marks Term 1'!I171</f>
        <v>93</v>
      </c>
      <c r="J234">
        <f>'Marks Term 2'!I171</f>
        <v>19</v>
      </c>
      <c r="K234">
        <f>'Marks Term 3'!I171</f>
        <v>62</v>
      </c>
      <c r="L234">
        <f>'Marks Term 4'!I171</f>
        <v>42</v>
      </c>
      <c r="N234" s="10">
        <f>AVERAGE(I234:L234)</f>
        <v>54</v>
      </c>
      <c r="O234" s="5" t="str">
        <f>Calc!B171</f>
        <v>A</v>
      </c>
      <c r="P234" s="5">
        <f>IFERROR(VLOOKUP(A234,'Absence Report'!$A$4:$B$29,2,0),0)</f>
        <v>0</v>
      </c>
      <c r="Q234" s="11">
        <v>7071</v>
      </c>
    </row>
    <row r="235" spans="1:17">
      <c r="A235" s="3" t="s">
        <v>643</v>
      </c>
      <c r="B235" t="s">
        <v>644</v>
      </c>
      <c r="C235" t="s">
        <v>645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20</v>
      </c>
      <c r="H235" t="s">
        <v>1283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0">
        <f t="shared" si="12"/>
        <v>52.5</v>
      </c>
      <c r="O235" s="5" t="str">
        <f>Calc!B235</f>
        <v>E</v>
      </c>
      <c r="P235" s="5">
        <f>IFERROR(VLOOKUP(A235,'Absence Report'!$A$4:$B$29,2,0),0)</f>
        <v>0</v>
      </c>
      <c r="Q235" s="11">
        <v>11460</v>
      </c>
    </row>
    <row r="236" spans="1:17">
      <c r="A236" s="3" t="s">
        <v>646</v>
      </c>
      <c r="B236" t="s">
        <v>647</v>
      </c>
      <c r="C236" t="s">
        <v>648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24</v>
      </c>
      <c r="H236" t="s">
        <v>1282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0">
        <f t="shared" si="12"/>
        <v>71.5</v>
      </c>
      <c r="O236" s="5" t="str">
        <f>Calc!B236</f>
        <v>C</v>
      </c>
      <c r="P236" s="5">
        <f>IFERROR(VLOOKUP(A236,'Absence Report'!$A$4:$B$29,2,0),0)</f>
        <v>0</v>
      </c>
      <c r="Q236" s="11">
        <v>4822</v>
      </c>
    </row>
    <row r="237" spans="1:17">
      <c r="A237" s="3" t="s">
        <v>294</v>
      </c>
      <c r="B237" t="s">
        <v>295</v>
      </c>
      <c r="C237" t="s">
        <v>296</v>
      </c>
      <c r="D237" t="str">
        <f>_xlfn.CONCAT(PROPER(B237)," ",PROPER(C237))</f>
        <v>Afdhal Ghazzaoui</v>
      </c>
      <c r="E237" t="str">
        <f>_xlfn.CONCAT(LOWER(LEFT(B237,1)),LOWER(C237),"@newcollege.com")</f>
        <v>aghazzaoui@newcollege.com</v>
      </c>
      <c r="F237" t="str">
        <f>_xlfn.CONCAT("20",RIGHT(A237,2))</f>
        <v>2015</v>
      </c>
      <c r="G237" t="s">
        <v>20</v>
      </c>
      <c r="H237" t="s">
        <v>1281</v>
      </c>
      <c r="I237">
        <f>'Marks Term 1'!I103</f>
        <v>82</v>
      </c>
      <c r="J237">
        <f>'Marks Term 2'!I103</f>
        <v>77</v>
      </c>
      <c r="K237">
        <f>'Marks Term 3'!I103</f>
        <v>95</v>
      </c>
      <c r="L237">
        <f>'Marks Term 4'!I103</f>
        <v>66</v>
      </c>
      <c r="N237" s="10">
        <f>AVERAGE(I237:L237)</f>
        <v>80</v>
      </c>
      <c r="O237" s="5" t="str">
        <f>Calc!B103</f>
        <v>C</v>
      </c>
      <c r="P237" s="5">
        <f>IFERROR(VLOOKUP(A237,'Absence Report'!$A$4:$B$29,2,0),0)</f>
        <v>0</v>
      </c>
      <c r="Q237" s="11">
        <v>7088</v>
      </c>
    </row>
    <row r="238" spans="1:17">
      <c r="A238" s="3" t="s">
        <v>651</v>
      </c>
      <c r="B238" t="s">
        <v>527</v>
      </c>
      <c r="C238" t="s">
        <v>652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28</v>
      </c>
      <c r="H238" t="s">
        <v>1283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0">
        <f t="shared" si="12"/>
        <v>64.75</v>
      </c>
      <c r="O238" s="5" t="str">
        <f>Calc!B238</f>
        <v>D</v>
      </c>
      <c r="P238" s="5">
        <f>IFERROR(VLOOKUP(A238,'Absence Report'!$A$4:$B$29,2,0),0)</f>
        <v>0</v>
      </c>
      <c r="Q238" s="11">
        <v>7924</v>
      </c>
    </row>
    <row r="239" spans="1:17">
      <c r="A239" s="3" t="s">
        <v>653</v>
      </c>
      <c r="B239" t="s">
        <v>654</v>
      </c>
      <c r="C239" t="s">
        <v>655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13</v>
      </c>
      <c r="H239" t="s">
        <v>1283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0">
        <f t="shared" si="12"/>
        <v>48.25</v>
      </c>
      <c r="O239" s="5" t="str">
        <f>Calc!B239</f>
        <v>E</v>
      </c>
      <c r="P239" s="5">
        <f>IFERROR(VLOOKUP(A239,'Absence Report'!$A$4:$B$29,2,0),0)</f>
        <v>0</v>
      </c>
      <c r="Q239" s="11">
        <v>654</v>
      </c>
    </row>
    <row r="240" spans="1:17">
      <c r="A240" s="3" t="s">
        <v>656</v>
      </c>
      <c r="B240" t="s">
        <v>246</v>
      </c>
      <c r="C240" t="s">
        <v>657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24</v>
      </c>
      <c r="H240" t="s">
        <v>1282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0">
        <f t="shared" si="12"/>
        <v>40</v>
      </c>
      <c r="O240" s="5" t="str">
        <f>Calc!B240</f>
        <v>F</v>
      </c>
      <c r="P240" s="5">
        <f>IFERROR(VLOOKUP(A240,'Absence Report'!$A$4:$B$29,2,0),0)</f>
        <v>0</v>
      </c>
      <c r="Q240" s="11">
        <v>6755</v>
      </c>
    </row>
    <row r="241" spans="1:17">
      <c r="A241" s="3" t="s">
        <v>658</v>
      </c>
      <c r="B241" t="s">
        <v>659</v>
      </c>
      <c r="C241" t="s">
        <v>660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28</v>
      </c>
      <c r="H241" t="s">
        <v>1283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0">
        <f t="shared" si="12"/>
        <v>77</v>
      </c>
      <c r="O241" s="5" t="str">
        <f>Calc!B241</f>
        <v>B</v>
      </c>
      <c r="P241" s="5">
        <f>IFERROR(VLOOKUP(A241,'Absence Report'!$A$4:$B$29,2,0),0)</f>
        <v>0</v>
      </c>
      <c r="Q241" s="11">
        <v>4262</v>
      </c>
    </row>
    <row r="242" spans="1:17">
      <c r="A242" s="3" t="s">
        <v>661</v>
      </c>
      <c r="B242" t="s">
        <v>662</v>
      </c>
      <c r="C242" t="s">
        <v>663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20</v>
      </c>
      <c r="H242" t="s">
        <v>1282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0">
        <f t="shared" si="12"/>
        <v>59.75</v>
      </c>
      <c r="O242" s="5" t="str">
        <f>Calc!B242</f>
        <v>D</v>
      </c>
      <c r="P242" s="5">
        <f>IFERROR(VLOOKUP(A242,'Absence Report'!$A$4:$B$29,2,0),0)</f>
        <v>0</v>
      </c>
      <c r="Q242" s="11">
        <v>5880</v>
      </c>
    </row>
    <row r="243" spans="1:17">
      <c r="A243" s="3" t="s">
        <v>1028</v>
      </c>
      <c r="B243" t="s">
        <v>1029</v>
      </c>
      <c r="C243" t="s">
        <v>1030</v>
      </c>
      <c r="D243" t="str">
        <f>_xlfn.CONCAT(PROPER(B243)," ",PROPER(C243))</f>
        <v>Peilin Villanueva</v>
      </c>
      <c r="E243" t="str">
        <f>_xlfn.CONCAT(LOWER(LEFT(B243,1)),LOWER(C243),"@newcollege.com")</f>
        <v>pvillanueva@newcollege.com</v>
      </c>
      <c r="F243" t="str">
        <f>_xlfn.CONCAT("20",RIGHT(A243,2))</f>
        <v>2015</v>
      </c>
      <c r="G243" t="s">
        <v>13</v>
      </c>
      <c r="H243" t="s">
        <v>1281</v>
      </c>
      <c r="I243">
        <f>'Marks Term 1'!I379</f>
        <v>69</v>
      </c>
      <c r="J243">
        <f>'Marks Term 2'!I379</f>
        <v>81</v>
      </c>
      <c r="K243">
        <f>'Marks Term 3'!I379</f>
        <v>49</v>
      </c>
      <c r="L243">
        <f>'Marks Term 4'!I379</f>
        <v>74</v>
      </c>
      <c r="N243" s="10">
        <f>AVERAGE(I243:L243)</f>
        <v>68.25</v>
      </c>
      <c r="O243" s="5" t="str">
        <f>Calc!B379</f>
        <v>A</v>
      </c>
      <c r="P243" s="5">
        <f>IFERROR(VLOOKUP(A243,'Absence Report'!$A$4:$B$29,2,0),0)</f>
        <v>0</v>
      </c>
      <c r="Q243" s="11">
        <v>7115</v>
      </c>
    </row>
    <row r="244" spans="1:17">
      <c r="A244" s="3" t="s">
        <v>667</v>
      </c>
      <c r="B244" t="s">
        <v>668</v>
      </c>
      <c r="C244" t="s">
        <v>669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24</v>
      </c>
      <c r="H244" t="s">
        <v>1283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0">
        <f t="shared" si="12"/>
        <v>40</v>
      </c>
      <c r="O244" s="5" t="str">
        <f>Calc!B244</f>
        <v>F</v>
      </c>
      <c r="P244" s="5">
        <f>IFERROR(VLOOKUP(A244,'Absence Report'!$A$4:$B$29,2,0),0)</f>
        <v>0</v>
      </c>
      <c r="Q244" s="11">
        <v>4012</v>
      </c>
    </row>
    <row r="245" spans="1:17">
      <c r="A245" s="3" t="s">
        <v>670</v>
      </c>
      <c r="B245" t="s">
        <v>671</v>
      </c>
      <c r="C245" t="s">
        <v>672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28</v>
      </c>
      <c r="H245" t="s">
        <v>1282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0">
        <f t="shared" si="12"/>
        <v>74.75</v>
      </c>
      <c r="O245" s="5" t="str">
        <f>Calc!B245</f>
        <v>C</v>
      </c>
      <c r="P245" s="5">
        <f>IFERROR(VLOOKUP(A245,'Absence Report'!$A$4:$B$29,2,0),0)</f>
        <v>0</v>
      </c>
      <c r="Q245" s="11">
        <v>10733</v>
      </c>
    </row>
    <row r="246" spans="1:17">
      <c r="A246" s="3" t="s">
        <v>1051</v>
      </c>
      <c r="B246" t="s">
        <v>1052</v>
      </c>
      <c r="C246" t="s">
        <v>1038</v>
      </c>
      <c r="D246" t="str">
        <f>_xlfn.CONCAT(PROPER(B246)," ",PROPER(C246))</f>
        <v>Jiarong Wang</v>
      </c>
      <c r="E246" t="str">
        <f>_xlfn.CONCAT(LOWER(LEFT(B246,1)),LOWER(C246),"@newcollege.com")</f>
        <v>jwang@newcollege.com</v>
      </c>
      <c r="F246" t="str">
        <f>_xlfn.CONCAT("20",RIGHT(A246,2))</f>
        <v>2017</v>
      </c>
      <c r="G246" t="s">
        <v>20</v>
      </c>
      <c r="H246" t="s">
        <v>1281</v>
      </c>
      <c r="I246">
        <f>'Marks Term 1'!I383</f>
        <v>75</v>
      </c>
      <c r="J246">
        <f>'Marks Term 2'!I383</f>
        <v>9</v>
      </c>
      <c r="K246">
        <f>'Marks Term 3'!I383</f>
        <v>21</v>
      </c>
      <c r="L246">
        <f>'Marks Term 4'!I383</f>
        <v>60</v>
      </c>
      <c r="N246" s="10">
        <f>AVERAGE(I246:L246)</f>
        <v>41.25</v>
      </c>
      <c r="O246" s="5" t="str">
        <f>Calc!B383</f>
        <v>D</v>
      </c>
      <c r="P246" s="5">
        <f>IFERROR(VLOOKUP(A246,'Absence Report'!$A$4:$B$29,2,0),0)</f>
        <v>0</v>
      </c>
      <c r="Q246" s="11">
        <v>7590</v>
      </c>
    </row>
    <row r="247" spans="1:17">
      <c r="A247" s="3" t="s">
        <v>675</v>
      </c>
      <c r="B247" t="s">
        <v>676</v>
      </c>
      <c r="C247" t="s">
        <v>54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20</v>
      </c>
      <c r="H247" t="s">
        <v>1283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0">
        <f t="shared" si="12"/>
        <v>89.75</v>
      </c>
      <c r="O247" s="5" t="str">
        <f>Calc!B247</f>
        <v>A</v>
      </c>
      <c r="P247" s="5">
        <f>IFERROR(VLOOKUP(A247,'Absence Report'!$A$4:$B$29,2,0),0)</f>
        <v>0</v>
      </c>
      <c r="Q247" s="11">
        <v>12535</v>
      </c>
    </row>
    <row r="248" spans="1:17">
      <c r="A248" s="3" t="s">
        <v>677</v>
      </c>
      <c r="B248" t="s">
        <v>678</v>
      </c>
      <c r="C248" t="s">
        <v>679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28</v>
      </c>
      <c r="H248" t="s">
        <v>1283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0">
        <f t="shared" si="12"/>
        <v>83.75</v>
      </c>
      <c r="O248" s="5" t="str">
        <f>Calc!B248</f>
        <v>B</v>
      </c>
      <c r="P248" s="5">
        <f>IFERROR(VLOOKUP(A248,'Absence Report'!$A$4:$B$29,2,0),0)</f>
        <v>0</v>
      </c>
      <c r="Q248" s="11">
        <v>7707</v>
      </c>
    </row>
    <row r="249" spans="1:17">
      <c r="A249" s="3" t="s">
        <v>373</v>
      </c>
      <c r="B249" t="s">
        <v>374</v>
      </c>
      <c r="C249" t="s">
        <v>375</v>
      </c>
      <c r="D249" t="str">
        <f>_xlfn.CONCAT(PROPER(B249)," ",PROPER(C249))</f>
        <v>Siofilisi He</v>
      </c>
      <c r="E249" t="str">
        <f>_xlfn.CONCAT(LOWER(LEFT(B249,1)),LOWER(C249),"@newcollege.com")</f>
        <v>she@newcollege.com</v>
      </c>
      <c r="F249" t="str">
        <f>_xlfn.CONCAT("20",RIGHT(A249,2))</f>
        <v>2016</v>
      </c>
      <c r="G249" t="s">
        <v>24</v>
      </c>
      <c r="H249" t="s">
        <v>1281</v>
      </c>
      <c r="I249">
        <f>'Marks Term 1'!I131</f>
        <v>20</v>
      </c>
      <c r="J249">
        <f>'Marks Term 2'!I131</f>
        <v>26</v>
      </c>
      <c r="K249">
        <f>'Marks Term 3'!I131</f>
        <v>41</v>
      </c>
      <c r="L249">
        <f>'Marks Term 4'!I131</f>
        <v>55</v>
      </c>
      <c r="N249" s="10">
        <f>AVERAGE(I249:L249)</f>
        <v>35.5</v>
      </c>
      <c r="O249" s="5" t="str">
        <f>Calc!B131</f>
        <v>D</v>
      </c>
      <c r="P249" s="5">
        <f>IFERROR(VLOOKUP(A249,'Absence Report'!$A$4:$B$29,2,0),0)</f>
        <v>0</v>
      </c>
      <c r="Q249" s="11">
        <v>7655</v>
      </c>
    </row>
    <row r="250" spans="1:17">
      <c r="A250" s="3" t="s">
        <v>334</v>
      </c>
      <c r="B250" t="s">
        <v>335</v>
      </c>
      <c r="C250" t="s">
        <v>336</v>
      </c>
      <c r="D250" t="str">
        <f>_xlfn.CONCAT(PROPER(B250)," ",PROPER(C250))</f>
        <v>Junzi Guo</v>
      </c>
      <c r="E250" t="str">
        <f>_xlfn.CONCAT(LOWER(LEFT(B250,1)),LOWER(C250),"@newcollege.com")</f>
        <v>jguo@newcollege.com</v>
      </c>
      <c r="F250" t="str">
        <f>_xlfn.CONCAT("20",RIGHT(A250,2))</f>
        <v>2016</v>
      </c>
      <c r="G250" t="s">
        <v>28</v>
      </c>
      <c r="H250" t="s">
        <v>1281</v>
      </c>
      <c r="I250">
        <f>'Marks Term 1'!I117</f>
        <v>70</v>
      </c>
      <c r="J250">
        <f>'Marks Term 2'!I117</f>
        <v>68</v>
      </c>
      <c r="K250">
        <f>'Marks Term 3'!I117</f>
        <v>64</v>
      </c>
      <c r="L250">
        <f>'Marks Term 4'!I117</f>
        <v>61</v>
      </c>
      <c r="N250" s="10">
        <f>AVERAGE(I250:L250)</f>
        <v>65.75</v>
      </c>
      <c r="O250" s="5" t="str">
        <f>Calc!B117</f>
        <v>Fail</v>
      </c>
      <c r="P250" s="5">
        <f>IFERROR(VLOOKUP(A250,'Absence Report'!$A$4:$B$29,2,0),0)</f>
        <v>0</v>
      </c>
      <c r="Q250" s="11">
        <v>7864</v>
      </c>
    </row>
    <row r="251" spans="1:17">
      <c r="A251" s="3" t="s">
        <v>686</v>
      </c>
      <c r="B251" t="s">
        <v>644</v>
      </c>
      <c r="C251" t="s">
        <v>687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20</v>
      </c>
      <c r="H251" t="s">
        <v>1283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0">
        <f t="shared" si="12"/>
        <v>37.75</v>
      </c>
      <c r="O251" s="5" t="str">
        <f>Calc!B251</f>
        <v>F</v>
      </c>
      <c r="P251" s="5">
        <f>IFERROR(VLOOKUP(A251,'Absence Report'!$A$4:$B$29,2,0),0)</f>
        <v>0</v>
      </c>
      <c r="Q251" s="11">
        <v>14794</v>
      </c>
    </row>
    <row r="252" spans="1:17">
      <c r="A252" s="3" t="s">
        <v>688</v>
      </c>
      <c r="B252" t="s">
        <v>272</v>
      </c>
      <c r="C252" t="s">
        <v>689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24</v>
      </c>
      <c r="H252" t="s">
        <v>1282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0">
        <f t="shared" si="12"/>
        <v>94</v>
      </c>
      <c r="O252" s="5" t="str">
        <f>Calc!B252</f>
        <v>A</v>
      </c>
      <c r="P252" s="5">
        <f>IFERROR(VLOOKUP(A252,'Absence Report'!$A$4:$B$29,2,0),0)</f>
        <v>0</v>
      </c>
      <c r="Q252" s="11">
        <v>11063</v>
      </c>
    </row>
    <row r="253" spans="1:17">
      <c r="A253" s="3" t="s">
        <v>690</v>
      </c>
      <c r="B253" t="s">
        <v>85</v>
      </c>
      <c r="C253" t="s">
        <v>691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20</v>
      </c>
      <c r="H253" t="s">
        <v>1283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0">
        <f t="shared" si="12"/>
        <v>66.25</v>
      </c>
      <c r="O253" s="5" t="str">
        <f>Calc!B253</f>
        <v>C</v>
      </c>
      <c r="P253" s="5">
        <f>IFERROR(VLOOKUP(A253,'Absence Report'!$A$4:$B$29,2,0),0)</f>
        <v>0</v>
      </c>
      <c r="Q253" s="11">
        <v>4328</v>
      </c>
    </row>
    <row r="254" spans="1:17">
      <c r="A254" s="3" t="s">
        <v>692</v>
      </c>
      <c r="B254" t="s">
        <v>693</v>
      </c>
      <c r="C254" t="s">
        <v>694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13</v>
      </c>
      <c r="H254" t="s">
        <v>1283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0">
        <f t="shared" si="12"/>
        <v>35.5</v>
      </c>
      <c r="O254" s="5" t="str">
        <f>Calc!B254</f>
        <v>F</v>
      </c>
      <c r="P254" s="5">
        <f>IFERROR(VLOOKUP(A254,'Absence Report'!$A$4:$B$29,2,0),0)</f>
        <v>0</v>
      </c>
      <c r="Q254" s="11">
        <v>52</v>
      </c>
    </row>
    <row r="255" spans="1:17">
      <c r="A255" s="3" t="s">
        <v>695</v>
      </c>
      <c r="B255" t="s">
        <v>696</v>
      </c>
      <c r="C255" t="s">
        <v>697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24</v>
      </c>
      <c r="H255" t="s">
        <v>1283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0">
        <f t="shared" si="12"/>
        <v>21.75</v>
      </c>
      <c r="O255" s="5" t="str">
        <f>Calc!B255</f>
        <v>Fail</v>
      </c>
      <c r="P255" s="5">
        <f>IFERROR(VLOOKUP(A255,'Absence Report'!$A$4:$B$29,2,0),0)</f>
        <v>0</v>
      </c>
      <c r="Q255" s="11">
        <v>1655</v>
      </c>
    </row>
    <row r="256" spans="1:17">
      <c r="A256" s="3" t="s">
        <v>698</v>
      </c>
      <c r="B256" t="s">
        <v>699</v>
      </c>
      <c r="C256" t="s">
        <v>700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20</v>
      </c>
      <c r="H256" t="s">
        <v>1282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0">
        <f t="shared" si="12"/>
        <v>31.75</v>
      </c>
      <c r="O256" s="5" t="str">
        <f>Calc!B256</f>
        <v>Fail</v>
      </c>
      <c r="P256" s="5">
        <f>IFERROR(VLOOKUP(A256,'Absence Report'!$A$4:$B$29,2,0),0)</f>
        <v>0</v>
      </c>
      <c r="Q256" s="11">
        <v>13488</v>
      </c>
    </row>
    <row r="257" spans="1:17">
      <c r="A257" s="3" t="s">
        <v>701</v>
      </c>
      <c r="B257" t="s">
        <v>465</v>
      </c>
      <c r="C257" t="s">
        <v>702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28</v>
      </c>
      <c r="H257" t="s">
        <v>1283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0">
        <f t="shared" si="12"/>
        <v>59.25</v>
      </c>
      <c r="O257" s="5" t="str">
        <f>Calc!B257</f>
        <v>D</v>
      </c>
      <c r="P257" s="5">
        <f>IFERROR(VLOOKUP(A257,'Absence Report'!$A$4:$B$29,2,0),0)</f>
        <v>0</v>
      </c>
      <c r="Q257" s="11">
        <v>14892</v>
      </c>
    </row>
    <row r="258" spans="1:17">
      <c r="A258" s="3" t="s">
        <v>703</v>
      </c>
      <c r="B258" t="s">
        <v>307</v>
      </c>
      <c r="C258" t="s">
        <v>704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20</v>
      </c>
      <c r="H258" t="s">
        <v>1283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0">
        <f t="shared" si="12"/>
        <v>91.5</v>
      </c>
      <c r="O258" s="5" t="str">
        <f>Calc!B258</f>
        <v>A</v>
      </c>
      <c r="P258" s="5">
        <f>IFERROR(VLOOKUP(A258,'Absence Report'!$A$4:$B$29,2,0),0)</f>
        <v>0</v>
      </c>
      <c r="Q258" s="11">
        <v>15283</v>
      </c>
    </row>
    <row r="259" spans="1:17">
      <c r="A259" s="3" t="s">
        <v>705</v>
      </c>
      <c r="B259" t="s">
        <v>706</v>
      </c>
      <c r="C259" t="s">
        <v>707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28</v>
      </c>
      <c r="H259" t="s">
        <v>1282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0">
        <f t="shared" si="12"/>
        <v>57</v>
      </c>
      <c r="O259" s="5" t="str">
        <f>Calc!B259</f>
        <v>D</v>
      </c>
      <c r="P259" s="5">
        <f>IFERROR(VLOOKUP(A259,'Absence Report'!$A$4:$B$29,2,0),0)</f>
        <v>0</v>
      </c>
      <c r="Q259" s="11">
        <v>11889</v>
      </c>
    </row>
    <row r="260" spans="1:17">
      <c r="A260" s="3" t="s">
        <v>303</v>
      </c>
      <c r="B260" t="s">
        <v>304</v>
      </c>
      <c r="C260" t="s">
        <v>305</v>
      </c>
      <c r="D260" t="str">
        <f>_xlfn.CONCAT(PROPER(B260)," ",PROPER(C260))</f>
        <v>Puiyue Gosai</v>
      </c>
      <c r="E260" t="str">
        <f>_xlfn.CONCAT(LOWER(LEFT(B260,1)),LOWER(C260),"@newcollege.com")</f>
        <v>pgosai@newcollege.com</v>
      </c>
      <c r="F260" t="str">
        <f>_xlfn.CONCAT("20",RIGHT(A260,2))</f>
        <v>2015</v>
      </c>
      <c r="G260" t="s">
        <v>24</v>
      </c>
      <c r="H260" t="s">
        <v>1281</v>
      </c>
      <c r="I260">
        <f>'Marks Term 1'!I106</f>
        <v>64</v>
      </c>
      <c r="J260">
        <f>'Marks Term 2'!I106</f>
        <v>56</v>
      </c>
      <c r="K260">
        <f>'Marks Term 3'!I106</f>
        <v>30</v>
      </c>
      <c r="L260">
        <f>'Marks Term 4'!I106</f>
        <v>48</v>
      </c>
      <c r="N260" s="10">
        <f>AVERAGE(I260:L260)</f>
        <v>49.5</v>
      </c>
      <c r="O260" s="5" t="str">
        <f>Calc!B106</f>
        <v>B</v>
      </c>
      <c r="P260" s="5">
        <f>IFERROR(VLOOKUP(A260,'Absence Report'!$A$4:$B$29,2,0),0)</f>
        <v>0</v>
      </c>
      <c r="Q260" s="11">
        <v>8028</v>
      </c>
    </row>
    <row r="261" spans="1:17">
      <c r="A261" s="3" t="s">
        <v>711</v>
      </c>
      <c r="B261" t="s">
        <v>712</v>
      </c>
      <c r="C261" t="s">
        <v>713</v>
      </c>
      <c r="D261" t="str">
        <f t="shared" ref="D261:D324" si="16">_xlfn.CONCAT(PROPER(B261)," ",PROPER(C261))</f>
        <v>Gibson Newell</v>
      </c>
      <c r="E261" t="str">
        <f t="shared" ref="E261:E324" si="17">_xlfn.CONCAT(LOWER(LEFT(B261,1)),LOWER(C261),"@newcollege.com")</f>
        <v>gnewell@newcollege.com</v>
      </c>
      <c r="F261" t="str">
        <f t="shared" ref="F261:F324" si="18">_xlfn.CONCAT("20",RIGHT(A261,2))</f>
        <v>2015</v>
      </c>
      <c r="G261" t="s">
        <v>28</v>
      </c>
      <c r="H261" t="s">
        <v>1282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0">
        <f t="shared" ref="N260:N323" si="19">AVERAGE(I261:L261)</f>
        <v>89</v>
      </c>
      <c r="O261" s="5" t="str">
        <f>Calc!B261</f>
        <v>A</v>
      </c>
      <c r="P261" s="5">
        <f>IFERROR(VLOOKUP(A261,'Absence Report'!$A$4:$B$29,2,0),0)</f>
        <v>0</v>
      </c>
      <c r="Q261" s="11">
        <v>10209</v>
      </c>
    </row>
    <row r="262" spans="1:17">
      <c r="A262" s="3" t="s">
        <v>724</v>
      </c>
      <c r="B262" t="s">
        <v>725</v>
      </c>
      <c r="C262" t="s">
        <v>716</v>
      </c>
      <c r="D262" t="str">
        <f t="shared" si="16"/>
        <v>Tony Nguyen</v>
      </c>
      <c r="E262" t="str">
        <f t="shared" si="17"/>
        <v>tnguyen@newcollege.com</v>
      </c>
      <c r="F262" t="str">
        <f t="shared" si="18"/>
        <v>2016</v>
      </c>
      <c r="G262" t="s">
        <v>13</v>
      </c>
      <c r="H262" t="s">
        <v>1283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0">
        <f t="shared" si="19"/>
        <v>87.25</v>
      </c>
      <c r="O262" s="5" t="str">
        <f>Calc!B262</f>
        <v>A</v>
      </c>
      <c r="P262" s="5">
        <f>IFERROR(VLOOKUP(A262,'Absence Report'!$A$4:$B$29,2,0),0)</f>
        <v>0</v>
      </c>
      <c r="Q262" s="11">
        <v>11629</v>
      </c>
    </row>
    <row r="263" spans="1:17">
      <c r="A263" s="3" t="s">
        <v>721</v>
      </c>
      <c r="B263" t="s">
        <v>616</v>
      </c>
      <c r="C263" t="s">
        <v>716</v>
      </c>
      <c r="D263" t="str">
        <f t="shared" si="16"/>
        <v>Andrew Nguyen</v>
      </c>
      <c r="E263" t="str">
        <f t="shared" si="17"/>
        <v>anguyen@newcollege.com</v>
      </c>
      <c r="F263" t="str">
        <f t="shared" si="18"/>
        <v>2017</v>
      </c>
      <c r="G263" t="s">
        <v>24</v>
      </c>
      <c r="H263" t="s">
        <v>1283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0">
        <f t="shared" si="19"/>
        <v>85.5</v>
      </c>
      <c r="O263" s="5" t="str">
        <f>Calc!B263</f>
        <v>A</v>
      </c>
      <c r="P263" s="5">
        <f>IFERROR(VLOOKUP(A263,'Absence Report'!$A$4:$B$29,2,0),0)</f>
        <v>0</v>
      </c>
      <c r="Q263" s="11">
        <v>7895</v>
      </c>
    </row>
    <row r="264" spans="1:17">
      <c r="A264" s="3" t="s">
        <v>726</v>
      </c>
      <c r="B264" t="s">
        <v>727</v>
      </c>
      <c r="C264" t="s">
        <v>716</v>
      </c>
      <c r="D264" t="str">
        <f t="shared" si="16"/>
        <v>Annierose Nguyen</v>
      </c>
      <c r="E264" t="str">
        <f t="shared" si="17"/>
        <v>anguyen@newcollege.com</v>
      </c>
      <c r="F264" t="str">
        <f t="shared" si="18"/>
        <v>2015</v>
      </c>
      <c r="G264" t="s">
        <v>13</v>
      </c>
      <c r="H264" t="s">
        <v>1282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0">
        <f t="shared" si="19"/>
        <v>73.75</v>
      </c>
      <c r="O264" s="5" t="str">
        <f>Calc!B264</f>
        <v>C</v>
      </c>
      <c r="P264" s="5">
        <f>IFERROR(VLOOKUP(A264,'Absence Report'!$A$4:$B$29,2,0),0)</f>
        <v>0</v>
      </c>
      <c r="Q264" s="11">
        <v>5532</v>
      </c>
    </row>
    <row r="265" spans="1:17">
      <c r="A265" s="3" t="s">
        <v>216</v>
      </c>
      <c r="B265" t="s">
        <v>217</v>
      </c>
      <c r="C265" t="s">
        <v>218</v>
      </c>
      <c r="D265" t="str">
        <f>_xlfn.CONCAT(PROPER(B265)," ",PROPER(C265))</f>
        <v>Chelvy Dave</v>
      </c>
      <c r="E265" t="str">
        <f>_xlfn.CONCAT(LOWER(LEFT(B265,1)),LOWER(C265),"@newcollege.com")</f>
        <v>cdave@newcollege.com</v>
      </c>
      <c r="F265" t="str">
        <f>_xlfn.CONCAT("20",RIGHT(A265,2))</f>
        <v>2015</v>
      </c>
      <c r="G265" t="s">
        <v>13</v>
      </c>
      <c r="H265" t="s">
        <v>1281</v>
      </c>
      <c r="I265">
        <f>'Marks Term 1'!I76</f>
        <v>79</v>
      </c>
      <c r="J265">
        <f>'Marks Term 2'!I76</f>
        <v>92</v>
      </c>
      <c r="K265">
        <f>'Marks Term 3'!I76</f>
        <v>42</v>
      </c>
      <c r="L265">
        <f>'Marks Term 4'!I76</f>
        <v>73</v>
      </c>
      <c r="N265" s="10">
        <f>AVERAGE(I265:L265)</f>
        <v>71.5</v>
      </c>
      <c r="O265" s="5" t="str">
        <f>Calc!B76</f>
        <v>B</v>
      </c>
      <c r="P265" s="5">
        <f>IFERROR(VLOOKUP(A265,'Absence Report'!$A$4:$B$29,2,0),0)</f>
        <v>0</v>
      </c>
      <c r="Q265" s="11">
        <v>8435</v>
      </c>
    </row>
    <row r="266" spans="1:17">
      <c r="A266" s="3" t="s">
        <v>714</v>
      </c>
      <c r="B266" t="s">
        <v>715</v>
      </c>
      <c r="C266" t="s">
        <v>716</v>
      </c>
      <c r="D266" t="str">
        <f t="shared" si="16"/>
        <v>Jennifer Nguyen</v>
      </c>
      <c r="E266" t="str">
        <f t="shared" si="17"/>
        <v>jnguyen@newcollege.com</v>
      </c>
      <c r="F266" t="str">
        <f t="shared" si="18"/>
        <v>2015</v>
      </c>
      <c r="G266" t="s">
        <v>13</v>
      </c>
      <c r="H266" t="s">
        <v>1283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0">
        <f t="shared" si="19"/>
        <v>84.75</v>
      </c>
      <c r="O266" s="5" t="str">
        <f>Calc!B266</f>
        <v>B</v>
      </c>
      <c r="P266" s="5">
        <f>IFERROR(VLOOKUP(A266,'Absence Report'!$A$4:$B$29,2,0),0)</f>
        <v>0</v>
      </c>
      <c r="Q266" s="11">
        <v>12430</v>
      </c>
    </row>
    <row r="267" spans="1:17">
      <c r="A267" s="3" t="s">
        <v>722</v>
      </c>
      <c r="B267" t="s">
        <v>723</v>
      </c>
      <c r="C267" t="s">
        <v>716</v>
      </c>
      <c r="D267" t="str">
        <f t="shared" si="16"/>
        <v>Juntao Nguyen</v>
      </c>
      <c r="E267" t="str">
        <f t="shared" si="17"/>
        <v>jnguyen@newcollege.com</v>
      </c>
      <c r="F267" t="str">
        <f t="shared" si="18"/>
        <v>2016</v>
      </c>
      <c r="G267" t="s">
        <v>20</v>
      </c>
      <c r="H267" t="s">
        <v>1282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0">
        <f t="shared" si="19"/>
        <v>71.5</v>
      </c>
      <c r="O267" s="5" t="str">
        <f>Calc!B267</f>
        <v>C</v>
      </c>
      <c r="P267" s="5">
        <f>IFERROR(VLOOKUP(A267,'Absence Report'!$A$4:$B$29,2,0),0)</f>
        <v>0</v>
      </c>
      <c r="Q267" s="11">
        <v>2761</v>
      </c>
    </row>
    <row r="268" spans="1:17">
      <c r="A268" s="3" t="s">
        <v>730</v>
      </c>
      <c r="B268" t="s">
        <v>731</v>
      </c>
      <c r="C268" t="s">
        <v>716</v>
      </c>
      <c r="D268" t="str">
        <f t="shared" si="16"/>
        <v>Kailin Nguyen</v>
      </c>
      <c r="E268" t="str">
        <f t="shared" si="17"/>
        <v>knguyen@newcollege.com</v>
      </c>
      <c r="F268" t="str">
        <f t="shared" si="18"/>
        <v>2017</v>
      </c>
      <c r="G268" t="s">
        <v>24</v>
      </c>
      <c r="H268" t="s">
        <v>1282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0">
        <f t="shared" si="19"/>
        <v>66</v>
      </c>
      <c r="O268" s="5" t="str">
        <f>Calc!B268</f>
        <v>C</v>
      </c>
      <c r="P268" s="5">
        <f>IFERROR(VLOOKUP(A268,'Absence Report'!$A$4:$B$29,2,0),0)</f>
        <v>0</v>
      </c>
      <c r="Q268" s="11">
        <v>10089</v>
      </c>
    </row>
    <row r="269" spans="1:17">
      <c r="A269" s="3" t="s">
        <v>719</v>
      </c>
      <c r="B269" t="s">
        <v>720</v>
      </c>
      <c r="C269" t="s">
        <v>716</v>
      </c>
      <c r="D269" t="str">
        <f t="shared" si="16"/>
        <v>Maja Nguyen</v>
      </c>
      <c r="E269" t="str">
        <f t="shared" si="17"/>
        <v>mnguyen@newcollege.com</v>
      </c>
      <c r="F269" t="str">
        <f t="shared" si="18"/>
        <v>2017</v>
      </c>
      <c r="G269" t="s">
        <v>28</v>
      </c>
      <c r="H269" t="s">
        <v>1282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0">
        <f t="shared" si="19"/>
        <v>67.75</v>
      </c>
      <c r="O269" s="5" t="str">
        <f>Calc!B269</f>
        <v>C</v>
      </c>
      <c r="P269" s="5">
        <f>IFERROR(VLOOKUP(A269,'Absence Report'!$A$4:$B$29,2,0),0)</f>
        <v>0</v>
      </c>
      <c r="Q269" s="11">
        <v>15696</v>
      </c>
    </row>
    <row r="270" spans="1:17">
      <c r="A270" s="3" t="s">
        <v>717</v>
      </c>
      <c r="B270" t="s">
        <v>718</v>
      </c>
      <c r="C270" t="s">
        <v>716</v>
      </c>
      <c r="D270" t="str">
        <f t="shared" si="16"/>
        <v>Negin Nguyen</v>
      </c>
      <c r="E270" t="str">
        <f t="shared" si="17"/>
        <v>nnguyen@newcollege.com</v>
      </c>
      <c r="F270" t="str">
        <f t="shared" si="18"/>
        <v>2016</v>
      </c>
      <c r="G270" t="s">
        <v>20</v>
      </c>
      <c r="H270" t="s">
        <v>1283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0">
        <f t="shared" si="19"/>
        <v>63.25</v>
      </c>
      <c r="O270" s="5" t="str">
        <f>Calc!B270</f>
        <v>D</v>
      </c>
      <c r="P270" s="5">
        <f>IFERROR(VLOOKUP(A270,'Absence Report'!$A$4:$B$29,2,0),0)</f>
        <v>0</v>
      </c>
      <c r="Q270" s="11">
        <v>2755</v>
      </c>
    </row>
    <row r="271" spans="1:17">
      <c r="A271" s="3" t="s">
        <v>732</v>
      </c>
      <c r="B271" t="s">
        <v>66</v>
      </c>
      <c r="C271" t="s">
        <v>733</v>
      </c>
      <c r="D271" t="str">
        <f t="shared" si="16"/>
        <v>Lily Northridge</v>
      </c>
      <c r="E271" t="str">
        <f t="shared" si="17"/>
        <v>lnorthridge@newcollege.com</v>
      </c>
      <c r="F271" t="str">
        <f t="shared" si="18"/>
        <v>2015</v>
      </c>
      <c r="G271" t="s">
        <v>13</v>
      </c>
      <c r="H271" t="s">
        <v>1282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0">
        <f t="shared" si="19"/>
        <v>41.75</v>
      </c>
      <c r="O271" s="5" t="str">
        <f>Calc!B271</f>
        <v>F</v>
      </c>
      <c r="P271" s="5">
        <f>IFERROR(VLOOKUP(A271,'Absence Report'!$A$4:$B$29,2,0),0)</f>
        <v>0</v>
      </c>
      <c r="Q271" s="11">
        <v>5750</v>
      </c>
    </row>
    <row r="272" spans="1:17">
      <c r="A272" s="3" t="s">
        <v>734</v>
      </c>
      <c r="B272" t="s">
        <v>735</v>
      </c>
      <c r="C272" t="s">
        <v>736</v>
      </c>
      <c r="D272" t="str">
        <f t="shared" si="16"/>
        <v>Shannon O'Donnell</v>
      </c>
      <c r="E272" t="str">
        <f t="shared" si="17"/>
        <v>so'donnell@newcollege.com</v>
      </c>
      <c r="F272" t="str">
        <f t="shared" si="18"/>
        <v>2016</v>
      </c>
      <c r="G272" t="s">
        <v>20</v>
      </c>
      <c r="H272" t="s">
        <v>1283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0">
        <f t="shared" si="19"/>
        <v>31</v>
      </c>
      <c r="O272" s="5" t="str">
        <f>Calc!B272</f>
        <v>Fail</v>
      </c>
      <c r="P272" s="5">
        <f>IFERROR(VLOOKUP(A272,'Absence Report'!$A$4:$B$29,2,0),0)</f>
        <v>0</v>
      </c>
      <c r="Q272" s="11">
        <v>14962</v>
      </c>
    </row>
    <row r="273" spans="1:17">
      <c r="A273" s="3" t="s">
        <v>737</v>
      </c>
      <c r="B273" t="s">
        <v>738</v>
      </c>
      <c r="C273" t="s">
        <v>739</v>
      </c>
      <c r="D273" t="str">
        <f t="shared" si="16"/>
        <v>Panchami Oni</v>
      </c>
      <c r="E273" t="str">
        <f t="shared" si="17"/>
        <v>poni@newcollege.com</v>
      </c>
      <c r="F273" t="str">
        <f t="shared" si="18"/>
        <v>2017</v>
      </c>
      <c r="G273" t="s">
        <v>13</v>
      </c>
      <c r="H273" t="s">
        <v>1283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0">
        <f t="shared" si="19"/>
        <v>86.75</v>
      </c>
      <c r="O273" s="5" t="str">
        <f>Calc!B273</f>
        <v>A</v>
      </c>
      <c r="P273" s="5">
        <f>IFERROR(VLOOKUP(A273,'Absence Report'!$A$4:$B$29,2,0),0)</f>
        <v>0</v>
      </c>
      <c r="Q273" s="11">
        <v>13575</v>
      </c>
    </row>
    <row r="274" spans="1:17">
      <c r="A274" s="3" t="s">
        <v>740</v>
      </c>
      <c r="B274" t="s">
        <v>741</v>
      </c>
      <c r="C274" t="s">
        <v>742</v>
      </c>
      <c r="D274" t="str">
        <f t="shared" si="16"/>
        <v>Wenyi Ou</v>
      </c>
      <c r="E274" t="str">
        <f t="shared" si="17"/>
        <v>wou@newcollege.com</v>
      </c>
      <c r="F274" t="str">
        <f t="shared" si="18"/>
        <v>2015</v>
      </c>
      <c r="G274" t="s">
        <v>20</v>
      </c>
      <c r="H274" t="s">
        <v>1282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0">
        <f t="shared" si="19"/>
        <v>63.75</v>
      </c>
      <c r="O274" s="5" t="str">
        <f>Calc!B274</f>
        <v>D</v>
      </c>
      <c r="P274" s="5">
        <f>IFERROR(VLOOKUP(A274,'Absence Report'!$A$4:$B$29,2,0),0)</f>
        <v>0</v>
      </c>
      <c r="Q274" s="11">
        <v>15069</v>
      </c>
    </row>
    <row r="275" spans="1:17">
      <c r="A275" s="3" t="s">
        <v>210</v>
      </c>
      <c r="B275" t="s">
        <v>211</v>
      </c>
      <c r="C275" t="s">
        <v>212</v>
      </c>
      <c r="D275" t="str">
        <f>_xlfn.CONCAT(PROPER(B275)," ",PROPER(C275))</f>
        <v>Nabil Dai</v>
      </c>
      <c r="E275" t="str">
        <f>_xlfn.CONCAT(LOWER(LEFT(B275,1)),LOWER(C275),"@newcollege.com")</f>
        <v>ndai@newcollege.com</v>
      </c>
      <c r="F275" t="str">
        <f>_xlfn.CONCAT("20",RIGHT(A275,2))</f>
        <v>2016</v>
      </c>
      <c r="G275" t="s">
        <v>20</v>
      </c>
      <c r="H275" t="s">
        <v>1281</v>
      </c>
      <c r="I275">
        <f>'Marks Term 1'!I74</f>
        <v>51</v>
      </c>
      <c r="J275">
        <f>'Marks Term 2'!I74</f>
        <v>56</v>
      </c>
      <c r="K275">
        <f>'Marks Term 3'!I74</f>
        <v>50</v>
      </c>
      <c r="L275">
        <f>'Marks Term 4'!I74</f>
        <v>60</v>
      </c>
      <c r="N275" s="10">
        <f>AVERAGE(I275:L275)</f>
        <v>54.25</v>
      </c>
      <c r="O275" s="5" t="str">
        <f>Calc!B74</f>
        <v>C</v>
      </c>
      <c r="P275" s="5">
        <f>IFERROR(VLOOKUP(A275,'Absence Report'!$A$4:$B$29,2,0),0)</f>
        <v>0</v>
      </c>
      <c r="Q275" s="11">
        <v>8485</v>
      </c>
    </row>
    <row r="276" spans="1:17">
      <c r="A276" s="3" t="s">
        <v>746</v>
      </c>
      <c r="B276" t="s">
        <v>747</v>
      </c>
      <c r="C276" t="s">
        <v>748</v>
      </c>
      <c r="D276" t="str">
        <f t="shared" si="16"/>
        <v>Jannik Oxford</v>
      </c>
      <c r="E276" t="str">
        <f t="shared" si="17"/>
        <v>joxford@newcollege.com</v>
      </c>
      <c r="F276" t="str">
        <f t="shared" si="18"/>
        <v>2015</v>
      </c>
      <c r="G276" t="s">
        <v>28</v>
      </c>
      <c r="H276" t="s">
        <v>1282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0">
        <f t="shared" si="19"/>
        <v>80</v>
      </c>
      <c r="O276" s="5" t="str">
        <f>Calc!B276</f>
        <v>B</v>
      </c>
      <c r="P276" s="5">
        <f>IFERROR(VLOOKUP(A276,'Absence Report'!$A$4:$B$29,2,0),0)</f>
        <v>0</v>
      </c>
      <c r="Q276" s="11">
        <v>4613</v>
      </c>
    </row>
    <row r="277" spans="1:17">
      <c r="A277" s="3" t="s">
        <v>749</v>
      </c>
      <c r="B277" t="s">
        <v>662</v>
      </c>
      <c r="C277" t="s">
        <v>750</v>
      </c>
      <c r="D277" t="str">
        <f t="shared" si="16"/>
        <v>William Pan</v>
      </c>
      <c r="E277" t="str">
        <f t="shared" si="17"/>
        <v>wpan@newcollege.com</v>
      </c>
      <c r="F277" t="str">
        <f t="shared" si="18"/>
        <v>2016</v>
      </c>
      <c r="G277" t="s">
        <v>28</v>
      </c>
      <c r="H277" t="s">
        <v>1283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0">
        <f t="shared" si="19"/>
        <v>80.75</v>
      </c>
      <c r="O277" s="5" t="str">
        <f>Calc!B277</f>
        <v>B</v>
      </c>
      <c r="P277" s="5">
        <f>IFERROR(VLOOKUP(A277,'Absence Report'!$A$4:$B$29,2,0),0)</f>
        <v>0</v>
      </c>
      <c r="Q277" s="11">
        <v>3353</v>
      </c>
    </row>
    <row r="278" spans="1:17">
      <c r="A278" s="3" t="s">
        <v>751</v>
      </c>
      <c r="B278" t="s">
        <v>752</v>
      </c>
      <c r="C278" t="s">
        <v>750</v>
      </c>
      <c r="D278" t="str">
        <f t="shared" si="16"/>
        <v>Yan Pan</v>
      </c>
      <c r="E278" t="str">
        <f t="shared" si="17"/>
        <v>ypan@newcollege.com</v>
      </c>
      <c r="F278" t="str">
        <f t="shared" si="18"/>
        <v>2017</v>
      </c>
      <c r="G278" t="s">
        <v>13</v>
      </c>
      <c r="H278" t="s">
        <v>1283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0">
        <f t="shared" si="19"/>
        <v>82.75</v>
      </c>
      <c r="O278" s="5" t="str">
        <f>Calc!B278</f>
        <v>B</v>
      </c>
      <c r="P278" s="5">
        <f>IFERROR(VLOOKUP(A278,'Absence Report'!$A$4:$B$29,2,0),0)</f>
        <v>0</v>
      </c>
      <c r="Q278" s="11">
        <v>1159</v>
      </c>
    </row>
    <row r="279" spans="1:17">
      <c r="A279" s="3" t="s">
        <v>936</v>
      </c>
      <c r="B279" t="s">
        <v>302</v>
      </c>
      <c r="C279" t="s">
        <v>937</v>
      </c>
      <c r="D279" t="str">
        <f>_xlfn.CONCAT(PROPER(B279)," ",PROPER(C279))</f>
        <v>Gordon Sut</v>
      </c>
      <c r="E279" t="str">
        <f>_xlfn.CONCAT(LOWER(LEFT(B279,1)),LOWER(C279),"@newcollege.com")</f>
        <v>gsut@newcollege.com</v>
      </c>
      <c r="F279" t="str">
        <f>_xlfn.CONCAT("20",RIGHT(A279,2))</f>
        <v>2017</v>
      </c>
      <c r="G279" t="s">
        <v>24</v>
      </c>
      <c r="H279" t="s">
        <v>1281</v>
      </c>
      <c r="I279">
        <f>'Marks Term 1'!I345</f>
        <v>98</v>
      </c>
      <c r="J279">
        <f>'Marks Term 2'!I345</f>
        <v>81</v>
      </c>
      <c r="K279">
        <f>'Marks Term 3'!I345</f>
        <v>85</v>
      </c>
      <c r="L279">
        <f>'Marks Term 4'!I345</f>
        <v>95</v>
      </c>
      <c r="N279" s="10">
        <f>AVERAGE(I279:L279)</f>
        <v>89.75</v>
      </c>
      <c r="O279" s="5" t="str">
        <f>Calc!B345</f>
        <v>E</v>
      </c>
      <c r="P279" s="5">
        <f>IFERROR(VLOOKUP(A279,'Absence Report'!$A$4:$B$29,2,0),0)</f>
        <v>0</v>
      </c>
      <c r="Q279" s="11">
        <v>8582</v>
      </c>
    </row>
    <row r="280" spans="1:17">
      <c r="A280" s="3" t="s">
        <v>756</v>
      </c>
      <c r="B280" t="s">
        <v>757</v>
      </c>
      <c r="C280" t="s">
        <v>758</v>
      </c>
      <c r="D280" t="str">
        <f t="shared" si="16"/>
        <v>Pannha Pandey</v>
      </c>
      <c r="E280" t="str">
        <f t="shared" si="17"/>
        <v>ppandey@newcollege.com</v>
      </c>
      <c r="F280" t="str">
        <f t="shared" si="18"/>
        <v>2016</v>
      </c>
      <c r="G280" t="s">
        <v>28</v>
      </c>
      <c r="H280" t="s">
        <v>1282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0">
        <f t="shared" si="19"/>
        <v>66.75</v>
      </c>
      <c r="O280" s="5" t="str">
        <f>Calc!B280</f>
        <v>C</v>
      </c>
      <c r="P280" s="5">
        <f>IFERROR(VLOOKUP(A280,'Absence Report'!$A$4:$B$29,2,0),0)</f>
        <v>0</v>
      </c>
      <c r="Q280" s="11">
        <v>12042</v>
      </c>
    </row>
    <row r="281" spans="1:17">
      <c r="A281" s="3" t="s">
        <v>762</v>
      </c>
      <c r="B281" t="s">
        <v>307</v>
      </c>
      <c r="C281" t="s">
        <v>761</v>
      </c>
      <c r="D281" t="str">
        <f t="shared" si="16"/>
        <v>Christopher Park</v>
      </c>
      <c r="E281" t="str">
        <f t="shared" si="17"/>
        <v>cpark@newcollege.com</v>
      </c>
      <c r="F281" t="str">
        <f t="shared" si="18"/>
        <v>2015</v>
      </c>
      <c r="G281" t="s">
        <v>20</v>
      </c>
      <c r="H281" t="s">
        <v>1283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0">
        <f t="shared" si="19"/>
        <v>53</v>
      </c>
      <c r="O281" s="5" t="str">
        <f>Calc!B281</f>
        <v>E</v>
      </c>
      <c r="P281" s="5">
        <f>IFERROR(VLOOKUP(A281,'Absence Report'!$A$4:$B$29,2,0),0)</f>
        <v>0</v>
      </c>
      <c r="Q281" s="11">
        <v>6442</v>
      </c>
    </row>
    <row r="282" spans="1:17">
      <c r="A282" s="3" t="s">
        <v>759</v>
      </c>
      <c r="B282" t="s">
        <v>760</v>
      </c>
      <c r="C282" t="s">
        <v>761</v>
      </c>
      <c r="D282" t="str">
        <f t="shared" si="16"/>
        <v>Wonkwon Park</v>
      </c>
      <c r="E282" t="str">
        <f t="shared" si="17"/>
        <v>wpark@newcollege.com</v>
      </c>
      <c r="F282" t="str">
        <f t="shared" si="18"/>
        <v>2016</v>
      </c>
      <c r="G282" t="s">
        <v>24</v>
      </c>
      <c r="H282" t="s">
        <v>1282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0">
        <f t="shared" si="19"/>
        <v>44.25</v>
      </c>
      <c r="O282" s="5" t="str">
        <f>Calc!B282</f>
        <v>F</v>
      </c>
      <c r="P282" s="5">
        <f>IFERROR(VLOOKUP(A282,'Absence Report'!$A$4:$B$29,2,0),0)</f>
        <v>0</v>
      </c>
      <c r="Q282" s="11">
        <v>2134</v>
      </c>
    </row>
    <row r="283" spans="1:17">
      <c r="A283" s="3" t="s">
        <v>763</v>
      </c>
      <c r="B283" t="s">
        <v>764</v>
      </c>
      <c r="C283" t="s">
        <v>765</v>
      </c>
      <c r="D283" t="str">
        <f t="shared" si="16"/>
        <v>Jasmine Paulsen</v>
      </c>
      <c r="E283" t="str">
        <f t="shared" si="17"/>
        <v>jpaulsen@newcollege.com</v>
      </c>
      <c r="F283" t="str">
        <f t="shared" si="18"/>
        <v>2017</v>
      </c>
      <c r="G283" t="s">
        <v>20</v>
      </c>
      <c r="H283" t="s">
        <v>1282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0">
        <f t="shared" si="19"/>
        <v>29</v>
      </c>
      <c r="O283" s="5" t="str">
        <f>Calc!B283</f>
        <v>Fail</v>
      </c>
      <c r="P283" s="5">
        <f>IFERROR(VLOOKUP(A283,'Absence Report'!$A$4:$B$29,2,0),0)</f>
        <v>0</v>
      </c>
      <c r="Q283" s="11">
        <v>3985</v>
      </c>
    </row>
    <row r="284" spans="1:17">
      <c r="A284" s="3" t="s">
        <v>1000</v>
      </c>
      <c r="B284" t="s">
        <v>1001</v>
      </c>
      <c r="C284" t="s">
        <v>1002</v>
      </c>
      <c r="D284" t="str">
        <f>_xlfn.CONCAT(PROPER(B284)," ",PROPER(C284))</f>
        <v>Vijay Trinh</v>
      </c>
      <c r="E284" t="str">
        <f>_xlfn.CONCAT(LOWER(LEFT(B284,1)),LOWER(C284),"@newcollege.com")</f>
        <v>vtrinh@newcollege.com</v>
      </c>
      <c r="F284" t="str">
        <f>_xlfn.CONCAT("20",RIGHT(A284,2))</f>
        <v>2015</v>
      </c>
      <c r="G284" t="s">
        <v>20</v>
      </c>
      <c r="H284" t="s">
        <v>1281</v>
      </c>
      <c r="I284">
        <f>'Marks Term 1'!I369</f>
        <v>37</v>
      </c>
      <c r="J284">
        <f>'Marks Term 2'!I369</f>
        <v>59</v>
      </c>
      <c r="K284">
        <f>'Marks Term 3'!I369</f>
        <v>28</v>
      </c>
      <c r="L284">
        <f>'Marks Term 4'!I369</f>
        <v>18</v>
      </c>
      <c r="N284" s="10">
        <f>AVERAGE(I284:L284)</f>
        <v>35.5</v>
      </c>
      <c r="O284" s="5" t="str">
        <f>Calc!B369</f>
        <v>C</v>
      </c>
      <c r="P284" s="5">
        <f>IFERROR(VLOOKUP(A284,'Absence Report'!$A$4:$B$29,2,0),0)</f>
        <v>0</v>
      </c>
      <c r="Q284" s="11">
        <v>8997</v>
      </c>
    </row>
    <row r="285" spans="1:17">
      <c r="A285" s="3" t="s">
        <v>769</v>
      </c>
      <c r="B285" t="s">
        <v>85</v>
      </c>
      <c r="C285" t="s">
        <v>770</v>
      </c>
      <c r="D285" t="str">
        <f t="shared" si="16"/>
        <v>Daniel Penfold</v>
      </c>
      <c r="E285" t="str">
        <f t="shared" si="17"/>
        <v>dpenfold@newcollege.com</v>
      </c>
      <c r="F285" t="str">
        <f t="shared" si="18"/>
        <v>2017</v>
      </c>
      <c r="G285" t="s">
        <v>24</v>
      </c>
      <c r="H285" t="s">
        <v>1283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0">
        <f t="shared" si="19"/>
        <v>71.25</v>
      </c>
      <c r="O285" s="5" t="str">
        <f>Calc!B285</f>
        <v>C</v>
      </c>
      <c r="P285" s="5">
        <f>IFERROR(VLOOKUP(A285,'Absence Report'!$A$4:$B$29,2,0),0)</f>
        <v>0</v>
      </c>
      <c r="Q285" s="11">
        <v>9111</v>
      </c>
    </row>
    <row r="286" spans="1:17">
      <c r="A286" s="3" t="s">
        <v>771</v>
      </c>
      <c r="B286" t="s">
        <v>772</v>
      </c>
      <c r="C286" t="s">
        <v>773</v>
      </c>
      <c r="D286" t="str">
        <f t="shared" si="16"/>
        <v>Duoling Peng</v>
      </c>
      <c r="E286" t="str">
        <f t="shared" si="17"/>
        <v>dpeng@newcollege.com</v>
      </c>
      <c r="F286" t="str">
        <f t="shared" si="18"/>
        <v>2015</v>
      </c>
      <c r="G286" t="s">
        <v>13</v>
      </c>
      <c r="H286" t="s">
        <v>1283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0">
        <f t="shared" si="19"/>
        <v>96</v>
      </c>
      <c r="O286" s="5" t="str">
        <f>Calc!B286</f>
        <v>A</v>
      </c>
      <c r="P286" s="5">
        <f>IFERROR(VLOOKUP(A286,'Absence Report'!$A$4:$B$29,2,0),0)</f>
        <v>0</v>
      </c>
      <c r="Q286" s="11">
        <v>5220</v>
      </c>
    </row>
    <row r="287" spans="1:17">
      <c r="A287" s="3" t="s">
        <v>774</v>
      </c>
      <c r="B287" t="s">
        <v>775</v>
      </c>
      <c r="C287" t="s">
        <v>776</v>
      </c>
      <c r="D287" t="str">
        <f t="shared" si="16"/>
        <v>Jooho Peterson</v>
      </c>
      <c r="E287" t="str">
        <f t="shared" si="17"/>
        <v>jpeterson@newcollege.com</v>
      </c>
      <c r="F287" t="str">
        <f t="shared" si="18"/>
        <v>2016</v>
      </c>
      <c r="G287" t="s">
        <v>20</v>
      </c>
      <c r="H287" t="s">
        <v>1283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0">
        <f t="shared" si="19"/>
        <v>59.75</v>
      </c>
      <c r="O287" s="5" t="str">
        <f>Calc!B287</f>
        <v>D</v>
      </c>
      <c r="P287" s="5">
        <f>IFERROR(VLOOKUP(A287,'Absence Report'!$A$4:$B$29,2,0),0)</f>
        <v>0</v>
      </c>
      <c r="Q287" s="11">
        <v>3638</v>
      </c>
    </row>
    <row r="288" spans="1:17">
      <c r="A288" s="3" t="s">
        <v>780</v>
      </c>
      <c r="B288" t="s">
        <v>781</v>
      </c>
      <c r="C288" t="s">
        <v>779</v>
      </c>
      <c r="D288" t="str">
        <f t="shared" si="16"/>
        <v>Guangmeng Pham</v>
      </c>
      <c r="E288" t="str">
        <f t="shared" si="17"/>
        <v>gpham@newcollege.com</v>
      </c>
      <c r="F288" t="str">
        <f t="shared" si="18"/>
        <v>2016</v>
      </c>
      <c r="G288" t="s">
        <v>13</v>
      </c>
      <c r="H288" t="s">
        <v>1283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0">
        <f t="shared" si="19"/>
        <v>74</v>
      </c>
      <c r="O288" s="5" t="str">
        <f>Calc!B288</f>
        <v>C</v>
      </c>
      <c r="P288" s="5">
        <f>IFERROR(VLOOKUP(A288,'Absence Report'!$A$4:$B$29,2,0),0)</f>
        <v>0</v>
      </c>
      <c r="Q288" s="11">
        <v>14131</v>
      </c>
    </row>
    <row r="289" spans="1:17">
      <c r="A289" s="3" t="s">
        <v>777</v>
      </c>
      <c r="B289" t="s">
        <v>778</v>
      </c>
      <c r="C289" t="s">
        <v>779</v>
      </c>
      <c r="D289" t="str">
        <f t="shared" si="16"/>
        <v>Kristofer Pham</v>
      </c>
      <c r="E289" t="str">
        <f t="shared" si="17"/>
        <v>kpham@newcollege.com</v>
      </c>
      <c r="F289" t="str">
        <f t="shared" si="18"/>
        <v>2015</v>
      </c>
      <c r="G289" t="s">
        <v>20</v>
      </c>
      <c r="H289" t="s">
        <v>1282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0">
        <f t="shared" si="19"/>
        <v>78.25</v>
      </c>
      <c r="O289" s="5" t="str">
        <f>Calc!B289</f>
        <v>B</v>
      </c>
      <c r="P289" s="5">
        <f>IFERROR(VLOOKUP(A289,'Absence Report'!$A$4:$B$29,2,0),0)</f>
        <v>0</v>
      </c>
      <c r="Q289" s="11">
        <v>3563</v>
      </c>
    </row>
    <row r="290" spans="1:17">
      <c r="A290" s="3" t="s">
        <v>1176</v>
      </c>
      <c r="B290" t="s">
        <v>1177</v>
      </c>
      <c r="C290" t="s">
        <v>1171</v>
      </c>
      <c r="D290" t="str">
        <f>_xlfn.CONCAT(PROPER(B290)," ",PROPER(C290))</f>
        <v>Zihui Zhang</v>
      </c>
      <c r="E290" t="str">
        <f>_xlfn.CONCAT(LOWER(LEFT(B290,1)),LOWER(C290),"@newcollege.com")</f>
        <v>zzhang@newcollege.com</v>
      </c>
      <c r="F290" t="str">
        <f>_xlfn.CONCAT("20",RIGHT(A290,2))</f>
        <v>2016</v>
      </c>
      <c r="G290" t="s">
        <v>20</v>
      </c>
      <c r="H290" t="s">
        <v>1281</v>
      </c>
      <c r="I290">
        <f>'Marks Term 1'!I446</f>
        <v>27</v>
      </c>
      <c r="J290">
        <f>'Marks Term 2'!I446</f>
        <v>30</v>
      </c>
      <c r="K290">
        <f>'Marks Term 3'!I446</f>
        <v>73</v>
      </c>
      <c r="L290">
        <f>'Marks Term 4'!I446</f>
        <v>42</v>
      </c>
      <c r="N290" s="10">
        <f>AVERAGE(I290:L290)</f>
        <v>43</v>
      </c>
      <c r="O290" s="5" t="str">
        <f>Calc!B446</f>
        <v>D</v>
      </c>
      <c r="P290" s="5">
        <f>IFERROR(VLOOKUP(A290,'Absence Report'!$A$4:$B$29,2,0),0)</f>
        <v>0</v>
      </c>
      <c r="Q290" s="11">
        <v>9056</v>
      </c>
    </row>
    <row r="291" spans="1:17">
      <c r="A291" s="3" t="s">
        <v>785</v>
      </c>
      <c r="B291" t="s">
        <v>786</v>
      </c>
      <c r="C291" t="s">
        <v>787</v>
      </c>
      <c r="D291" t="str">
        <f t="shared" si="16"/>
        <v>Dong Pious</v>
      </c>
      <c r="E291" t="str">
        <f t="shared" si="17"/>
        <v>dpious@newcollege.com</v>
      </c>
      <c r="F291" t="str">
        <f t="shared" si="18"/>
        <v>2015</v>
      </c>
      <c r="G291" t="s">
        <v>24</v>
      </c>
      <c r="H291" t="s">
        <v>1283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0">
        <f t="shared" si="19"/>
        <v>87.5</v>
      </c>
      <c r="O291" s="5" t="str">
        <f>Calc!B291</f>
        <v>A</v>
      </c>
      <c r="P291" s="5">
        <f>IFERROR(VLOOKUP(A291,'Absence Report'!$A$4:$B$29,2,0),0)</f>
        <v>0</v>
      </c>
      <c r="Q291" s="11">
        <v>9036</v>
      </c>
    </row>
    <row r="292" spans="1:17">
      <c r="A292" s="3" t="s">
        <v>788</v>
      </c>
      <c r="B292" t="s">
        <v>85</v>
      </c>
      <c r="C292" t="s">
        <v>789</v>
      </c>
      <c r="D292" t="str">
        <f t="shared" si="16"/>
        <v>Daniel Polkinghorne</v>
      </c>
      <c r="E292" t="str">
        <f t="shared" si="17"/>
        <v>dpolkinghorne@newcollege.com</v>
      </c>
      <c r="F292" t="str">
        <f t="shared" si="18"/>
        <v>2016</v>
      </c>
      <c r="G292" t="s">
        <v>28</v>
      </c>
      <c r="H292" t="s">
        <v>1283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0">
        <f t="shared" si="19"/>
        <v>51.5</v>
      </c>
      <c r="O292" s="5" t="str">
        <f>Calc!B292</f>
        <v>E</v>
      </c>
      <c r="P292" s="5">
        <f>IFERROR(VLOOKUP(A292,'Absence Report'!$A$4:$B$29,2,0),0)</f>
        <v>0</v>
      </c>
      <c r="Q292" s="11">
        <v>8996</v>
      </c>
    </row>
    <row r="293" spans="1:17">
      <c r="A293" s="3" t="s">
        <v>790</v>
      </c>
      <c r="B293" t="s">
        <v>181</v>
      </c>
      <c r="C293" t="s">
        <v>791</v>
      </c>
      <c r="D293" t="str">
        <f t="shared" si="16"/>
        <v>Liam Porreca</v>
      </c>
      <c r="E293" t="str">
        <f t="shared" si="17"/>
        <v>lporreca@newcollege.com</v>
      </c>
      <c r="F293" t="str">
        <f t="shared" si="18"/>
        <v>2015</v>
      </c>
      <c r="G293" t="s">
        <v>13</v>
      </c>
      <c r="H293" t="s">
        <v>1282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0">
        <f t="shared" si="19"/>
        <v>59.25</v>
      </c>
      <c r="O293" s="5" t="str">
        <f>Calc!B293</f>
        <v>D</v>
      </c>
      <c r="P293" s="5">
        <f>IFERROR(VLOOKUP(A293,'Absence Report'!$A$4:$B$29,2,0),0)</f>
        <v>0</v>
      </c>
      <c r="Q293" s="11">
        <v>11533</v>
      </c>
    </row>
    <row r="294" spans="1:17">
      <c r="A294" s="3" t="s">
        <v>792</v>
      </c>
      <c r="B294" t="s">
        <v>793</v>
      </c>
      <c r="C294" t="s">
        <v>794</v>
      </c>
      <c r="D294" t="str">
        <f t="shared" si="16"/>
        <v>Roberto Price</v>
      </c>
      <c r="E294" t="str">
        <f t="shared" si="17"/>
        <v>rprice@newcollege.com</v>
      </c>
      <c r="F294" t="str">
        <f t="shared" si="18"/>
        <v>2016</v>
      </c>
      <c r="G294" t="s">
        <v>28</v>
      </c>
      <c r="H294" t="s">
        <v>1282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0">
        <f t="shared" si="19"/>
        <v>26.5</v>
      </c>
      <c r="O294" s="5" t="str">
        <f>Calc!B294</f>
        <v>Fail</v>
      </c>
      <c r="P294" s="5">
        <f>IFERROR(VLOOKUP(A294,'Absence Report'!$A$4:$B$29,2,0),0)</f>
        <v>0</v>
      </c>
      <c r="Q294" s="11">
        <v>411</v>
      </c>
    </row>
    <row r="295" spans="1:17">
      <c r="A295" s="3" t="s">
        <v>795</v>
      </c>
      <c r="B295" t="s">
        <v>796</v>
      </c>
      <c r="C295" t="s">
        <v>797</v>
      </c>
      <c r="D295" t="str">
        <f t="shared" si="16"/>
        <v>Ashim Pushparajah</v>
      </c>
      <c r="E295" t="str">
        <f t="shared" si="17"/>
        <v>apushparajah@newcollege.com</v>
      </c>
      <c r="F295" t="str">
        <f t="shared" si="18"/>
        <v>2015</v>
      </c>
      <c r="G295" t="s">
        <v>24</v>
      </c>
      <c r="H295" t="s">
        <v>1283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0">
        <f t="shared" si="19"/>
        <v>11.5</v>
      </c>
      <c r="O295" s="5" t="str">
        <f>Calc!B295</f>
        <v>Fail</v>
      </c>
      <c r="P295" s="5">
        <f>IFERROR(VLOOKUP(A295,'Absence Report'!$A$4:$B$29,2,0),0)</f>
        <v>0</v>
      </c>
      <c r="Q295" s="11">
        <v>3499</v>
      </c>
    </row>
    <row r="296" spans="1:17">
      <c r="A296" s="3" t="s">
        <v>798</v>
      </c>
      <c r="B296" t="s">
        <v>404</v>
      </c>
      <c r="C296" t="s">
        <v>799</v>
      </c>
      <c r="D296" t="str">
        <f t="shared" si="16"/>
        <v>Xin Qi</v>
      </c>
      <c r="E296" t="str">
        <f t="shared" si="17"/>
        <v>xqi@newcollege.com</v>
      </c>
      <c r="F296" t="str">
        <f t="shared" si="18"/>
        <v>2015</v>
      </c>
      <c r="G296" t="s">
        <v>28</v>
      </c>
      <c r="H296" t="s">
        <v>1282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0">
        <f t="shared" si="19"/>
        <v>48</v>
      </c>
      <c r="O296" s="5" t="str">
        <f>Calc!B296</f>
        <v>E</v>
      </c>
      <c r="P296" s="5">
        <f>IFERROR(VLOOKUP(A296,'Absence Report'!$A$4:$B$29,2,0),0)</f>
        <v>0</v>
      </c>
      <c r="Q296" s="11">
        <v>1647</v>
      </c>
    </row>
    <row r="297" spans="1:17">
      <c r="A297" s="3" t="s">
        <v>800</v>
      </c>
      <c r="B297" t="s">
        <v>801</v>
      </c>
      <c r="C297" t="s">
        <v>802</v>
      </c>
      <c r="D297" t="str">
        <f t="shared" si="16"/>
        <v>Sibo Qu</v>
      </c>
      <c r="E297" t="str">
        <f t="shared" si="17"/>
        <v>squ@newcollege.com</v>
      </c>
      <c r="F297" t="str">
        <f t="shared" si="18"/>
        <v>2015</v>
      </c>
      <c r="G297" t="s">
        <v>24</v>
      </c>
      <c r="H297" t="s">
        <v>1283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0">
        <f t="shared" si="19"/>
        <v>90.25</v>
      </c>
      <c r="O297" s="5" t="str">
        <f>Calc!B297</f>
        <v>A</v>
      </c>
      <c r="P297" s="5">
        <f>IFERROR(VLOOKUP(A297,'Absence Report'!$A$4:$B$29,2,0),0)</f>
        <v>0</v>
      </c>
      <c r="Q297" s="11">
        <v>13620</v>
      </c>
    </row>
    <row r="298" spans="1:17">
      <c r="A298" s="3" t="s">
        <v>803</v>
      </c>
      <c r="B298" t="s">
        <v>804</v>
      </c>
      <c r="C298" t="s">
        <v>805</v>
      </c>
      <c r="D298" t="str">
        <f t="shared" si="16"/>
        <v>Kuenhee Ragavan</v>
      </c>
      <c r="E298" t="str">
        <f t="shared" si="17"/>
        <v>kragavan@newcollege.com</v>
      </c>
      <c r="F298" t="str">
        <f t="shared" si="18"/>
        <v>2016</v>
      </c>
      <c r="G298" t="s">
        <v>20</v>
      </c>
      <c r="H298" t="s">
        <v>1283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0">
        <f t="shared" si="19"/>
        <v>60.5</v>
      </c>
      <c r="O298" s="5" t="str">
        <f>Calc!B298</f>
        <v>D</v>
      </c>
      <c r="P298" s="5">
        <f>IFERROR(VLOOKUP(A298,'Absence Report'!$A$4:$B$29,2,0),0)</f>
        <v>0</v>
      </c>
      <c r="Q298" s="11">
        <v>7904</v>
      </c>
    </row>
    <row r="299" spans="1:17">
      <c r="A299" s="3" t="s">
        <v>557</v>
      </c>
      <c r="B299" t="s">
        <v>558</v>
      </c>
      <c r="C299" t="s">
        <v>546</v>
      </c>
      <c r="D299" t="str">
        <f>_xlfn.CONCAT(PROPER(B299)," ",PROPER(C299))</f>
        <v>Yuqing Li</v>
      </c>
      <c r="E299" t="str">
        <f>_xlfn.CONCAT(LOWER(LEFT(B299,1)),LOWER(C299),"@newcollege.com")</f>
        <v>yli@newcollege.com</v>
      </c>
      <c r="F299" t="str">
        <f>_xlfn.CONCAT("20",RIGHT(A299,2))</f>
        <v>2015</v>
      </c>
      <c r="G299" t="s">
        <v>28</v>
      </c>
      <c r="H299" t="s">
        <v>1281</v>
      </c>
      <c r="I299">
        <f>'Marks Term 1'!I201</f>
        <v>31</v>
      </c>
      <c r="J299">
        <f>'Marks Term 2'!I201</f>
        <v>27</v>
      </c>
      <c r="K299">
        <f>'Marks Term 3'!I201</f>
        <v>56</v>
      </c>
      <c r="L299">
        <f>'Marks Term 4'!I201</f>
        <v>58</v>
      </c>
      <c r="N299" s="10">
        <f>AVERAGE(I299:L299)</f>
        <v>43</v>
      </c>
      <c r="O299" s="5" t="str">
        <f>Calc!B201</f>
        <v>F</v>
      </c>
      <c r="P299" s="5">
        <f>IFERROR(VLOOKUP(A299,'Absence Report'!$A$4:$B$29,2,0),0)</f>
        <v>0</v>
      </c>
      <c r="Q299" s="11">
        <v>9057</v>
      </c>
    </row>
    <row r="300" spans="1:17">
      <c r="A300" s="3" t="s">
        <v>809</v>
      </c>
      <c r="B300" t="s">
        <v>810</v>
      </c>
      <c r="C300" t="s">
        <v>811</v>
      </c>
      <c r="D300" t="str">
        <f t="shared" si="16"/>
        <v>Niko Ranzolin</v>
      </c>
      <c r="E300" t="str">
        <f t="shared" si="17"/>
        <v>nranzolin@newcollege.com</v>
      </c>
      <c r="F300" t="str">
        <f t="shared" si="18"/>
        <v>2015</v>
      </c>
      <c r="G300" t="s">
        <v>28</v>
      </c>
      <c r="H300" t="s">
        <v>1283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0">
        <f t="shared" si="19"/>
        <v>60.25</v>
      </c>
      <c r="O300" s="5" t="str">
        <f>Calc!B300</f>
        <v>D</v>
      </c>
      <c r="P300" s="5">
        <f>IFERROR(VLOOKUP(A300,'Absence Report'!$A$4:$B$29,2,0),0)</f>
        <v>0</v>
      </c>
      <c r="Q300" s="11">
        <v>11797</v>
      </c>
    </row>
    <row r="301" spans="1:17">
      <c r="A301" s="3" t="s">
        <v>812</v>
      </c>
      <c r="B301" t="s">
        <v>813</v>
      </c>
      <c r="C301" t="s">
        <v>814</v>
      </c>
      <c r="D301" t="str">
        <f t="shared" si="16"/>
        <v>Samuel Record</v>
      </c>
      <c r="E301" t="str">
        <f t="shared" si="17"/>
        <v>srecord@newcollege.com</v>
      </c>
      <c r="F301" t="str">
        <f t="shared" si="18"/>
        <v>2015</v>
      </c>
      <c r="G301" t="s">
        <v>20</v>
      </c>
      <c r="H301" t="s">
        <v>1283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0">
        <f t="shared" si="19"/>
        <v>61.5</v>
      </c>
      <c r="O301" s="5" t="str">
        <f>Calc!B301</f>
        <v>D</v>
      </c>
      <c r="P301" s="5">
        <f>IFERROR(VLOOKUP(A301,'Absence Report'!$A$4:$B$29,2,0),0)</f>
        <v>0</v>
      </c>
      <c r="Q301" s="11">
        <v>5289</v>
      </c>
    </row>
    <row r="302" spans="1:17">
      <c r="A302" s="3" t="s">
        <v>815</v>
      </c>
      <c r="B302" t="s">
        <v>816</v>
      </c>
      <c r="C302" t="s">
        <v>817</v>
      </c>
      <c r="D302" t="str">
        <f t="shared" si="16"/>
        <v>Xavier Rego</v>
      </c>
      <c r="E302" t="str">
        <f t="shared" si="17"/>
        <v>xrego@newcollege.com</v>
      </c>
      <c r="F302" t="str">
        <f t="shared" si="18"/>
        <v>2017</v>
      </c>
      <c r="G302" t="s">
        <v>20</v>
      </c>
      <c r="H302" t="s">
        <v>1282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0">
        <f t="shared" si="19"/>
        <v>50.5</v>
      </c>
      <c r="O302" s="5" t="str">
        <f>Calc!B302</f>
        <v>E</v>
      </c>
      <c r="P302" s="5">
        <f>IFERROR(VLOOKUP(A302,'Absence Report'!$A$4:$B$29,2,0),0)</f>
        <v>0</v>
      </c>
      <c r="Q302" s="11">
        <v>11905</v>
      </c>
    </row>
    <row r="303" spans="1:17">
      <c r="A303" s="3" t="s">
        <v>818</v>
      </c>
      <c r="B303" t="s">
        <v>819</v>
      </c>
      <c r="C303" t="s">
        <v>820</v>
      </c>
      <c r="D303" t="str">
        <f t="shared" si="16"/>
        <v>Yue Ren</v>
      </c>
      <c r="E303" t="str">
        <f t="shared" si="17"/>
        <v>yren@newcollege.com</v>
      </c>
      <c r="F303" t="str">
        <f t="shared" si="18"/>
        <v>2016</v>
      </c>
      <c r="G303" t="s">
        <v>13</v>
      </c>
      <c r="H303" t="s">
        <v>1282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0">
        <f t="shared" si="19"/>
        <v>72.5</v>
      </c>
      <c r="O303" s="5" t="str">
        <f>Calc!B303</f>
        <v>C</v>
      </c>
      <c r="P303" s="5">
        <f>IFERROR(VLOOKUP(A303,'Absence Report'!$A$4:$B$29,2,0),0)</f>
        <v>0</v>
      </c>
      <c r="Q303" s="11">
        <v>4433</v>
      </c>
    </row>
    <row r="304" spans="1:17">
      <c r="A304" s="3" t="s">
        <v>821</v>
      </c>
      <c r="B304" t="s">
        <v>822</v>
      </c>
      <c r="C304" t="s">
        <v>823</v>
      </c>
      <c r="D304" t="str">
        <f t="shared" si="16"/>
        <v>Caitlin Reneman</v>
      </c>
      <c r="E304" t="str">
        <f t="shared" si="17"/>
        <v>creneman@newcollege.com</v>
      </c>
      <c r="F304" t="str">
        <f t="shared" si="18"/>
        <v>2016</v>
      </c>
      <c r="G304" t="s">
        <v>13</v>
      </c>
      <c r="H304" t="s">
        <v>1283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0">
        <f t="shared" si="19"/>
        <v>52.5</v>
      </c>
      <c r="O304" s="5" t="str">
        <f>Calc!B304</f>
        <v>E</v>
      </c>
      <c r="P304" s="5">
        <f>IFERROR(VLOOKUP(A304,'Absence Report'!$A$4:$B$29,2,0),0)</f>
        <v>0</v>
      </c>
      <c r="Q304" s="11">
        <v>11661</v>
      </c>
    </row>
    <row r="305" spans="1:17">
      <c r="A305" s="3" t="s">
        <v>35</v>
      </c>
      <c r="B305" t="s">
        <v>36</v>
      </c>
      <c r="C305" t="s">
        <v>37</v>
      </c>
      <c r="D305" t="str">
        <f>_xlfn.CONCAT(PROPER(B305)," ",PROPER(C305))</f>
        <v>Olivia Jones</v>
      </c>
      <c r="E305" t="str">
        <f>_xlfn.CONCAT(LOWER(LEFT(B305,1)),LOWER(C305),"@newcollege.com")</f>
        <v>ojones@newcollege.com</v>
      </c>
      <c r="F305" t="str">
        <f>_xlfn.CONCAT("20",RIGHT(A305,2))</f>
        <v>2017</v>
      </c>
      <c r="G305" t="s">
        <v>13</v>
      </c>
      <c r="H305" t="s">
        <v>1281</v>
      </c>
      <c r="I305">
        <f>'Marks Term 1'!I11</f>
        <v>80</v>
      </c>
      <c r="J305">
        <f>'Marks Term 2'!I11</f>
        <v>91</v>
      </c>
      <c r="K305">
        <f>'Marks Term 3'!I11</f>
        <v>54</v>
      </c>
      <c r="L305">
        <f>'Marks Term 4'!I11</f>
        <v>74</v>
      </c>
      <c r="N305" s="10">
        <f>AVERAGE(I305:L305)</f>
        <v>74.75</v>
      </c>
      <c r="O305" s="5" t="str">
        <f>Calc!B11</f>
        <v>C</v>
      </c>
      <c r="P305" s="5">
        <f>IFERROR(VLOOKUP(A305,'Absence Report'!$A$4:$B$29,2,0),0)</f>
        <v>0</v>
      </c>
      <c r="Q305" s="11">
        <v>9498</v>
      </c>
    </row>
    <row r="306" spans="1:17">
      <c r="A306" s="3" t="s">
        <v>827</v>
      </c>
      <c r="B306" t="s">
        <v>828</v>
      </c>
      <c r="C306" t="s">
        <v>829</v>
      </c>
      <c r="D306" t="str">
        <f t="shared" si="16"/>
        <v>Elbron Robinson</v>
      </c>
      <c r="E306" t="str">
        <f t="shared" si="17"/>
        <v>erobinson@newcollege.com</v>
      </c>
      <c r="F306" t="str">
        <f t="shared" si="18"/>
        <v>2016</v>
      </c>
      <c r="G306" t="s">
        <v>28</v>
      </c>
      <c r="H306" t="s">
        <v>1283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0">
        <f t="shared" si="19"/>
        <v>51.5</v>
      </c>
      <c r="O306" s="5" t="str">
        <f>Calc!B306</f>
        <v>E</v>
      </c>
      <c r="P306" s="5">
        <f>IFERROR(VLOOKUP(A306,'Absence Report'!$A$4:$B$29,2,0),0)</f>
        <v>0</v>
      </c>
      <c r="Q306" s="11">
        <v>214</v>
      </c>
    </row>
    <row r="307" spans="1:17">
      <c r="A307" s="3" t="s">
        <v>830</v>
      </c>
      <c r="B307" t="s">
        <v>831</v>
      </c>
      <c r="C307" t="s">
        <v>832</v>
      </c>
      <c r="D307" t="str">
        <f t="shared" si="16"/>
        <v>Caroline Rodriguez</v>
      </c>
      <c r="E307" t="str">
        <f t="shared" si="17"/>
        <v>crodriguez@newcollege.com</v>
      </c>
      <c r="F307" t="str">
        <f t="shared" si="18"/>
        <v>2016</v>
      </c>
      <c r="G307" t="s">
        <v>24</v>
      </c>
      <c r="H307" t="s">
        <v>1282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0">
        <f t="shared" si="19"/>
        <v>31</v>
      </c>
      <c r="O307" s="5" t="str">
        <f>Calc!B307</f>
        <v>Fail</v>
      </c>
      <c r="P307" s="5">
        <f>IFERROR(VLOOKUP(A307,'Absence Report'!$A$4:$B$29,2,0),0)</f>
        <v>0</v>
      </c>
      <c r="Q307" s="11">
        <v>4293</v>
      </c>
    </row>
    <row r="308" spans="1:17">
      <c r="A308" s="3" t="s">
        <v>485</v>
      </c>
      <c r="B308" t="s">
        <v>486</v>
      </c>
      <c r="C308" t="s">
        <v>484</v>
      </c>
      <c r="D308" t="str">
        <f>_xlfn.CONCAT(PROPER(B308)," ",PROPER(C308))</f>
        <v>Hongjin Kim</v>
      </c>
      <c r="E308" t="str">
        <f>_xlfn.CONCAT(LOWER(LEFT(B308,1)),LOWER(C308),"@newcollege.com")</f>
        <v>hkim@newcollege.com</v>
      </c>
      <c r="F308" t="str">
        <f>_xlfn.CONCAT("20",RIGHT(A308,2))</f>
        <v>2016</v>
      </c>
      <c r="G308" t="s">
        <v>20</v>
      </c>
      <c r="H308" t="s">
        <v>1281</v>
      </c>
      <c r="I308">
        <f>'Marks Term 1'!I173</f>
        <v>50</v>
      </c>
      <c r="J308">
        <f>'Marks Term 2'!I173</f>
        <v>64</v>
      </c>
      <c r="K308">
        <f>'Marks Term 3'!I173</f>
        <v>66</v>
      </c>
      <c r="L308">
        <f>'Marks Term 4'!I173</f>
        <v>64</v>
      </c>
      <c r="N308" s="10">
        <f>AVERAGE(I308:L308)</f>
        <v>61</v>
      </c>
      <c r="O308" s="5" t="str">
        <f>Calc!B173</f>
        <v>F</v>
      </c>
      <c r="P308" s="5">
        <f>IFERROR(VLOOKUP(A308,'Absence Report'!$A$4:$B$29,2,0),0)</f>
        <v>0</v>
      </c>
      <c r="Q308" s="11">
        <v>9548</v>
      </c>
    </row>
    <row r="309" spans="1:17">
      <c r="A309" s="3" t="s">
        <v>836</v>
      </c>
      <c r="B309" t="s">
        <v>837</v>
      </c>
      <c r="C309" t="s">
        <v>838</v>
      </c>
      <c r="D309" t="str">
        <f t="shared" si="16"/>
        <v>Bryce Rosman</v>
      </c>
      <c r="E309" t="str">
        <f t="shared" si="17"/>
        <v>brosman@newcollege.com</v>
      </c>
      <c r="F309" t="str">
        <f t="shared" si="18"/>
        <v>2016</v>
      </c>
      <c r="G309" t="s">
        <v>20</v>
      </c>
      <c r="H309" t="s">
        <v>1283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0">
        <f t="shared" si="19"/>
        <v>82.75</v>
      </c>
      <c r="O309" s="5" t="str">
        <f>Calc!B309</f>
        <v>B</v>
      </c>
      <c r="P309" s="5">
        <f>IFERROR(VLOOKUP(A309,'Absence Report'!$A$4:$B$29,2,0),0)</f>
        <v>0</v>
      </c>
      <c r="Q309" s="11">
        <v>6386</v>
      </c>
    </row>
    <row r="310" spans="1:17">
      <c r="A310" s="3" t="s">
        <v>839</v>
      </c>
      <c r="B310" t="s">
        <v>840</v>
      </c>
      <c r="C310" t="s">
        <v>841</v>
      </c>
      <c r="D310" t="str">
        <f t="shared" si="16"/>
        <v>Anita Saikia</v>
      </c>
      <c r="E310" t="str">
        <f t="shared" si="17"/>
        <v>asaikia@newcollege.com</v>
      </c>
      <c r="F310" t="str">
        <f t="shared" si="18"/>
        <v>2015</v>
      </c>
      <c r="G310" t="s">
        <v>28</v>
      </c>
      <c r="H310" t="s">
        <v>1282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0">
        <f t="shared" si="19"/>
        <v>95.25</v>
      </c>
      <c r="O310" s="5" t="str">
        <f>Calc!B310</f>
        <v>A</v>
      </c>
      <c r="P310" s="5">
        <f>IFERROR(VLOOKUP(A310,'Absence Report'!$A$4:$B$29,2,0),0)</f>
        <v>0</v>
      </c>
      <c r="Q310" s="11">
        <v>4359</v>
      </c>
    </row>
    <row r="311" spans="1:17">
      <c r="A311" s="3" t="s">
        <v>842</v>
      </c>
      <c r="B311" t="s">
        <v>843</v>
      </c>
      <c r="C311" t="s">
        <v>844</v>
      </c>
      <c r="D311" t="str">
        <f t="shared" si="16"/>
        <v>Luke Salaa</v>
      </c>
      <c r="E311" t="str">
        <f t="shared" si="17"/>
        <v>lsalaa@newcollege.com</v>
      </c>
      <c r="F311" t="str">
        <f t="shared" si="18"/>
        <v>2015</v>
      </c>
      <c r="G311" t="s">
        <v>13</v>
      </c>
      <c r="H311" t="s">
        <v>1283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0">
        <f t="shared" si="19"/>
        <v>83.25</v>
      </c>
      <c r="O311" s="5" t="str">
        <f>Calc!B311</f>
        <v>B</v>
      </c>
      <c r="P311" s="5">
        <f>IFERROR(VLOOKUP(A311,'Absence Report'!$A$4:$B$29,2,0),0)</f>
        <v>0</v>
      </c>
      <c r="Q311" s="11">
        <v>5621</v>
      </c>
    </row>
    <row r="312" spans="1:17">
      <c r="A312" s="3" t="s">
        <v>845</v>
      </c>
      <c r="B312" t="s">
        <v>54</v>
      </c>
      <c r="C312" t="s">
        <v>846</v>
      </c>
      <c r="D312" t="str">
        <f t="shared" si="16"/>
        <v>Michael Saleh</v>
      </c>
      <c r="E312" t="str">
        <f t="shared" si="17"/>
        <v>msaleh@newcollege.com</v>
      </c>
      <c r="F312" t="str">
        <f t="shared" si="18"/>
        <v>2015</v>
      </c>
      <c r="G312" t="s">
        <v>20</v>
      </c>
      <c r="H312" t="s">
        <v>1283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0">
        <f t="shared" si="19"/>
        <v>46.5</v>
      </c>
      <c r="O312" s="5" t="str">
        <f>Calc!B312</f>
        <v>E</v>
      </c>
      <c r="P312" s="5">
        <f>IFERROR(VLOOKUP(A312,'Absence Report'!$A$4:$B$29,2,0),0)</f>
        <v>0</v>
      </c>
      <c r="Q312" s="11">
        <v>10321</v>
      </c>
    </row>
    <row r="313" spans="1:17">
      <c r="A313" s="3" t="s">
        <v>847</v>
      </c>
      <c r="B313" t="s">
        <v>560</v>
      </c>
      <c r="C313" t="s">
        <v>813</v>
      </c>
      <c r="D313" t="str">
        <f t="shared" si="16"/>
        <v>Cindy Samuel</v>
      </c>
      <c r="E313" t="str">
        <f t="shared" si="17"/>
        <v>csamuel@newcollege.com</v>
      </c>
      <c r="F313" t="str">
        <f t="shared" si="18"/>
        <v>2017</v>
      </c>
      <c r="G313" t="s">
        <v>13</v>
      </c>
      <c r="H313" t="s">
        <v>1282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0">
        <f t="shared" si="19"/>
        <v>87</v>
      </c>
      <c r="O313" s="5" t="str">
        <f>Calc!B313</f>
        <v>A</v>
      </c>
      <c r="P313" s="5">
        <f>IFERROR(VLOOKUP(A313,'Absence Report'!$A$4:$B$29,2,0),0)</f>
        <v>0</v>
      </c>
      <c r="Q313" s="11">
        <v>4281</v>
      </c>
    </row>
    <row r="314" spans="1:17">
      <c r="A314" s="3" t="s">
        <v>848</v>
      </c>
      <c r="B314" t="s">
        <v>849</v>
      </c>
      <c r="C314" t="s">
        <v>850</v>
      </c>
      <c r="D314" t="str">
        <f t="shared" si="16"/>
        <v>Rebecca Sareen</v>
      </c>
      <c r="E314" t="str">
        <f t="shared" si="17"/>
        <v>rsareen@newcollege.com</v>
      </c>
      <c r="F314" t="str">
        <f t="shared" si="18"/>
        <v>2016</v>
      </c>
      <c r="G314" t="s">
        <v>20</v>
      </c>
      <c r="H314" t="s">
        <v>1282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0">
        <f t="shared" si="19"/>
        <v>33.25</v>
      </c>
      <c r="O314" s="5" t="str">
        <f>Calc!B314</f>
        <v>Fail</v>
      </c>
      <c r="P314" s="5">
        <f>IFERROR(VLOOKUP(A314,'Absence Report'!$A$4:$B$29,2,0),0)</f>
        <v>0</v>
      </c>
      <c r="Q314" s="11">
        <v>7406</v>
      </c>
    </row>
    <row r="315" spans="1:17">
      <c r="A315" s="3" t="s">
        <v>851</v>
      </c>
      <c r="B315" t="s">
        <v>852</v>
      </c>
      <c r="C315" t="s">
        <v>853</v>
      </c>
      <c r="D315" t="str">
        <f t="shared" si="16"/>
        <v>Mai Sarvaiya</v>
      </c>
      <c r="E315" t="str">
        <f t="shared" si="17"/>
        <v>msarvaiya@newcollege.com</v>
      </c>
      <c r="F315" t="str">
        <f t="shared" si="18"/>
        <v>2017</v>
      </c>
      <c r="G315" t="s">
        <v>24</v>
      </c>
      <c r="H315" t="s">
        <v>1283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0">
        <f t="shared" si="19"/>
        <v>71.25</v>
      </c>
      <c r="O315" s="5" t="str">
        <f>Calc!B315</f>
        <v>C</v>
      </c>
      <c r="P315" s="5">
        <f>IFERROR(VLOOKUP(A315,'Absence Report'!$A$4:$B$29,2,0),0)</f>
        <v>0</v>
      </c>
      <c r="Q315" s="11">
        <v>8192</v>
      </c>
    </row>
    <row r="316" spans="1:17">
      <c r="A316" s="3" t="s">
        <v>854</v>
      </c>
      <c r="B316" t="s">
        <v>855</v>
      </c>
      <c r="C316" t="s">
        <v>856</v>
      </c>
      <c r="D316" t="str">
        <f t="shared" si="16"/>
        <v>Callum Scott</v>
      </c>
      <c r="E316" t="str">
        <f t="shared" si="17"/>
        <v>cscott@newcollege.com</v>
      </c>
      <c r="F316" t="str">
        <f t="shared" si="18"/>
        <v>2015</v>
      </c>
      <c r="G316" t="s">
        <v>28</v>
      </c>
      <c r="H316" t="s">
        <v>1282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0">
        <f t="shared" si="19"/>
        <v>58.5</v>
      </c>
      <c r="O316" s="5" t="str">
        <f>Calc!B316</f>
        <v>D</v>
      </c>
      <c r="P316" s="5">
        <f>IFERROR(VLOOKUP(A316,'Absence Report'!$A$4:$B$29,2,0),0)</f>
        <v>0</v>
      </c>
      <c r="Q316" s="11">
        <v>12546</v>
      </c>
    </row>
    <row r="317" spans="1:17">
      <c r="A317" s="3" t="s">
        <v>1031</v>
      </c>
      <c r="B317" t="s">
        <v>1032</v>
      </c>
      <c r="C317" t="s">
        <v>1033</v>
      </c>
      <c r="D317" t="str">
        <f>_xlfn.CONCAT(PROPER(B317)," ",PROPER(C317))</f>
        <v>Tszho Vo</v>
      </c>
      <c r="E317" t="str">
        <f>_xlfn.CONCAT(LOWER(LEFT(B317,1)),LOWER(C317),"@newcollege.com")</f>
        <v>tvo@newcollege.com</v>
      </c>
      <c r="F317" t="str">
        <f>_xlfn.CONCAT("20",RIGHT(A317,2))</f>
        <v>2016</v>
      </c>
      <c r="G317" t="s">
        <v>13</v>
      </c>
      <c r="H317" t="s">
        <v>1281</v>
      </c>
      <c r="I317">
        <f>'Marks Term 1'!I380</f>
        <v>42</v>
      </c>
      <c r="J317">
        <f>'Marks Term 2'!I380</f>
        <v>33</v>
      </c>
      <c r="K317">
        <f>'Marks Term 3'!I380</f>
        <v>48</v>
      </c>
      <c r="L317">
        <f>'Marks Term 4'!I380</f>
        <v>24</v>
      </c>
      <c r="N317" s="10">
        <f>AVERAGE(I317:L317)</f>
        <v>36.75</v>
      </c>
      <c r="O317" s="5" t="str">
        <f>Calc!B380</f>
        <v>B</v>
      </c>
      <c r="P317" s="5">
        <f>IFERROR(VLOOKUP(A317,'Absence Report'!$A$4:$B$29,2,0),0)</f>
        <v>0</v>
      </c>
      <c r="Q317" s="11">
        <v>9630</v>
      </c>
    </row>
    <row r="318" spans="1:17">
      <c r="A318" s="3" t="s">
        <v>860</v>
      </c>
      <c r="B318" t="s">
        <v>861</v>
      </c>
      <c r="C318" t="s">
        <v>862</v>
      </c>
      <c r="D318" t="str">
        <f t="shared" si="16"/>
        <v>Roger Setiadi</v>
      </c>
      <c r="E318" t="str">
        <f t="shared" si="17"/>
        <v>rsetiadi@newcollege.com</v>
      </c>
      <c r="F318" t="str">
        <f t="shared" si="18"/>
        <v>2017</v>
      </c>
      <c r="G318" t="s">
        <v>28</v>
      </c>
      <c r="H318" t="s">
        <v>1282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0">
        <f t="shared" si="19"/>
        <v>45.5</v>
      </c>
      <c r="O318" s="5" t="str">
        <f>Calc!B318</f>
        <v>E</v>
      </c>
      <c r="P318" s="5">
        <f>IFERROR(VLOOKUP(A318,'Absence Report'!$A$4:$B$29,2,0),0)</f>
        <v>0</v>
      </c>
      <c r="Q318" s="11">
        <v>12287</v>
      </c>
    </row>
    <row r="319" spans="1:17">
      <c r="A319" s="3" t="s">
        <v>863</v>
      </c>
      <c r="B319" t="s">
        <v>864</v>
      </c>
      <c r="C319" t="s">
        <v>865</v>
      </c>
      <c r="D319" t="str">
        <f t="shared" si="16"/>
        <v>Jiacheng Setijadi</v>
      </c>
      <c r="E319" t="str">
        <f t="shared" si="17"/>
        <v>jsetijadi@newcollege.com</v>
      </c>
      <c r="F319" t="str">
        <f t="shared" si="18"/>
        <v>2017</v>
      </c>
      <c r="G319" t="s">
        <v>13</v>
      </c>
      <c r="H319" t="s">
        <v>1282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0">
        <f t="shared" si="19"/>
        <v>48.75</v>
      </c>
      <c r="O319" s="5" t="str">
        <f>Calc!B319</f>
        <v>E</v>
      </c>
      <c r="P319" s="5">
        <f>IFERROR(VLOOKUP(A319,'Absence Report'!$A$4:$B$29,2,0),0)</f>
        <v>0</v>
      </c>
      <c r="Q319" s="11">
        <v>2398</v>
      </c>
    </row>
    <row r="320" spans="1:17">
      <c r="A320" s="3" t="s">
        <v>866</v>
      </c>
      <c r="B320" t="s">
        <v>867</v>
      </c>
      <c r="C320" t="s">
        <v>868</v>
      </c>
      <c r="D320" t="str">
        <f t="shared" si="16"/>
        <v>Max Severino</v>
      </c>
      <c r="E320" t="str">
        <f t="shared" si="17"/>
        <v>mseverino@newcollege.com</v>
      </c>
      <c r="F320" t="str">
        <f t="shared" si="18"/>
        <v>2016</v>
      </c>
      <c r="G320" t="s">
        <v>20</v>
      </c>
      <c r="H320" t="s">
        <v>1282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0">
        <f t="shared" si="19"/>
        <v>50.25</v>
      </c>
      <c r="O320" s="5" t="str">
        <f>Calc!B320</f>
        <v>E</v>
      </c>
      <c r="P320" s="5">
        <f>IFERROR(VLOOKUP(A320,'Absence Report'!$A$4:$B$29,2,0),0)</f>
        <v>0</v>
      </c>
      <c r="Q320" s="11">
        <v>6551</v>
      </c>
    </row>
    <row r="321" spans="1:17">
      <c r="A321" s="3" t="s">
        <v>869</v>
      </c>
      <c r="B321" t="s">
        <v>822</v>
      </c>
      <c r="C321" t="s">
        <v>870</v>
      </c>
      <c r="D321" t="str">
        <f t="shared" si="16"/>
        <v>Caitlin Shahid</v>
      </c>
      <c r="E321" t="str">
        <f t="shared" si="17"/>
        <v>cshahid@newcollege.com</v>
      </c>
      <c r="F321" t="str">
        <f t="shared" si="18"/>
        <v>2015</v>
      </c>
      <c r="G321" t="s">
        <v>13</v>
      </c>
      <c r="H321" t="s">
        <v>1282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0">
        <f t="shared" si="19"/>
        <v>51.75</v>
      </c>
      <c r="O321" s="5" t="str">
        <f>Calc!B321</f>
        <v>E</v>
      </c>
      <c r="P321" s="5">
        <f>IFERROR(VLOOKUP(A321,'Absence Report'!$A$4:$B$29,2,0),0)</f>
        <v>0</v>
      </c>
      <c r="Q321" s="11">
        <v>7768</v>
      </c>
    </row>
    <row r="322" spans="1:17">
      <c r="A322" s="3" t="s">
        <v>871</v>
      </c>
      <c r="B322" t="s">
        <v>872</v>
      </c>
      <c r="C322" t="s">
        <v>873</v>
      </c>
      <c r="D322" t="str">
        <f t="shared" si="16"/>
        <v>Zachary Shanahan</v>
      </c>
      <c r="E322" t="str">
        <f t="shared" si="17"/>
        <v>zshanahan@newcollege.com</v>
      </c>
      <c r="F322" t="str">
        <f t="shared" si="18"/>
        <v>2017</v>
      </c>
      <c r="G322" t="s">
        <v>13</v>
      </c>
      <c r="H322" t="s">
        <v>1283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0">
        <f t="shared" si="19"/>
        <v>87</v>
      </c>
      <c r="O322" s="5" t="str">
        <f>Calc!B322</f>
        <v>A</v>
      </c>
      <c r="P322" s="5">
        <f>IFERROR(VLOOKUP(A322,'Absence Report'!$A$4:$B$29,2,0),0)</f>
        <v>0</v>
      </c>
      <c r="Q322" s="11">
        <v>7923</v>
      </c>
    </row>
    <row r="323" spans="1:17">
      <c r="A323" s="3" t="s">
        <v>874</v>
      </c>
      <c r="B323" t="s">
        <v>875</v>
      </c>
      <c r="C323" t="s">
        <v>876</v>
      </c>
      <c r="D323" t="str">
        <f t="shared" si="16"/>
        <v>Zhenbang Shang</v>
      </c>
      <c r="E323" t="str">
        <f t="shared" si="17"/>
        <v>zshang@newcollege.com</v>
      </c>
      <c r="F323" t="str">
        <f t="shared" si="18"/>
        <v>2016</v>
      </c>
      <c r="G323" t="s">
        <v>13</v>
      </c>
      <c r="H323" t="s">
        <v>1282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0">
        <f t="shared" si="19"/>
        <v>34.5</v>
      </c>
      <c r="O323" s="5" t="str">
        <f>Calc!B323</f>
        <v>Fail</v>
      </c>
      <c r="P323" s="5">
        <f>IFERROR(VLOOKUP(A323,'Absence Report'!$A$4:$B$29,2,0),0)</f>
        <v>0</v>
      </c>
      <c r="Q323" s="11">
        <v>11733</v>
      </c>
    </row>
    <row r="324" spans="1:17">
      <c r="A324" s="3" t="s">
        <v>73</v>
      </c>
      <c r="B324" t="s">
        <v>74</v>
      </c>
      <c r="C324" t="s">
        <v>75</v>
      </c>
      <c r="D324" t="str">
        <f>_xlfn.CONCAT(PROPER(B324)," ",PROPER(C324))</f>
        <v>Lauren Bailey</v>
      </c>
      <c r="E324" t="str">
        <f>_xlfn.CONCAT(LOWER(LEFT(B324,1)),LOWER(C324),"@newcollege.com")</f>
        <v>lbailey@newcollege.com</v>
      </c>
      <c r="F324" t="str">
        <f>_xlfn.CONCAT("20",RIGHT(A324,2))</f>
        <v>2017</v>
      </c>
      <c r="G324" t="s">
        <v>28</v>
      </c>
      <c r="H324" t="s">
        <v>1281</v>
      </c>
      <c r="I324">
        <f>'Marks Term 1'!I24</f>
        <v>33</v>
      </c>
      <c r="J324">
        <f>'Marks Term 2'!I24</f>
        <v>42</v>
      </c>
      <c r="K324">
        <f>'Marks Term 3'!I24</f>
        <v>35</v>
      </c>
      <c r="L324">
        <f>'Marks Term 4'!I24</f>
        <v>58</v>
      </c>
      <c r="N324" s="10">
        <f>AVERAGE(I324:L324)</f>
        <v>42</v>
      </c>
      <c r="O324" s="5" t="str">
        <f>Calc!B24</f>
        <v>C</v>
      </c>
      <c r="P324" s="5">
        <f>IFERROR(VLOOKUP(A324,'Absence Report'!$A$4:$B$29,2,0),0)</f>
        <v>0</v>
      </c>
      <c r="Q324" s="11">
        <v>9772</v>
      </c>
    </row>
    <row r="325" spans="1:17">
      <c r="A325" s="3" t="s">
        <v>880</v>
      </c>
      <c r="B325" t="s">
        <v>881</v>
      </c>
      <c r="C325" t="s">
        <v>882</v>
      </c>
      <c r="D325" t="str">
        <f t="shared" ref="D325:D388" si="20">_xlfn.CONCAT(PROPER(B325)," ",PROPER(C325))</f>
        <v>Mingyan Shao</v>
      </c>
      <c r="E325" t="str">
        <f t="shared" ref="E325:E388" si="21">_xlfn.CONCAT(LOWER(LEFT(B325,1)),LOWER(C325),"@newcollege.com")</f>
        <v>mshao@newcollege.com</v>
      </c>
      <c r="F325" t="str">
        <f t="shared" ref="F325:F388" si="22">_xlfn.CONCAT("20",RIGHT(A325,2))</f>
        <v>2016</v>
      </c>
      <c r="G325" t="s">
        <v>28</v>
      </c>
      <c r="H325" t="s">
        <v>1283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0">
        <f t="shared" ref="N324:N387" si="23">AVERAGE(I325:L325)</f>
        <v>85.25</v>
      </c>
      <c r="O325" s="5" t="str">
        <f>Calc!B325</f>
        <v>A</v>
      </c>
      <c r="P325" s="5">
        <f>IFERROR(VLOOKUP(A325,'Absence Report'!$A$4:$B$29,2,0),0)</f>
        <v>0</v>
      </c>
      <c r="Q325" s="11">
        <v>0</v>
      </c>
    </row>
    <row r="326" spans="1:17">
      <c r="A326" s="3" t="s">
        <v>883</v>
      </c>
      <c r="B326" t="s">
        <v>884</v>
      </c>
      <c r="C326" t="s">
        <v>885</v>
      </c>
      <c r="D326" t="str">
        <f t="shared" si="20"/>
        <v>Zhiyu Shen</v>
      </c>
      <c r="E326" t="str">
        <f t="shared" si="21"/>
        <v>zshen@newcollege.com</v>
      </c>
      <c r="F326" t="str">
        <f t="shared" si="22"/>
        <v>2015</v>
      </c>
      <c r="G326" t="s">
        <v>20</v>
      </c>
      <c r="H326" t="s">
        <v>1283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0">
        <f t="shared" si="23"/>
        <v>62.5</v>
      </c>
      <c r="O326" s="5" t="str">
        <f>Calc!B326</f>
        <v>D</v>
      </c>
      <c r="P326" s="5">
        <f>IFERROR(VLOOKUP(A326,'Absence Report'!$A$4:$B$29,2,0),0)</f>
        <v>0</v>
      </c>
      <c r="Q326" s="11">
        <v>5454</v>
      </c>
    </row>
    <row r="327" spans="1:17">
      <c r="A327" s="3" t="s">
        <v>886</v>
      </c>
      <c r="B327" t="s">
        <v>887</v>
      </c>
      <c r="C327" t="s">
        <v>888</v>
      </c>
      <c r="D327" t="str">
        <f t="shared" si="20"/>
        <v>Deidre Shi</v>
      </c>
      <c r="E327" t="str">
        <f t="shared" si="21"/>
        <v>dshi@newcollege.com</v>
      </c>
      <c r="F327" t="str">
        <f t="shared" si="22"/>
        <v>2015</v>
      </c>
      <c r="G327" t="s">
        <v>13</v>
      </c>
      <c r="H327" t="s">
        <v>1282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0">
        <f t="shared" si="23"/>
        <v>86.75</v>
      </c>
      <c r="O327" s="5" t="str">
        <f>Calc!B327</f>
        <v>A</v>
      </c>
      <c r="P327" s="5">
        <f>IFERROR(VLOOKUP(A327,'Absence Report'!$A$4:$B$29,2,0),0)</f>
        <v>0</v>
      </c>
      <c r="Q327" s="11">
        <v>13511</v>
      </c>
    </row>
    <row r="328" spans="1:17">
      <c r="A328" s="3" t="s">
        <v>889</v>
      </c>
      <c r="B328" t="s">
        <v>890</v>
      </c>
      <c r="C328" t="s">
        <v>891</v>
      </c>
      <c r="D328" t="str">
        <f t="shared" si="20"/>
        <v>Xiaowei Shi</v>
      </c>
      <c r="E328" t="str">
        <f t="shared" si="21"/>
        <v>xshi@newcollege.com</v>
      </c>
      <c r="F328" t="str">
        <f t="shared" si="22"/>
        <v>2017</v>
      </c>
      <c r="G328" t="s">
        <v>13</v>
      </c>
      <c r="H328" t="s">
        <v>1283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0">
        <f t="shared" si="23"/>
        <v>39</v>
      </c>
      <c r="O328" s="5" t="str">
        <f>Calc!B328</f>
        <v>F</v>
      </c>
      <c r="P328" s="5">
        <f>IFERROR(VLOOKUP(A328,'Absence Report'!$A$4:$B$29,2,0),0)</f>
        <v>0</v>
      </c>
      <c r="Q328" s="11">
        <v>0</v>
      </c>
    </row>
    <row r="329" spans="1:17">
      <c r="A329" s="3" t="s">
        <v>892</v>
      </c>
      <c r="B329" t="s">
        <v>893</v>
      </c>
      <c r="C329" t="s">
        <v>894</v>
      </c>
      <c r="D329" t="str">
        <f t="shared" si="20"/>
        <v>Yulong Shi</v>
      </c>
      <c r="E329" t="str">
        <f t="shared" si="21"/>
        <v>yshi@newcollege.com</v>
      </c>
      <c r="F329" t="str">
        <f t="shared" si="22"/>
        <v>2016</v>
      </c>
      <c r="G329" t="s">
        <v>20</v>
      </c>
      <c r="H329" t="s">
        <v>1282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0">
        <f t="shared" si="23"/>
        <v>35</v>
      </c>
      <c r="O329" s="5" t="str">
        <f>Calc!B329</f>
        <v>F</v>
      </c>
      <c r="P329" s="5">
        <f>IFERROR(VLOOKUP(A329,'Absence Report'!$A$4:$B$29,2,0),0)</f>
        <v>0</v>
      </c>
      <c r="Q329" s="11">
        <v>3592</v>
      </c>
    </row>
    <row r="330" spans="1:17">
      <c r="A330" s="3" t="s">
        <v>1182</v>
      </c>
      <c r="B330" t="s">
        <v>1183</v>
      </c>
      <c r="C330" t="s">
        <v>1171</v>
      </c>
      <c r="D330" t="str">
        <f>_xlfn.CONCAT(PROPER(B330)," ",PROPER(C330))</f>
        <v>Huixue Zhang</v>
      </c>
      <c r="E330" t="str">
        <f>_xlfn.CONCAT(LOWER(LEFT(B330,1)),LOWER(C330),"@newcollege.com")</f>
        <v>hzhang@newcollege.com</v>
      </c>
      <c r="F330" t="str">
        <f>_xlfn.CONCAT("20",RIGHT(A330,2))</f>
        <v>2017</v>
      </c>
      <c r="G330" t="s">
        <v>20</v>
      </c>
      <c r="H330" t="s">
        <v>1281</v>
      </c>
      <c r="I330">
        <f>'Marks Term 1'!I439</f>
        <v>66</v>
      </c>
      <c r="J330">
        <f>'Marks Term 2'!I439</f>
        <v>28</v>
      </c>
      <c r="K330">
        <f>'Marks Term 3'!I439</f>
        <v>65</v>
      </c>
      <c r="L330">
        <f>'Marks Term 4'!I439</f>
        <v>28</v>
      </c>
      <c r="N330" s="10">
        <f>AVERAGE(I330:L330)</f>
        <v>46.75</v>
      </c>
      <c r="O330" s="5" t="str">
        <f>Calc!B439</f>
        <v>C</v>
      </c>
      <c r="P330" s="5">
        <f>IFERROR(VLOOKUP(A330,'Absence Report'!$A$4:$B$29,2,0),0)</f>
        <v>0</v>
      </c>
      <c r="Q330" s="11">
        <v>10041</v>
      </c>
    </row>
    <row r="331" spans="1:17">
      <c r="A331" s="3" t="s">
        <v>897</v>
      </c>
      <c r="B331" t="s">
        <v>898</v>
      </c>
      <c r="C331" t="s">
        <v>899</v>
      </c>
      <c r="D331" t="str">
        <f t="shared" si="20"/>
        <v>Sivsork Sikalu</v>
      </c>
      <c r="E331" t="str">
        <f t="shared" si="21"/>
        <v>ssikalu@newcollege.com</v>
      </c>
      <c r="F331" t="str">
        <f t="shared" si="22"/>
        <v>2017</v>
      </c>
      <c r="G331" t="s">
        <v>20</v>
      </c>
      <c r="H331" t="s">
        <v>1282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0">
        <f t="shared" si="23"/>
        <v>40.25</v>
      </c>
      <c r="O331" s="5" t="str">
        <f>Calc!B331</f>
        <v>F</v>
      </c>
      <c r="P331" s="5">
        <f>IFERROR(VLOOKUP(A331,'Absence Report'!$A$4:$B$29,2,0),0)</f>
        <v>0</v>
      </c>
      <c r="Q331" s="11">
        <v>12727</v>
      </c>
    </row>
    <row r="332" spans="1:17">
      <c r="A332" s="3" t="s">
        <v>900</v>
      </c>
      <c r="B332" t="s">
        <v>901</v>
      </c>
      <c r="C332" t="s">
        <v>902</v>
      </c>
      <c r="D332" t="str">
        <f t="shared" si="20"/>
        <v>Daoming Sinclair</v>
      </c>
      <c r="E332" t="str">
        <f t="shared" si="21"/>
        <v>dsinclair@newcollege.com</v>
      </c>
      <c r="F332" t="str">
        <f t="shared" si="22"/>
        <v>2016</v>
      </c>
      <c r="G332" t="s">
        <v>20</v>
      </c>
      <c r="H332" t="s">
        <v>1283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0">
        <f t="shared" si="23"/>
        <v>61.5</v>
      </c>
      <c r="O332" s="5" t="str">
        <f>Calc!B332</f>
        <v>D</v>
      </c>
      <c r="P332" s="5">
        <f>IFERROR(VLOOKUP(A332,'Absence Report'!$A$4:$B$29,2,0),0)</f>
        <v>0</v>
      </c>
      <c r="Q332" s="11">
        <v>10217</v>
      </c>
    </row>
    <row r="333" spans="1:17">
      <c r="A333" s="3" t="s">
        <v>903</v>
      </c>
      <c r="B333" t="s">
        <v>904</v>
      </c>
      <c r="C333" t="s">
        <v>905</v>
      </c>
      <c r="D333" t="str">
        <f t="shared" si="20"/>
        <v>Junjie Singh</v>
      </c>
      <c r="E333" t="str">
        <f t="shared" si="21"/>
        <v>jsingh@newcollege.com</v>
      </c>
      <c r="F333" t="str">
        <f t="shared" si="22"/>
        <v>2016</v>
      </c>
      <c r="G333" t="s">
        <v>13</v>
      </c>
      <c r="H333" t="s">
        <v>1283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0">
        <f t="shared" si="23"/>
        <v>92.75</v>
      </c>
      <c r="O333" s="5" t="str">
        <f>Calc!B333</f>
        <v>A</v>
      </c>
      <c r="P333" s="5">
        <f>IFERROR(VLOOKUP(A333,'Absence Report'!$A$4:$B$29,2,0),0)</f>
        <v>0</v>
      </c>
      <c r="Q333" s="11">
        <v>2099</v>
      </c>
    </row>
    <row r="334" spans="1:17">
      <c r="A334" s="3" t="s">
        <v>291</v>
      </c>
      <c r="B334" t="s">
        <v>292</v>
      </c>
      <c r="C334" t="s">
        <v>293</v>
      </c>
      <c r="D334" t="str">
        <f>_xlfn.CONCAT(PROPER(B334)," ",PROPER(C334))</f>
        <v>Kevin Garald</v>
      </c>
      <c r="E334" t="str">
        <f>_xlfn.CONCAT(LOWER(LEFT(B334,1)),LOWER(C334),"@newcollege.com")</f>
        <v>kgarald@newcollege.com</v>
      </c>
      <c r="F334" t="str">
        <f>_xlfn.CONCAT("20",RIGHT(A334,2))</f>
        <v>2015</v>
      </c>
      <c r="G334" t="s">
        <v>24</v>
      </c>
      <c r="H334" t="s">
        <v>1281</v>
      </c>
      <c r="I334">
        <f>'Marks Term 1'!I102</f>
        <v>49</v>
      </c>
      <c r="J334">
        <f>'Marks Term 2'!I102</f>
        <v>84</v>
      </c>
      <c r="K334">
        <f>'Marks Term 3'!I102</f>
        <v>29</v>
      </c>
      <c r="L334">
        <f>'Marks Term 4'!I102</f>
        <v>59</v>
      </c>
      <c r="N334" s="10">
        <f>AVERAGE(I334:L334)</f>
        <v>55.25</v>
      </c>
      <c r="O334" s="5" t="str">
        <f>Calc!B102</f>
        <v>C</v>
      </c>
      <c r="P334" s="5">
        <f>IFERROR(VLOOKUP(A334,'Absence Report'!$A$4:$B$29,2,0),0)</f>
        <v>0</v>
      </c>
      <c r="Q334" s="11">
        <v>10203</v>
      </c>
    </row>
    <row r="335" spans="1:17">
      <c r="A335" s="3" t="s">
        <v>649</v>
      </c>
      <c r="B335" t="s">
        <v>624</v>
      </c>
      <c r="C335" t="s">
        <v>650</v>
      </c>
      <c r="D335" t="str">
        <f>_xlfn.CONCAT(PROPER(B335)," ",PROPER(C335))</f>
        <v>Jared Mathias</v>
      </c>
      <c r="E335" t="str">
        <f>_xlfn.CONCAT(LOWER(LEFT(B335,1)),LOWER(C335),"@newcollege.com")</f>
        <v>jmathias@newcollege.com</v>
      </c>
      <c r="F335" t="str">
        <f>_xlfn.CONCAT("20",RIGHT(A335,2))</f>
        <v>2017</v>
      </c>
      <c r="G335" t="s">
        <v>13</v>
      </c>
      <c r="H335" t="s">
        <v>1281</v>
      </c>
      <c r="I335">
        <f>'Marks Term 1'!I237</f>
        <v>62</v>
      </c>
      <c r="J335">
        <f>'Marks Term 2'!I237</f>
        <v>60</v>
      </c>
      <c r="K335">
        <f>'Marks Term 3'!I237</f>
        <v>51</v>
      </c>
      <c r="L335">
        <f>'Marks Term 4'!I237</f>
        <v>69</v>
      </c>
      <c r="N335" s="10">
        <f>AVERAGE(I335:L335)</f>
        <v>60.5</v>
      </c>
      <c r="O335" s="5" t="str">
        <f>Calc!B237</f>
        <v>B</v>
      </c>
      <c r="P335" s="5">
        <f>IFERROR(VLOOKUP(A335,'Absence Report'!$A$4:$B$29,2,0),0)</f>
        <v>0</v>
      </c>
      <c r="Q335" s="11">
        <v>10334</v>
      </c>
    </row>
    <row r="336" spans="1:17">
      <c r="A336" s="3" t="s">
        <v>911</v>
      </c>
      <c r="B336" t="s">
        <v>912</v>
      </c>
      <c r="C336" t="s">
        <v>545</v>
      </c>
      <c r="D336" t="str">
        <f t="shared" si="20"/>
        <v>Jake So</v>
      </c>
      <c r="E336" t="str">
        <f t="shared" si="21"/>
        <v>jso@newcollege.com</v>
      </c>
      <c r="F336" t="str">
        <f t="shared" si="22"/>
        <v>2015</v>
      </c>
      <c r="G336" t="s">
        <v>13</v>
      </c>
      <c r="H336" t="s">
        <v>1282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0">
        <f t="shared" si="23"/>
        <v>86</v>
      </c>
      <c r="O336" s="5" t="str">
        <f>Calc!B336</f>
        <v>A</v>
      </c>
      <c r="P336" s="5">
        <f>IFERROR(VLOOKUP(A336,'Absence Report'!$A$4:$B$29,2,0),0)</f>
        <v>0</v>
      </c>
      <c r="Q336" s="11">
        <v>14688</v>
      </c>
    </row>
    <row r="337" spans="1:17">
      <c r="A337" s="3" t="s">
        <v>489</v>
      </c>
      <c r="B337" t="s">
        <v>490</v>
      </c>
      <c r="C337" t="s">
        <v>484</v>
      </c>
      <c r="D337" t="str">
        <f>_xlfn.CONCAT(PROPER(B337)," ",PROPER(C337))</f>
        <v>Jack Kim</v>
      </c>
      <c r="E337" t="str">
        <f>_xlfn.CONCAT(LOWER(LEFT(B337,1)),LOWER(C337),"@newcollege.com")</f>
        <v>jkim@newcollege.com</v>
      </c>
      <c r="F337" t="str">
        <f>_xlfn.CONCAT("20",RIGHT(A337,2))</f>
        <v>2015</v>
      </c>
      <c r="G337" t="s">
        <v>28</v>
      </c>
      <c r="H337" t="s">
        <v>1281</v>
      </c>
      <c r="I337">
        <f>'Marks Term 1'!I174</f>
        <v>46</v>
      </c>
      <c r="J337">
        <f>'Marks Term 2'!I174</f>
        <v>80</v>
      </c>
      <c r="K337">
        <f>'Marks Term 3'!I174</f>
        <v>73</v>
      </c>
      <c r="L337">
        <f>'Marks Term 4'!I174</f>
        <v>28</v>
      </c>
      <c r="N337" s="10">
        <f>AVERAGE(I337:L337)</f>
        <v>56.75</v>
      </c>
      <c r="O337" s="5" t="str">
        <f>Calc!B174</f>
        <v>E</v>
      </c>
      <c r="P337" s="5">
        <f>IFERROR(VLOOKUP(A337,'Absence Report'!$A$4:$B$29,2,0),0)</f>
        <v>0</v>
      </c>
      <c r="Q337" s="11">
        <v>10461</v>
      </c>
    </row>
    <row r="338" spans="1:17">
      <c r="A338" s="3" t="s">
        <v>916</v>
      </c>
      <c r="B338" t="s">
        <v>917</v>
      </c>
      <c r="C338" t="s">
        <v>918</v>
      </c>
      <c r="D338" t="str">
        <f t="shared" si="20"/>
        <v>Ziming Song</v>
      </c>
      <c r="E338" t="str">
        <f t="shared" si="21"/>
        <v>zsong@newcollege.com</v>
      </c>
      <c r="F338" t="str">
        <f t="shared" si="22"/>
        <v>2015</v>
      </c>
      <c r="G338" t="s">
        <v>20</v>
      </c>
      <c r="H338" t="s">
        <v>1282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0">
        <f t="shared" si="23"/>
        <v>16</v>
      </c>
      <c r="O338" s="5" t="str">
        <f>Calc!B338</f>
        <v>Fail</v>
      </c>
      <c r="P338" s="5">
        <f>IFERROR(VLOOKUP(A338,'Absence Report'!$A$4:$B$29,2,0),0)</f>
        <v>0</v>
      </c>
      <c r="Q338" s="11">
        <v>15873</v>
      </c>
    </row>
    <row r="339" spans="1:17">
      <c r="A339" s="3" t="s">
        <v>919</v>
      </c>
      <c r="B339" t="s">
        <v>54</v>
      </c>
      <c r="C339" t="s">
        <v>920</v>
      </c>
      <c r="D339" t="str">
        <f t="shared" si="20"/>
        <v>Michael Sorbello</v>
      </c>
      <c r="E339" t="str">
        <f t="shared" si="21"/>
        <v>msorbello@newcollege.com</v>
      </c>
      <c r="F339" t="str">
        <f t="shared" si="22"/>
        <v>2016</v>
      </c>
      <c r="G339" t="s">
        <v>13</v>
      </c>
      <c r="H339" t="s">
        <v>1282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0">
        <f t="shared" si="23"/>
        <v>92.75</v>
      </c>
      <c r="O339" s="5" t="str">
        <f>Calc!B339</f>
        <v>A</v>
      </c>
      <c r="P339" s="5">
        <f>IFERROR(VLOOKUP(A339,'Absence Report'!$A$4:$B$29,2,0),0)</f>
        <v>0</v>
      </c>
      <c r="Q339" s="11">
        <v>7463</v>
      </c>
    </row>
    <row r="340" spans="1:17">
      <c r="A340" s="3" t="s">
        <v>921</v>
      </c>
      <c r="B340" t="s">
        <v>922</v>
      </c>
      <c r="C340" t="s">
        <v>923</v>
      </c>
      <c r="D340" t="str">
        <f t="shared" si="20"/>
        <v>Linglan Stanhope</v>
      </c>
      <c r="E340" t="str">
        <f t="shared" si="21"/>
        <v>lstanhope@newcollege.com</v>
      </c>
      <c r="F340" t="str">
        <f t="shared" si="22"/>
        <v>2017</v>
      </c>
      <c r="G340" t="s">
        <v>20</v>
      </c>
      <c r="H340" t="s">
        <v>1282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0">
        <f t="shared" si="23"/>
        <v>49.5</v>
      </c>
      <c r="O340" s="5" t="str">
        <f>Calc!B340</f>
        <v>E</v>
      </c>
      <c r="P340" s="5">
        <f>IFERROR(VLOOKUP(A340,'Absence Report'!$A$4:$B$29,2,0),0)</f>
        <v>0</v>
      </c>
      <c r="Q340" s="11">
        <v>13854</v>
      </c>
    </row>
    <row r="341" spans="1:17">
      <c r="A341" s="3" t="s">
        <v>924</v>
      </c>
      <c r="B341" t="s">
        <v>925</v>
      </c>
      <c r="C341" t="s">
        <v>926</v>
      </c>
      <c r="D341" t="str">
        <f t="shared" si="20"/>
        <v>Lliam Su</v>
      </c>
      <c r="E341" t="str">
        <f t="shared" si="21"/>
        <v>lsu@newcollege.com</v>
      </c>
      <c r="F341" t="str">
        <f t="shared" si="22"/>
        <v>2017</v>
      </c>
      <c r="G341" t="s">
        <v>20</v>
      </c>
      <c r="H341" t="s">
        <v>1283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0">
        <f t="shared" si="23"/>
        <v>91.25</v>
      </c>
      <c r="O341" s="5" t="str">
        <f>Calc!B341</f>
        <v>A</v>
      </c>
      <c r="P341" s="5">
        <f>IFERROR(VLOOKUP(A341,'Absence Report'!$A$4:$B$29,2,0),0)</f>
        <v>0</v>
      </c>
      <c r="Q341" s="11">
        <v>5061</v>
      </c>
    </row>
    <row r="342" spans="1:17">
      <c r="A342" s="3" t="s">
        <v>927</v>
      </c>
      <c r="B342" t="s">
        <v>928</v>
      </c>
      <c r="C342" t="s">
        <v>929</v>
      </c>
      <c r="D342" t="str">
        <f t="shared" si="20"/>
        <v>Tiffany Sui</v>
      </c>
      <c r="E342" t="str">
        <f t="shared" si="21"/>
        <v>tsui@newcollege.com</v>
      </c>
      <c r="F342" t="str">
        <f t="shared" si="22"/>
        <v>2016</v>
      </c>
      <c r="G342" t="s">
        <v>28</v>
      </c>
      <c r="H342" t="s">
        <v>1282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0">
        <f t="shared" si="23"/>
        <v>94.25</v>
      </c>
      <c r="O342" s="5" t="str">
        <f>Calc!B342</f>
        <v>A</v>
      </c>
      <c r="P342" s="5">
        <f>IFERROR(VLOOKUP(A342,'Absence Report'!$A$4:$B$29,2,0),0)</f>
        <v>0</v>
      </c>
      <c r="Q342" s="11">
        <v>3279</v>
      </c>
    </row>
    <row r="343" spans="1:17">
      <c r="A343" s="3" t="s">
        <v>930</v>
      </c>
      <c r="B343" t="s">
        <v>931</v>
      </c>
      <c r="C343" t="s">
        <v>932</v>
      </c>
      <c r="D343" t="str">
        <f t="shared" si="20"/>
        <v>Gyoungtae Sun</v>
      </c>
      <c r="E343" t="str">
        <f t="shared" si="21"/>
        <v>gsun@newcollege.com</v>
      </c>
      <c r="F343" t="str">
        <f t="shared" si="22"/>
        <v>2015</v>
      </c>
      <c r="G343" t="s">
        <v>28</v>
      </c>
      <c r="H343" t="s">
        <v>1282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0">
        <f t="shared" si="23"/>
        <v>32.25</v>
      </c>
      <c r="O343" s="5" t="str">
        <f>Calc!B343</f>
        <v>Fail</v>
      </c>
      <c r="P343" s="5">
        <f>IFERROR(VLOOKUP(A343,'Absence Report'!$A$4:$B$29,2,0),0)</f>
        <v>0</v>
      </c>
      <c r="Q343" s="11">
        <v>2332</v>
      </c>
    </row>
    <row r="344" spans="1:17">
      <c r="A344" s="3" t="s">
        <v>933</v>
      </c>
      <c r="B344" t="s">
        <v>934</v>
      </c>
      <c r="C344" t="s">
        <v>935</v>
      </c>
      <c r="D344" t="str">
        <f t="shared" si="20"/>
        <v>Keyan Supangat</v>
      </c>
      <c r="E344" t="str">
        <f t="shared" si="21"/>
        <v>ksupangat@newcollege.com</v>
      </c>
      <c r="F344" t="str">
        <f t="shared" si="22"/>
        <v>2017</v>
      </c>
      <c r="G344" t="s">
        <v>24</v>
      </c>
      <c r="H344" t="s">
        <v>1283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0">
        <f t="shared" si="23"/>
        <v>41.25</v>
      </c>
      <c r="O344" s="5" t="str">
        <f>Calc!B344</f>
        <v>F</v>
      </c>
      <c r="P344" s="5">
        <f>IFERROR(VLOOKUP(A344,'Absence Report'!$A$4:$B$29,2,0),0)</f>
        <v>0</v>
      </c>
      <c r="Q344" s="11">
        <v>9690</v>
      </c>
    </row>
    <row r="345" spans="1:17">
      <c r="A345" s="3" t="s">
        <v>185</v>
      </c>
      <c r="B345" t="s">
        <v>186</v>
      </c>
      <c r="C345" t="s">
        <v>187</v>
      </c>
      <c r="D345" t="str">
        <f>_xlfn.CONCAT(PROPER(B345)," ",PROPER(C345))</f>
        <v>Piers Clarke</v>
      </c>
      <c r="E345" t="str">
        <f>_xlfn.CONCAT(LOWER(LEFT(B345,1)),LOWER(C345),"@newcollege.com")</f>
        <v>pclarke@newcollege.com</v>
      </c>
      <c r="F345" t="str">
        <f>_xlfn.CONCAT("20",RIGHT(A345,2))</f>
        <v>2017</v>
      </c>
      <c r="G345" t="s">
        <v>13</v>
      </c>
      <c r="H345" t="s">
        <v>1281</v>
      </c>
      <c r="I345">
        <f>'Marks Term 1'!I66</f>
        <v>51</v>
      </c>
      <c r="J345">
        <f>'Marks Term 2'!I66</f>
        <v>35</v>
      </c>
      <c r="K345">
        <f>'Marks Term 3'!I66</f>
        <v>47</v>
      </c>
      <c r="L345">
        <f>'Marks Term 4'!I66</f>
        <v>56</v>
      </c>
      <c r="N345" s="10">
        <f>AVERAGE(I345:L345)</f>
        <v>47.25</v>
      </c>
      <c r="O345" s="5" t="str">
        <f>Calc!B66</f>
        <v>D</v>
      </c>
      <c r="P345" s="5">
        <f>IFERROR(VLOOKUP(A345,'Absence Report'!$A$4:$B$29,2,0),0)</f>
        <v>0</v>
      </c>
      <c r="Q345" s="11">
        <v>10550</v>
      </c>
    </row>
    <row r="346" spans="1:17">
      <c r="A346" s="3" t="s">
        <v>938</v>
      </c>
      <c r="B346" t="s">
        <v>939</v>
      </c>
      <c r="C346" t="s">
        <v>940</v>
      </c>
      <c r="D346" t="str">
        <f t="shared" si="20"/>
        <v>Julia Sutedjo</v>
      </c>
      <c r="E346" t="str">
        <f t="shared" si="21"/>
        <v>jsutedjo@newcollege.com</v>
      </c>
      <c r="F346" t="str">
        <f t="shared" si="22"/>
        <v>2017</v>
      </c>
      <c r="G346" t="s">
        <v>20</v>
      </c>
      <c r="H346" t="s">
        <v>1282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0">
        <f t="shared" si="23"/>
        <v>58</v>
      </c>
      <c r="O346" s="5" t="str">
        <f>Calc!B346</f>
        <v>D</v>
      </c>
      <c r="P346" s="5">
        <f>IFERROR(VLOOKUP(A346,'Absence Report'!$A$4:$B$29,2,0),0)</f>
        <v>0</v>
      </c>
      <c r="Q346" s="11">
        <v>8348</v>
      </c>
    </row>
    <row r="347" spans="1:17">
      <c r="A347" s="3" t="s">
        <v>941</v>
      </c>
      <c r="B347" t="s">
        <v>942</v>
      </c>
      <c r="C347" t="s">
        <v>943</v>
      </c>
      <c r="D347" t="str">
        <f t="shared" si="20"/>
        <v>Hania Syed</v>
      </c>
      <c r="E347" t="str">
        <f t="shared" si="21"/>
        <v>hsyed@newcollege.com</v>
      </c>
      <c r="F347" t="str">
        <f t="shared" si="22"/>
        <v>2017</v>
      </c>
      <c r="G347" t="s">
        <v>28</v>
      </c>
      <c r="H347" t="s">
        <v>1283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0">
        <f t="shared" si="23"/>
        <v>84</v>
      </c>
      <c r="O347" s="5" t="str">
        <f>Calc!B347</f>
        <v>B</v>
      </c>
      <c r="P347" s="5">
        <f>IFERROR(VLOOKUP(A347,'Absence Report'!$A$4:$B$29,2,0),0)</f>
        <v>0</v>
      </c>
      <c r="Q347" s="11">
        <v>289</v>
      </c>
    </row>
    <row r="348" spans="1:17">
      <c r="A348" s="3" t="s">
        <v>944</v>
      </c>
      <c r="B348" t="s">
        <v>945</v>
      </c>
      <c r="C348" t="s">
        <v>946</v>
      </c>
      <c r="D348" t="str">
        <f t="shared" si="20"/>
        <v>Alana Tahsinuzzaman</v>
      </c>
      <c r="E348" t="str">
        <f t="shared" si="21"/>
        <v>atahsinuzzaman@newcollege.com</v>
      </c>
      <c r="F348" t="str">
        <f t="shared" si="22"/>
        <v>2015</v>
      </c>
      <c r="G348" t="s">
        <v>13</v>
      </c>
      <c r="H348" t="s">
        <v>1283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0">
        <f t="shared" si="23"/>
        <v>86.75</v>
      </c>
      <c r="O348" s="5" t="str">
        <f>Calc!B348</f>
        <v>A</v>
      </c>
      <c r="P348" s="5">
        <f>IFERROR(VLOOKUP(A348,'Absence Report'!$A$4:$B$29,2,0),0)</f>
        <v>0</v>
      </c>
      <c r="Q348" s="11">
        <v>7646</v>
      </c>
    </row>
    <row r="349" spans="1:17">
      <c r="A349" s="3" t="s">
        <v>1066</v>
      </c>
      <c r="B349" t="s">
        <v>1067</v>
      </c>
      <c r="C349" t="s">
        <v>1068</v>
      </c>
      <c r="D349" t="str">
        <f>_xlfn.CONCAT(PROPER(B349)," ",PROPER(C349))</f>
        <v>Sabrina Wherrett</v>
      </c>
      <c r="E349" t="str">
        <f>_xlfn.CONCAT(LOWER(LEFT(B349,1)),LOWER(C349),"@newcollege.com")</f>
        <v>swherrett@newcollege.com</v>
      </c>
      <c r="F349" t="str">
        <f>_xlfn.CONCAT("20",RIGHT(A349,2))</f>
        <v>2017</v>
      </c>
      <c r="G349" t="s">
        <v>28</v>
      </c>
      <c r="H349" t="s">
        <v>1281</v>
      </c>
      <c r="I349">
        <f>'Marks Term 1'!I396</f>
        <v>83</v>
      </c>
      <c r="J349">
        <f>'Marks Term 2'!I396</f>
        <v>98</v>
      </c>
      <c r="K349">
        <f>'Marks Term 3'!I396</f>
        <v>60</v>
      </c>
      <c r="L349">
        <f>'Marks Term 4'!I396</f>
        <v>93</v>
      </c>
      <c r="N349" s="10">
        <f>AVERAGE(I349:L349)</f>
        <v>83.5</v>
      </c>
      <c r="O349" s="5" t="str">
        <f>Calc!B396</f>
        <v>C</v>
      </c>
      <c r="P349" s="5">
        <f>IFERROR(VLOOKUP(A349,'Absence Report'!$A$4:$B$29,2,0),0)</f>
        <v>0</v>
      </c>
      <c r="Q349" s="11">
        <v>11133</v>
      </c>
    </row>
    <row r="350" spans="1:17">
      <c r="A350" s="3" t="s">
        <v>950</v>
      </c>
      <c r="B350" t="s">
        <v>799</v>
      </c>
      <c r="C350" t="s">
        <v>951</v>
      </c>
      <c r="D350" t="str">
        <f t="shared" si="20"/>
        <v>Qi Tam</v>
      </c>
      <c r="E350" t="str">
        <f t="shared" si="21"/>
        <v>qtam@newcollege.com</v>
      </c>
      <c r="F350" t="str">
        <f t="shared" si="22"/>
        <v>2016</v>
      </c>
      <c r="G350" t="s">
        <v>28</v>
      </c>
      <c r="H350" t="s">
        <v>1282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0">
        <f t="shared" si="23"/>
        <v>50</v>
      </c>
      <c r="O350" s="5" t="str">
        <f>Calc!B350</f>
        <v>E</v>
      </c>
      <c r="P350" s="5">
        <f>IFERROR(VLOOKUP(A350,'Absence Report'!$A$4:$B$29,2,0),0)</f>
        <v>0</v>
      </c>
      <c r="Q350" s="11">
        <v>1626</v>
      </c>
    </row>
    <row r="351" spans="1:17">
      <c r="A351" s="3" t="s">
        <v>952</v>
      </c>
      <c r="B351" t="s">
        <v>662</v>
      </c>
      <c r="C351" t="s">
        <v>953</v>
      </c>
      <c r="D351" t="str">
        <f t="shared" si="20"/>
        <v>William Tampubolon</v>
      </c>
      <c r="E351" t="str">
        <f t="shared" si="21"/>
        <v>wtampubolon@newcollege.com</v>
      </c>
      <c r="F351" t="str">
        <f t="shared" si="22"/>
        <v>2016</v>
      </c>
      <c r="G351" t="s">
        <v>28</v>
      </c>
      <c r="H351" t="s">
        <v>1283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0">
        <f t="shared" si="23"/>
        <v>88.25</v>
      </c>
      <c r="O351" s="5" t="str">
        <f>Calc!B351</f>
        <v>A</v>
      </c>
      <c r="P351" s="5">
        <f>IFERROR(VLOOKUP(A351,'Absence Report'!$A$4:$B$29,2,0),0)</f>
        <v>0</v>
      </c>
      <c r="Q351" s="11">
        <v>2754</v>
      </c>
    </row>
    <row r="352" spans="1:17">
      <c r="A352" s="3" t="s">
        <v>957</v>
      </c>
      <c r="B352" t="s">
        <v>958</v>
      </c>
      <c r="C352" t="s">
        <v>956</v>
      </c>
      <c r="D352" t="str">
        <f t="shared" si="20"/>
        <v>Andreas Tan</v>
      </c>
      <c r="E352" t="str">
        <f t="shared" si="21"/>
        <v>atan@newcollege.com</v>
      </c>
      <c r="F352" t="str">
        <f t="shared" si="22"/>
        <v>2015</v>
      </c>
      <c r="G352" t="s">
        <v>24</v>
      </c>
      <c r="H352" t="s">
        <v>1282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0">
        <f t="shared" si="23"/>
        <v>26.75</v>
      </c>
      <c r="O352" s="5" t="str">
        <f>Calc!B352</f>
        <v>Fail</v>
      </c>
      <c r="P352" s="5">
        <f>IFERROR(VLOOKUP(A352,'Absence Report'!$A$4:$B$29,2,0),0)</f>
        <v>0</v>
      </c>
      <c r="Q352" s="11">
        <v>11467</v>
      </c>
    </row>
    <row r="353" spans="1:17">
      <c r="A353" s="3" t="s">
        <v>1174</v>
      </c>
      <c r="B353" t="s">
        <v>1175</v>
      </c>
      <c r="C353" t="s">
        <v>1171</v>
      </c>
      <c r="D353" t="str">
        <f>_xlfn.CONCAT(PROPER(B353)," ",PROPER(C353))</f>
        <v>Job-Russel Zhang</v>
      </c>
      <c r="E353" t="str">
        <f>_xlfn.CONCAT(LOWER(LEFT(B353,1)),LOWER(C353),"@newcollege.com")</f>
        <v>jzhang@newcollege.com</v>
      </c>
      <c r="F353" t="str">
        <f>_xlfn.CONCAT("20",RIGHT(A353,2))</f>
        <v>2017</v>
      </c>
      <c r="G353" t="s">
        <v>13</v>
      </c>
      <c r="H353" t="s">
        <v>1281</v>
      </c>
      <c r="I353">
        <f>'Marks Term 1'!I441</f>
        <v>47</v>
      </c>
      <c r="J353">
        <f>'Marks Term 2'!I441</f>
        <v>56</v>
      </c>
      <c r="K353">
        <f>'Marks Term 3'!I441</f>
        <v>76</v>
      </c>
      <c r="L353">
        <f>'Marks Term 4'!I441</f>
        <v>85</v>
      </c>
      <c r="N353" s="10">
        <f>AVERAGE(I353:L353)</f>
        <v>66</v>
      </c>
      <c r="O353" s="5" t="str">
        <f>Calc!B441</f>
        <v>A</v>
      </c>
      <c r="P353" s="5">
        <f>IFERROR(VLOOKUP(A353,'Absence Report'!$A$4:$B$29,2,0),0)</f>
        <v>0</v>
      </c>
      <c r="Q353" s="11">
        <v>11315</v>
      </c>
    </row>
    <row r="354" spans="1:17">
      <c r="A354" s="3" t="s">
        <v>708</v>
      </c>
      <c r="B354" t="s">
        <v>709</v>
      </c>
      <c r="C354" t="s">
        <v>710</v>
      </c>
      <c r="D354" t="str">
        <f>_xlfn.CONCAT(PROPER(B354)," ",PROPER(C354))</f>
        <v>Jeongmin Nesan</v>
      </c>
      <c r="E354" t="str">
        <f>_xlfn.CONCAT(LOWER(LEFT(B354,1)),LOWER(C354),"@newcollege.com")</f>
        <v>jnesan@newcollege.com</v>
      </c>
      <c r="F354" t="str">
        <f>_xlfn.CONCAT("20",RIGHT(A354,2))</f>
        <v>2016</v>
      </c>
      <c r="G354" t="s">
        <v>13</v>
      </c>
      <c r="H354" t="s">
        <v>1281</v>
      </c>
      <c r="I354">
        <f>'Marks Term 1'!I260</f>
        <v>32</v>
      </c>
      <c r="J354">
        <f>'Marks Term 2'!I260</f>
        <v>19</v>
      </c>
      <c r="K354">
        <f>'Marks Term 3'!I260</f>
        <v>17</v>
      </c>
      <c r="L354">
        <f>'Marks Term 4'!I260</f>
        <v>24</v>
      </c>
      <c r="N354" s="10">
        <f>AVERAGE(I354:L354)</f>
        <v>23</v>
      </c>
      <c r="O354" s="5" t="str">
        <f>Calc!B260</f>
        <v>E</v>
      </c>
      <c r="P354" s="5">
        <f>IFERROR(VLOOKUP(A354,'Absence Report'!$A$4:$B$29,2,0),0)</f>
        <v>0</v>
      </c>
      <c r="Q354" s="11">
        <v>11336</v>
      </c>
    </row>
    <row r="355" spans="1:17">
      <c r="A355" s="3" t="s">
        <v>621</v>
      </c>
      <c r="B355" t="s">
        <v>622</v>
      </c>
      <c r="C355" t="s">
        <v>620</v>
      </c>
      <c r="D355" t="str">
        <f>_xlfn.CONCAT(PROPER(B355)," ",PROPER(C355))</f>
        <v>Wangying Ma</v>
      </c>
      <c r="E355" t="str">
        <f>_xlfn.CONCAT(LOWER(LEFT(B355,1)),LOWER(C355),"@newcollege.com")</f>
        <v>wma@newcollege.com</v>
      </c>
      <c r="F355" t="str">
        <f>_xlfn.CONCAT("20",RIGHT(A355,2))</f>
        <v>2016</v>
      </c>
      <c r="G355" t="s">
        <v>28</v>
      </c>
      <c r="H355" t="s">
        <v>1281</v>
      </c>
      <c r="I355">
        <f>'Marks Term 1'!I225</f>
        <v>99</v>
      </c>
      <c r="J355">
        <f>'Marks Term 2'!I225</f>
        <v>56</v>
      </c>
      <c r="K355">
        <f>'Marks Term 3'!I225</f>
        <v>84</v>
      </c>
      <c r="L355">
        <f>'Marks Term 4'!I225</f>
        <v>36</v>
      </c>
      <c r="N355" s="10">
        <f>AVERAGE(I355:L355)</f>
        <v>68.75</v>
      </c>
      <c r="O355" s="5" t="str">
        <f>Calc!B225</f>
        <v>E</v>
      </c>
      <c r="P355" s="5">
        <f>IFERROR(VLOOKUP(A355,'Absence Report'!$A$4:$B$29,2,0),0)</f>
        <v>0</v>
      </c>
      <c r="Q355" s="11">
        <v>11568</v>
      </c>
    </row>
    <row r="356" spans="1:17">
      <c r="A356" s="3" t="s">
        <v>964</v>
      </c>
      <c r="B356" t="s">
        <v>965</v>
      </c>
      <c r="C356" t="s">
        <v>966</v>
      </c>
      <c r="D356" t="str">
        <f t="shared" si="20"/>
        <v>Trang Tazwar</v>
      </c>
      <c r="E356" t="str">
        <f t="shared" si="21"/>
        <v>ttazwar@newcollege.com</v>
      </c>
      <c r="F356" t="str">
        <f t="shared" si="22"/>
        <v>2017</v>
      </c>
      <c r="G356" t="s">
        <v>13</v>
      </c>
      <c r="H356" t="s">
        <v>1282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0">
        <f t="shared" si="23"/>
        <v>31.5</v>
      </c>
      <c r="O356" s="5" t="str">
        <f>Calc!B356</f>
        <v>Fail</v>
      </c>
      <c r="P356" s="5">
        <f>IFERROR(VLOOKUP(A356,'Absence Report'!$A$4:$B$29,2,0),0)</f>
        <v>0</v>
      </c>
      <c r="Q356" s="11">
        <v>11580</v>
      </c>
    </row>
    <row r="357" spans="1:17">
      <c r="A357" s="3" t="s">
        <v>967</v>
      </c>
      <c r="B357" t="s">
        <v>968</v>
      </c>
      <c r="C357" t="s">
        <v>969</v>
      </c>
      <c r="D357" t="str">
        <f t="shared" si="20"/>
        <v>Philip Than</v>
      </c>
      <c r="E357" t="str">
        <f t="shared" si="21"/>
        <v>pthan@newcollege.com</v>
      </c>
      <c r="F357" t="str">
        <f t="shared" si="22"/>
        <v>2017</v>
      </c>
      <c r="G357" t="s">
        <v>28</v>
      </c>
      <c r="H357" t="s">
        <v>1282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0">
        <f t="shared" si="23"/>
        <v>52.25</v>
      </c>
      <c r="O357" s="5" t="str">
        <f>Calc!B357</f>
        <v>E</v>
      </c>
      <c r="P357" s="5">
        <f>IFERROR(VLOOKUP(A357,'Absence Report'!$A$4:$B$29,2,0),0)</f>
        <v>0</v>
      </c>
      <c r="Q357" s="11">
        <v>1724</v>
      </c>
    </row>
    <row r="358" spans="1:17">
      <c r="A358" s="3" t="s">
        <v>970</v>
      </c>
      <c r="B358" t="s">
        <v>971</v>
      </c>
      <c r="C358" t="s">
        <v>972</v>
      </c>
      <c r="D358" t="str">
        <f t="shared" si="20"/>
        <v>Kanglin Thang</v>
      </c>
      <c r="E358" t="str">
        <f t="shared" si="21"/>
        <v>kthang@newcollege.com</v>
      </c>
      <c r="F358" t="str">
        <f t="shared" si="22"/>
        <v>2015</v>
      </c>
      <c r="G358" t="s">
        <v>28</v>
      </c>
      <c r="H358" t="s">
        <v>1283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0">
        <f t="shared" si="23"/>
        <v>43.25</v>
      </c>
      <c r="O358" s="5" t="str">
        <f>Calc!B358</f>
        <v>F</v>
      </c>
      <c r="P358" s="5">
        <f>IFERROR(VLOOKUP(A358,'Absence Report'!$A$4:$B$29,2,0),0)</f>
        <v>0</v>
      </c>
      <c r="Q358" s="11">
        <v>1728</v>
      </c>
    </row>
    <row r="359" spans="1:17">
      <c r="A359" s="3" t="s">
        <v>973</v>
      </c>
      <c r="B359" t="s">
        <v>524</v>
      </c>
      <c r="C359" t="s">
        <v>974</v>
      </c>
      <c r="D359" t="str">
        <f t="shared" si="20"/>
        <v>Madeline Thompson</v>
      </c>
      <c r="E359" t="str">
        <f t="shared" si="21"/>
        <v>mthompson@newcollege.com</v>
      </c>
      <c r="F359" t="str">
        <f t="shared" si="22"/>
        <v>2017</v>
      </c>
      <c r="G359" t="s">
        <v>13</v>
      </c>
      <c r="H359" t="s">
        <v>1282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0">
        <f t="shared" si="23"/>
        <v>93.25</v>
      </c>
      <c r="O359" s="5" t="str">
        <f>Calc!B359</f>
        <v>A</v>
      </c>
      <c r="P359" s="5">
        <f>IFERROR(VLOOKUP(A359,'Absence Report'!$A$4:$B$29,2,0),0)</f>
        <v>0</v>
      </c>
      <c r="Q359" s="11">
        <v>12773</v>
      </c>
    </row>
    <row r="360" spans="1:17">
      <c r="A360" s="3" t="s">
        <v>975</v>
      </c>
      <c r="B360" t="s">
        <v>976</v>
      </c>
      <c r="C360" t="s">
        <v>977</v>
      </c>
      <c r="D360" t="str">
        <f t="shared" si="20"/>
        <v>Adrian Threlfo</v>
      </c>
      <c r="E360" t="str">
        <f t="shared" si="21"/>
        <v>athrelfo@newcollege.com</v>
      </c>
      <c r="F360" t="str">
        <f t="shared" si="22"/>
        <v>2016</v>
      </c>
      <c r="G360" t="s">
        <v>20</v>
      </c>
      <c r="H360" t="s">
        <v>1282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0">
        <f t="shared" si="23"/>
        <v>82.75</v>
      </c>
      <c r="O360" s="5" t="str">
        <f>Calc!B360</f>
        <v>B</v>
      </c>
      <c r="P360" s="5">
        <f>IFERROR(VLOOKUP(A360,'Absence Report'!$A$4:$B$29,2,0),0)</f>
        <v>0</v>
      </c>
      <c r="Q360" s="11">
        <v>8607</v>
      </c>
    </row>
    <row r="361" spans="1:17">
      <c r="A361" s="3" t="s">
        <v>978</v>
      </c>
      <c r="B361" t="s">
        <v>979</v>
      </c>
      <c r="C361" t="s">
        <v>980</v>
      </c>
      <c r="D361" t="str">
        <f t="shared" si="20"/>
        <v>Luoqi Thung-Winata</v>
      </c>
      <c r="E361" t="str">
        <f t="shared" si="21"/>
        <v>lthung-winata@newcollege.com</v>
      </c>
      <c r="F361" t="str">
        <f t="shared" si="22"/>
        <v>2017</v>
      </c>
      <c r="G361" t="s">
        <v>13</v>
      </c>
      <c r="H361" t="s">
        <v>1282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0">
        <f t="shared" si="23"/>
        <v>70.75</v>
      </c>
      <c r="O361" s="5" t="str">
        <f>Calc!B361</f>
        <v>C</v>
      </c>
      <c r="P361" s="5">
        <f>IFERROR(VLOOKUP(A361,'Absence Report'!$A$4:$B$29,2,0),0)</f>
        <v>0</v>
      </c>
      <c r="Q361" s="11">
        <v>7518</v>
      </c>
    </row>
    <row r="362" spans="1:17">
      <c r="A362" s="3" t="s">
        <v>981</v>
      </c>
      <c r="B362" t="s">
        <v>982</v>
      </c>
      <c r="C362" t="s">
        <v>983</v>
      </c>
      <c r="D362" t="str">
        <f t="shared" si="20"/>
        <v>Maharshi Tjahjadi</v>
      </c>
      <c r="E362" t="str">
        <f t="shared" si="21"/>
        <v>mtjahjadi@newcollege.com</v>
      </c>
      <c r="F362" t="str">
        <f t="shared" si="22"/>
        <v>2016</v>
      </c>
      <c r="G362" t="s">
        <v>28</v>
      </c>
      <c r="H362" t="s">
        <v>1283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0">
        <f t="shared" si="23"/>
        <v>61.25</v>
      </c>
      <c r="O362" s="5" t="str">
        <f>Calc!B362</f>
        <v>D</v>
      </c>
      <c r="P362" s="5">
        <f>IFERROR(VLOOKUP(A362,'Absence Report'!$A$4:$B$29,2,0),0)</f>
        <v>0</v>
      </c>
      <c r="Q362" s="11">
        <v>2300</v>
      </c>
    </row>
    <row r="363" spans="1:17">
      <c r="A363" s="3" t="s">
        <v>987</v>
      </c>
      <c r="B363" t="s">
        <v>988</v>
      </c>
      <c r="C363" t="s">
        <v>986</v>
      </c>
      <c r="D363" t="str">
        <f t="shared" si="20"/>
        <v>Jiayi Tong</v>
      </c>
      <c r="E363" t="str">
        <f t="shared" si="21"/>
        <v>jtong@newcollege.com</v>
      </c>
      <c r="F363" t="str">
        <f t="shared" si="22"/>
        <v>2017</v>
      </c>
      <c r="G363" t="s">
        <v>28</v>
      </c>
      <c r="H363" t="s">
        <v>1283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0">
        <f t="shared" si="23"/>
        <v>51.75</v>
      </c>
      <c r="O363" s="5" t="str">
        <f>Calc!B363</f>
        <v>E</v>
      </c>
      <c r="P363" s="5">
        <f>IFERROR(VLOOKUP(A363,'Absence Report'!$A$4:$B$29,2,0),0)</f>
        <v>0</v>
      </c>
      <c r="Q363" s="11">
        <v>6514</v>
      </c>
    </row>
    <row r="364" spans="1:17">
      <c r="A364" s="3" t="s">
        <v>984</v>
      </c>
      <c r="B364" t="s">
        <v>985</v>
      </c>
      <c r="C364" t="s">
        <v>986</v>
      </c>
      <c r="D364" t="str">
        <f t="shared" si="20"/>
        <v>Xinling Tong</v>
      </c>
      <c r="E364" t="str">
        <f t="shared" si="21"/>
        <v>xtong@newcollege.com</v>
      </c>
      <c r="F364" t="str">
        <f t="shared" si="22"/>
        <v>2016</v>
      </c>
      <c r="G364" t="s">
        <v>20</v>
      </c>
      <c r="H364" t="s">
        <v>1282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0">
        <f t="shared" si="23"/>
        <v>59.25</v>
      </c>
      <c r="O364" s="5" t="str">
        <f>Calc!B364</f>
        <v>D</v>
      </c>
      <c r="P364" s="5">
        <f>IFERROR(VLOOKUP(A364,'Absence Report'!$A$4:$B$29,2,0),0)</f>
        <v>0</v>
      </c>
      <c r="Q364" s="11">
        <v>10800</v>
      </c>
    </row>
    <row r="365" spans="1:17">
      <c r="A365" s="3" t="s">
        <v>989</v>
      </c>
      <c r="B365" t="s">
        <v>990</v>
      </c>
      <c r="C365" t="s">
        <v>991</v>
      </c>
      <c r="D365" t="str">
        <f t="shared" si="20"/>
        <v>Tian Torres</v>
      </c>
      <c r="E365" t="str">
        <f t="shared" si="21"/>
        <v>ttorres@newcollege.com</v>
      </c>
      <c r="F365" t="str">
        <f t="shared" si="22"/>
        <v>2016</v>
      </c>
      <c r="G365" t="s">
        <v>28</v>
      </c>
      <c r="H365" t="s">
        <v>1283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0">
        <f t="shared" si="23"/>
        <v>22</v>
      </c>
      <c r="O365" s="5" t="str">
        <f>Calc!B365</f>
        <v>Fail</v>
      </c>
      <c r="P365" s="5">
        <f>IFERROR(VLOOKUP(A365,'Absence Report'!$A$4:$B$29,2,0),0)</f>
        <v>0</v>
      </c>
      <c r="Q365" s="11">
        <v>15509</v>
      </c>
    </row>
    <row r="366" spans="1:17">
      <c r="A366" s="3" t="s">
        <v>992</v>
      </c>
      <c r="B366" t="s">
        <v>993</v>
      </c>
      <c r="C366" t="s">
        <v>994</v>
      </c>
      <c r="D366" t="str">
        <f t="shared" si="20"/>
        <v>Ashlina Touma</v>
      </c>
      <c r="E366" t="str">
        <f t="shared" si="21"/>
        <v>atouma@newcollege.com</v>
      </c>
      <c r="F366" t="str">
        <f t="shared" si="22"/>
        <v>2017</v>
      </c>
      <c r="G366" t="s">
        <v>20</v>
      </c>
      <c r="H366" t="s">
        <v>1283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0">
        <f t="shared" si="23"/>
        <v>78.75</v>
      </c>
      <c r="O366" s="5" t="str">
        <f>Calc!B366</f>
        <v>B</v>
      </c>
      <c r="P366" s="5">
        <f>IFERROR(VLOOKUP(A366,'Absence Report'!$A$4:$B$29,2,0),0)</f>
        <v>0</v>
      </c>
      <c r="Q366" s="11">
        <v>6779</v>
      </c>
    </row>
    <row r="367" spans="1:17">
      <c r="A367" s="3" t="s">
        <v>995</v>
      </c>
      <c r="B367" t="s">
        <v>996</v>
      </c>
      <c r="C367" t="s">
        <v>965</v>
      </c>
      <c r="D367" t="str">
        <f t="shared" si="20"/>
        <v>Vinura Trang</v>
      </c>
      <c r="E367" t="str">
        <f t="shared" si="21"/>
        <v>vtrang@newcollege.com</v>
      </c>
      <c r="F367" t="str">
        <f t="shared" si="22"/>
        <v>2017</v>
      </c>
      <c r="G367" t="s">
        <v>13</v>
      </c>
      <c r="H367" t="s">
        <v>1282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0">
        <f t="shared" si="23"/>
        <v>34.25</v>
      </c>
      <c r="O367" s="5" t="str">
        <f>Calc!B367</f>
        <v>Fail</v>
      </c>
      <c r="P367" s="5">
        <f>IFERROR(VLOOKUP(A367,'Absence Report'!$A$4:$B$29,2,0),0)</f>
        <v>0</v>
      </c>
      <c r="Q367" s="11">
        <v>3852</v>
      </c>
    </row>
    <row r="368" spans="1:17">
      <c r="A368" s="3" t="s">
        <v>997</v>
      </c>
      <c r="B368" t="s">
        <v>998</v>
      </c>
      <c r="C368" t="s">
        <v>999</v>
      </c>
      <c r="D368" t="str">
        <f t="shared" si="20"/>
        <v>Anwar Tregunna</v>
      </c>
      <c r="E368" t="str">
        <f t="shared" si="21"/>
        <v>atregunna@newcollege.com</v>
      </c>
      <c r="F368" t="str">
        <f t="shared" si="22"/>
        <v>2015</v>
      </c>
      <c r="G368" t="s">
        <v>24</v>
      </c>
      <c r="H368" t="s">
        <v>1283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0">
        <f t="shared" si="23"/>
        <v>13.5</v>
      </c>
      <c r="O368" s="5" t="str">
        <f>Calc!B368</f>
        <v>Fail</v>
      </c>
      <c r="P368" s="5">
        <f>IFERROR(VLOOKUP(A368,'Absence Report'!$A$4:$B$29,2,0),0)</f>
        <v>0</v>
      </c>
      <c r="Q368" s="11">
        <v>15748</v>
      </c>
    </row>
    <row r="369" spans="1:17">
      <c r="A369" s="3" t="s">
        <v>1235</v>
      </c>
      <c r="B369" t="s">
        <v>1236</v>
      </c>
      <c r="C369" t="s">
        <v>1237</v>
      </c>
      <c r="D369" t="str">
        <f>_xlfn.CONCAT(PROPER(B369)," ",PROPER(C369))</f>
        <v>Asma Zian</v>
      </c>
      <c r="E369" t="str">
        <f>_xlfn.CONCAT(LOWER(LEFT(B369,1)),LOWER(C369),"@newcollege.com")</f>
        <v>azian@newcollege.com</v>
      </c>
      <c r="F369" t="str">
        <f>_xlfn.CONCAT("20",RIGHT(A369,2))</f>
        <v>2015</v>
      </c>
      <c r="G369" t="s">
        <v>13</v>
      </c>
      <c r="H369" t="s">
        <v>1281</v>
      </c>
      <c r="I369">
        <f>'Marks Term 1'!I464</f>
        <v>82</v>
      </c>
      <c r="J369">
        <f>'Marks Term 2'!I464</f>
        <v>67</v>
      </c>
      <c r="K369">
        <f>'Marks Term 3'!I464</f>
        <v>81</v>
      </c>
      <c r="L369">
        <f>'Marks Term 4'!I464</f>
        <v>53</v>
      </c>
      <c r="N369" s="10">
        <f>AVERAGE(I369:L369)</f>
        <v>70.75</v>
      </c>
      <c r="O369" s="5" t="str">
        <f>Calc!B464</f>
        <v>C</v>
      </c>
      <c r="P369" s="5">
        <f>IFERROR(VLOOKUP(A369,'Absence Report'!$A$4:$B$29,2,0),0)</f>
        <v>0</v>
      </c>
      <c r="Q369" s="11">
        <v>11588</v>
      </c>
    </row>
    <row r="370" spans="1:17">
      <c r="A370" s="3" t="s">
        <v>1003</v>
      </c>
      <c r="B370" t="s">
        <v>1004</v>
      </c>
      <c r="C370" t="s">
        <v>1005</v>
      </c>
      <c r="D370" t="str">
        <f t="shared" si="20"/>
        <v>Darcy Trini</v>
      </c>
      <c r="E370" t="str">
        <f t="shared" si="21"/>
        <v>dtrini@newcollege.com</v>
      </c>
      <c r="F370" t="str">
        <f t="shared" si="22"/>
        <v>2017</v>
      </c>
      <c r="G370" t="s">
        <v>13</v>
      </c>
      <c r="H370" t="s">
        <v>1283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0">
        <f t="shared" si="23"/>
        <v>36</v>
      </c>
      <c r="O370" s="5" t="str">
        <f>Calc!B370</f>
        <v>F</v>
      </c>
      <c r="P370" s="5">
        <f>IFERROR(VLOOKUP(A370,'Absence Report'!$A$4:$B$29,2,0),0)</f>
        <v>0</v>
      </c>
      <c r="Q370" s="11">
        <v>15511</v>
      </c>
    </row>
    <row r="371" spans="1:17">
      <c r="A371" s="3" t="s">
        <v>1006</v>
      </c>
      <c r="B371" t="s">
        <v>1007</v>
      </c>
      <c r="C371" t="s">
        <v>1008</v>
      </c>
      <c r="D371" t="str">
        <f t="shared" si="20"/>
        <v>Chang Tropp</v>
      </c>
      <c r="E371" t="str">
        <f t="shared" si="21"/>
        <v>ctropp@newcollege.com</v>
      </c>
      <c r="F371" t="str">
        <f t="shared" si="22"/>
        <v>2015</v>
      </c>
      <c r="G371" t="s">
        <v>13</v>
      </c>
      <c r="H371" t="s">
        <v>1283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0">
        <f t="shared" si="23"/>
        <v>69.25</v>
      </c>
      <c r="O371" s="5" t="str">
        <f>Calc!B371</f>
        <v>C</v>
      </c>
      <c r="P371" s="5">
        <f>IFERROR(VLOOKUP(A371,'Absence Report'!$A$4:$B$29,2,0),0)</f>
        <v>0</v>
      </c>
      <c r="Q371" s="11">
        <v>14161</v>
      </c>
    </row>
    <row r="372" spans="1:17">
      <c r="A372" s="3" t="s">
        <v>1009</v>
      </c>
      <c r="B372" t="s">
        <v>1010</v>
      </c>
      <c r="C372" t="s">
        <v>1011</v>
      </c>
      <c r="D372" t="str">
        <f t="shared" si="20"/>
        <v>Saleha Truong</v>
      </c>
      <c r="E372" t="str">
        <f t="shared" si="21"/>
        <v>struong@newcollege.com</v>
      </c>
      <c r="F372" t="str">
        <f t="shared" si="22"/>
        <v>2017</v>
      </c>
      <c r="G372" t="s">
        <v>20</v>
      </c>
      <c r="H372" t="s">
        <v>1282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0">
        <f t="shared" si="23"/>
        <v>77.75</v>
      </c>
      <c r="O372" s="5" t="str">
        <f>Calc!B372</f>
        <v>B</v>
      </c>
      <c r="P372" s="5">
        <f>IFERROR(VLOOKUP(A372,'Absence Report'!$A$4:$B$29,2,0),0)</f>
        <v>0</v>
      </c>
      <c r="Q372" s="11">
        <v>8269</v>
      </c>
    </row>
    <row r="373" spans="1:17">
      <c r="A373" s="3" t="s">
        <v>1012</v>
      </c>
      <c r="B373" t="s">
        <v>45</v>
      </c>
      <c r="C373" t="s">
        <v>1013</v>
      </c>
      <c r="D373" t="str">
        <f t="shared" si="20"/>
        <v>John Tunge</v>
      </c>
      <c r="E373" t="str">
        <f t="shared" si="21"/>
        <v>jtunge@newcollege.com</v>
      </c>
      <c r="F373" t="str">
        <f t="shared" si="22"/>
        <v>2015</v>
      </c>
      <c r="G373" t="s">
        <v>20</v>
      </c>
      <c r="H373" t="s">
        <v>1282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0">
        <f t="shared" si="23"/>
        <v>37.25</v>
      </c>
      <c r="O373" s="5" t="str">
        <f>Calc!B373</f>
        <v>F</v>
      </c>
      <c r="P373" s="5">
        <f>IFERROR(VLOOKUP(A373,'Absence Report'!$A$4:$B$29,2,0),0)</f>
        <v>0</v>
      </c>
      <c r="Q373" s="11">
        <v>12008</v>
      </c>
    </row>
    <row r="374" spans="1:17">
      <c r="A374" s="3" t="s">
        <v>1014</v>
      </c>
      <c r="B374" t="s">
        <v>1015</v>
      </c>
      <c r="C374" t="s">
        <v>1016</v>
      </c>
      <c r="D374" t="str">
        <f t="shared" si="20"/>
        <v>Mengxue Turner</v>
      </c>
      <c r="E374" t="str">
        <f t="shared" si="21"/>
        <v>mturner@newcollege.com</v>
      </c>
      <c r="F374" t="str">
        <f t="shared" si="22"/>
        <v>2017</v>
      </c>
      <c r="G374" t="s">
        <v>20</v>
      </c>
      <c r="H374" t="s">
        <v>1283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0">
        <f t="shared" si="23"/>
        <v>45</v>
      </c>
      <c r="O374" s="5" t="str">
        <f>Calc!B374</f>
        <v>E</v>
      </c>
      <c r="P374" s="5">
        <f>IFERROR(VLOOKUP(A374,'Absence Report'!$A$4:$B$29,2,0),0)</f>
        <v>0</v>
      </c>
      <c r="Q374" s="11">
        <v>8034</v>
      </c>
    </row>
    <row r="375" spans="1:17">
      <c r="A375" s="3" t="s">
        <v>1017</v>
      </c>
      <c r="B375" t="s">
        <v>1018</v>
      </c>
      <c r="C375" t="s">
        <v>1019</v>
      </c>
      <c r="D375" t="str">
        <f t="shared" si="20"/>
        <v>Mudit Uddin</v>
      </c>
      <c r="E375" t="str">
        <f t="shared" si="21"/>
        <v>muddin@newcollege.com</v>
      </c>
      <c r="F375" t="str">
        <f t="shared" si="22"/>
        <v>2017</v>
      </c>
      <c r="G375" t="s">
        <v>24</v>
      </c>
      <c r="H375" t="s">
        <v>1282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0">
        <f t="shared" si="23"/>
        <v>90.25</v>
      </c>
      <c r="O375" s="5" t="str">
        <f>Calc!B375</f>
        <v>A</v>
      </c>
      <c r="P375" s="5">
        <f>IFERROR(VLOOKUP(A375,'Absence Report'!$A$4:$B$29,2,0),0)</f>
        <v>0</v>
      </c>
      <c r="Q375" s="11">
        <v>8767</v>
      </c>
    </row>
    <row r="376" spans="1:17">
      <c r="A376" s="3" t="s">
        <v>680</v>
      </c>
      <c r="B376" t="s">
        <v>681</v>
      </c>
      <c r="C376" t="s">
        <v>682</v>
      </c>
      <c r="D376" t="str">
        <f>_xlfn.CONCAT(PROPER(B376)," ",PROPER(C376))</f>
        <v>Keren Mohan</v>
      </c>
      <c r="E376" t="str">
        <f>_xlfn.CONCAT(LOWER(LEFT(B376,1)),LOWER(C376),"@newcollege.com")</f>
        <v>kmohan@newcollege.com</v>
      </c>
      <c r="F376" t="str">
        <f>_xlfn.CONCAT("20",RIGHT(A376,2))</f>
        <v>2016</v>
      </c>
      <c r="G376" t="s">
        <v>20</v>
      </c>
      <c r="H376" t="s">
        <v>1281</v>
      </c>
      <c r="I376">
        <f>'Marks Term 1'!I249</f>
        <v>70</v>
      </c>
      <c r="J376">
        <f>'Marks Term 2'!I249</f>
        <v>78</v>
      </c>
      <c r="K376">
        <f>'Marks Term 3'!I249</f>
        <v>92</v>
      </c>
      <c r="L376">
        <f>'Marks Term 4'!I249</f>
        <v>52</v>
      </c>
      <c r="N376" s="10">
        <f>AVERAGE(I376:L376)</f>
        <v>73</v>
      </c>
      <c r="O376" s="5" t="str">
        <f>Calc!B249</f>
        <v>F</v>
      </c>
      <c r="P376" s="5">
        <f>IFERROR(VLOOKUP(A376,'Absence Report'!$A$4:$B$29,2,0),0)</f>
        <v>0</v>
      </c>
      <c r="Q376" s="11">
        <v>11612</v>
      </c>
    </row>
    <row r="377" spans="1:17">
      <c r="A377" s="3" t="s">
        <v>1023</v>
      </c>
      <c r="B377" t="s">
        <v>460</v>
      </c>
      <c r="C377" t="s">
        <v>1024</v>
      </c>
      <c r="D377" t="str">
        <f t="shared" si="20"/>
        <v>Claudia Vallet</v>
      </c>
      <c r="E377" t="str">
        <f t="shared" si="21"/>
        <v>cvallet@newcollege.com</v>
      </c>
      <c r="F377" t="str">
        <f t="shared" si="22"/>
        <v>2016</v>
      </c>
      <c r="G377" t="s">
        <v>13</v>
      </c>
      <c r="H377" t="s">
        <v>1283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0">
        <f t="shared" si="23"/>
        <v>89</v>
      </c>
      <c r="O377" s="5" t="str">
        <f>Calc!B377</f>
        <v>A</v>
      </c>
      <c r="P377" s="5">
        <f>IFERROR(VLOOKUP(A377,'Absence Report'!$A$4:$B$29,2,0),0)</f>
        <v>0</v>
      </c>
      <c r="Q377" s="11">
        <v>7628</v>
      </c>
    </row>
    <row r="378" spans="1:17">
      <c r="A378" s="3" t="s">
        <v>1025</v>
      </c>
      <c r="B378" t="s">
        <v>1026</v>
      </c>
      <c r="C378" t="s">
        <v>1027</v>
      </c>
      <c r="D378" t="str">
        <f t="shared" si="20"/>
        <v>Ser-Young Veronica</v>
      </c>
      <c r="E378" t="str">
        <f t="shared" si="21"/>
        <v>sveronica@newcollege.com</v>
      </c>
      <c r="F378" t="str">
        <f t="shared" si="22"/>
        <v>2017</v>
      </c>
      <c r="G378" t="s">
        <v>28</v>
      </c>
      <c r="H378" t="s">
        <v>1282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0">
        <f t="shared" si="23"/>
        <v>33.25</v>
      </c>
      <c r="O378" s="5" t="str">
        <f>Calc!B378</f>
        <v>Fail</v>
      </c>
      <c r="P378" s="5">
        <f>IFERROR(VLOOKUP(A378,'Absence Report'!$A$4:$B$29,2,0),0)</f>
        <v>0</v>
      </c>
      <c r="Q378" s="11">
        <v>12192</v>
      </c>
    </row>
    <row r="379" spans="1:17">
      <c r="A379" s="3" t="s">
        <v>559</v>
      </c>
      <c r="B379" t="s">
        <v>560</v>
      </c>
      <c r="C379" t="s">
        <v>561</v>
      </c>
      <c r="D379" t="str">
        <f>_xlfn.CONCAT(PROPER(B379)," ",PROPER(C379))</f>
        <v>Cindy Liang</v>
      </c>
      <c r="E379" t="str">
        <f>_xlfn.CONCAT(LOWER(LEFT(B379,1)),LOWER(C379),"@newcollege.com")</f>
        <v>cliang@newcollege.com</v>
      </c>
      <c r="F379" t="str">
        <f>_xlfn.CONCAT("20",RIGHT(A379,2))</f>
        <v>2017</v>
      </c>
      <c r="G379" t="s">
        <v>24</v>
      </c>
      <c r="H379" t="s">
        <v>1281</v>
      </c>
      <c r="I379">
        <f>'Marks Term 1'!I202</f>
        <v>95</v>
      </c>
      <c r="J379">
        <f>'Marks Term 2'!I202</f>
        <v>88</v>
      </c>
      <c r="K379">
        <f>'Marks Term 3'!I202</f>
        <v>86</v>
      </c>
      <c r="L379">
        <f>'Marks Term 4'!I202</f>
        <v>94</v>
      </c>
      <c r="N379" s="10">
        <f>AVERAGE(I379:L379)</f>
        <v>90.75</v>
      </c>
      <c r="O379" s="5" t="str">
        <f>Calc!B202</f>
        <v>Fail</v>
      </c>
      <c r="P379" s="5">
        <f>IFERROR(VLOOKUP(A379,'Absence Report'!$A$4:$B$29,2,0),0)</f>
        <v>0</v>
      </c>
      <c r="Q379" s="11">
        <v>11650</v>
      </c>
    </row>
    <row r="380" spans="1:17">
      <c r="A380" s="3" t="s">
        <v>271</v>
      </c>
      <c r="B380" t="s">
        <v>272</v>
      </c>
      <c r="C380" t="s">
        <v>273</v>
      </c>
      <c r="D380" t="str">
        <f>_xlfn.CONCAT(PROPER(B380)," ",PROPER(C380))</f>
        <v>Matthew Furness</v>
      </c>
      <c r="E380" t="str">
        <f>_xlfn.CONCAT(LOWER(LEFT(B380,1)),LOWER(C380),"@newcollege.com")</f>
        <v>mfurness@newcollege.com</v>
      </c>
      <c r="F380" t="str">
        <f>_xlfn.CONCAT("20",RIGHT(A380,2))</f>
        <v>2016</v>
      </c>
      <c r="G380" t="s">
        <v>24</v>
      </c>
      <c r="H380" t="s">
        <v>1281</v>
      </c>
      <c r="I380">
        <f>'Marks Term 1'!I95</f>
        <v>92</v>
      </c>
      <c r="J380">
        <f>'Marks Term 2'!I95</f>
        <v>66</v>
      </c>
      <c r="K380">
        <f>'Marks Term 3'!I95</f>
        <v>86</v>
      </c>
      <c r="L380">
        <f>'Marks Term 4'!I95</f>
        <v>92</v>
      </c>
      <c r="N380" s="10">
        <f>AVERAGE(I380:L380)</f>
        <v>84</v>
      </c>
      <c r="O380" s="5" t="str">
        <f>Calc!B95</f>
        <v>D</v>
      </c>
      <c r="P380" s="5">
        <f>IFERROR(VLOOKUP(A380,'Absence Report'!$A$4:$B$29,2,0),0)</f>
        <v>0</v>
      </c>
      <c r="Q380" s="11">
        <v>11728</v>
      </c>
    </row>
    <row r="381" spans="1:17">
      <c r="A381" s="3" t="s">
        <v>1034</v>
      </c>
      <c r="B381" t="s">
        <v>246</v>
      </c>
      <c r="C381" t="s">
        <v>1035</v>
      </c>
      <c r="D381" t="str">
        <f t="shared" si="20"/>
        <v>Thomas Vu</v>
      </c>
      <c r="E381" t="str">
        <f t="shared" si="21"/>
        <v>tvu@newcollege.com</v>
      </c>
      <c r="F381" t="str">
        <f t="shared" si="22"/>
        <v>2016</v>
      </c>
      <c r="G381" t="s">
        <v>13</v>
      </c>
      <c r="H381" t="s">
        <v>1282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0">
        <f t="shared" si="23"/>
        <v>57.75</v>
      </c>
      <c r="O381" s="5" t="str">
        <f>Calc!B381</f>
        <v>D</v>
      </c>
      <c r="P381" s="5">
        <f>IFERROR(VLOOKUP(A381,'Absence Report'!$A$4:$B$29,2,0),0)</f>
        <v>0</v>
      </c>
      <c r="Q381" s="11">
        <v>0</v>
      </c>
    </row>
    <row r="382" spans="1:17">
      <c r="A382" s="3" t="s">
        <v>806</v>
      </c>
      <c r="B382" t="s">
        <v>807</v>
      </c>
      <c r="C382" t="s">
        <v>808</v>
      </c>
      <c r="D382" t="str">
        <f>_xlfn.CONCAT(PROPER(B382)," ",PROPER(C382))</f>
        <v>Sales Rahmani</v>
      </c>
      <c r="E382" t="str">
        <f>_xlfn.CONCAT(LOWER(LEFT(B382,1)),LOWER(C382),"@newcollege.com")</f>
        <v>srahmani@newcollege.com</v>
      </c>
      <c r="F382" t="str">
        <f>_xlfn.CONCAT("20",RIGHT(A382,2))</f>
        <v>2017</v>
      </c>
      <c r="G382" t="s">
        <v>28</v>
      </c>
      <c r="H382" t="s">
        <v>1281</v>
      </c>
      <c r="I382">
        <f>'Marks Term 1'!I299</f>
        <v>94</v>
      </c>
      <c r="J382">
        <f>'Marks Term 2'!I299</f>
        <v>70</v>
      </c>
      <c r="K382">
        <f>'Marks Term 3'!I299</f>
        <v>97</v>
      </c>
      <c r="L382">
        <f>'Marks Term 4'!I299</f>
        <v>97</v>
      </c>
      <c r="N382" s="10">
        <f>AVERAGE(I382:L382)</f>
        <v>89.5</v>
      </c>
      <c r="O382" s="5" t="str">
        <f>Calc!B299</f>
        <v>F</v>
      </c>
      <c r="P382" s="5">
        <f>IFERROR(VLOOKUP(A382,'Absence Report'!$A$4:$B$29,2,0),0)</f>
        <v>0</v>
      </c>
      <c r="Q382" s="11">
        <v>11879</v>
      </c>
    </row>
    <row r="383" spans="1:17">
      <c r="A383" s="3" t="s">
        <v>954</v>
      </c>
      <c r="B383" t="s">
        <v>955</v>
      </c>
      <c r="C383" t="s">
        <v>956</v>
      </c>
      <c r="D383" t="str">
        <f>_xlfn.CONCAT(PROPER(B383)," ",PROPER(C383))</f>
        <v>Jingfengchen Tan</v>
      </c>
      <c r="E383" t="str">
        <f>_xlfn.CONCAT(LOWER(LEFT(B383,1)),LOWER(C383),"@newcollege.com")</f>
        <v>jtan@newcollege.com</v>
      </c>
      <c r="F383" t="str">
        <f>_xlfn.CONCAT("20",RIGHT(A383,2))</f>
        <v>2015</v>
      </c>
      <c r="G383" t="s">
        <v>20</v>
      </c>
      <c r="H383" t="s">
        <v>1281</v>
      </c>
      <c r="I383">
        <f>'Marks Term 1'!I353</f>
        <v>19</v>
      </c>
      <c r="J383">
        <f>'Marks Term 2'!I353</f>
        <v>68</v>
      </c>
      <c r="K383">
        <f>'Marks Term 3'!I353</f>
        <v>88</v>
      </c>
      <c r="L383">
        <f>'Marks Term 4'!I353</f>
        <v>69</v>
      </c>
      <c r="N383" s="10">
        <f>AVERAGE(I383:L383)</f>
        <v>61</v>
      </c>
      <c r="O383" s="5" t="str">
        <f>Calc!B353</f>
        <v>C</v>
      </c>
      <c r="P383" s="5">
        <f>IFERROR(VLOOKUP(A383,'Absence Report'!$A$4:$B$29,2,0),0)</f>
        <v>0</v>
      </c>
      <c r="Q383" s="11">
        <v>12029</v>
      </c>
    </row>
    <row r="384" spans="1:17">
      <c r="A384" s="3" t="s">
        <v>959</v>
      </c>
      <c r="B384" t="s">
        <v>960</v>
      </c>
      <c r="C384" t="s">
        <v>573</v>
      </c>
      <c r="D384" t="str">
        <f>_xlfn.CONCAT(PROPER(B384)," ",PROPER(C384))</f>
        <v>Tara Tao</v>
      </c>
      <c r="E384" t="str">
        <f>_xlfn.CONCAT(LOWER(LEFT(B384,1)),LOWER(C384),"@newcollege.com")</f>
        <v>ttao@newcollege.com</v>
      </c>
      <c r="F384" t="str">
        <f>_xlfn.CONCAT("20",RIGHT(A384,2))</f>
        <v>2015</v>
      </c>
      <c r="G384" t="s">
        <v>20</v>
      </c>
      <c r="H384" t="s">
        <v>1281</v>
      </c>
      <c r="I384">
        <f>'Marks Term 1'!I354</f>
        <v>77</v>
      </c>
      <c r="J384">
        <f>'Marks Term 2'!I354</f>
        <v>73</v>
      </c>
      <c r="K384">
        <f>'Marks Term 3'!I354</f>
        <v>94</v>
      </c>
      <c r="L384">
        <f>'Marks Term 4'!I354</f>
        <v>76</v>
      </c>
      <c r="N384" s="10">
        <f>AVERAGE(I384:L384)</f>
        <v>80</v>
      </c>
      <c r="O384" s="5" t="str">
        <f>Calc!B354</f>
        <v>Fail</v>
      </c>
      <c r="P384" s="5">
        <f>IFERROR(VLOOKUP(A384,'Absence Report'!$A$4:$B$29,2,0),0)</f>
        <v>0</v>
      </c>
      <c r="Q384" s="11">
        <v>12080</v>
      </c>
    </row>
    <row r="385" spans="1:17">
      <c r="A385" s="3" t="s">
        <v>1044</v>
      </c>
      <c r="B385" t="s">
        <v>54</v>
      </c>
      <c r="C385" t="s">
        <v>1038</v>
      </c>
      <c r="D385" t="str">
        <f t="shared" si="20"/>
        <v>Michael Wang</v>
      </c>
      <c r="E385" t="str">
        <f t="shared" si="21"/>
        <v>mwang@newcollege.com</v>
      </c>
      <c r="F385" t="str">
        <f t="shared" si="22"/>
        <v>2017</v>
      </c>
      <c r="G385" t="s">
        <v>24</v>
      </c>
      <c r="H385" t="s">
        <v>1282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0">
        <f t="shared" si="23"/>
        <v>69.75</v>
      </c>
      <c r="O385" s="5" t="str">
        <f>Calc!B385</f>
        <v>C</v>
      </c>
      <c r="P385" s="5">
        <f>IFERROR(VLOOKUP(A385,'Absence Report'!$A$4:$B$29,2,0),0)</f>
        <v>0</v>
      </c>
      <c r="Q385" s="11">
        <v>4073</v>
      </c>
    </row>
    <row r="386" spans="1:17">
      <c r="A386" s="3" t="s">
        <v>1049</v>
      </c>
      <c r="B386" t="s">
        <v>1050</v>
      </c>
      <c r="C386" t="s">
        <v>1038</v>
      </c>
      <c r="D386" t="str">
        <f t="shared" si="20"/>
        <v>Seang Wang</v>
      </c>
      <c r="E386" t="str">
        <f t="shared" si="21"/>
        <v>swang@newcollege.com</v>
      </c>
      <c r="F386" t="str">
        <f t="shared" si="22"/>
        <v>2016</v>
      </c>
      <c r="G386" t="s">
        <v>13</v>
      </c>
      <c r="H386" t="s">
        <v>1282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0">
        <f t="shared" si="23"/>
        <v>38.25</v>
      </c>
      <c r="O386" s="5" t="str">
        <f>Calc!B386</f>
        <v>F</v>
      </c>
      <c r="P386" s="5">
        <f>IFERROR(VLOOKUP(A386,'Absence Report'!$A$4:$B$29,2,0),0)</f>
        <v>0</v>
      </c>
      <c r="Q386" s="11">
        <v>0</v>
      </c>
    </row>
    <row r="387" spans="1:17">
      <c r="A387" s="3" t="s">
        <v>1036</v>
      </c>
      <c r="B387" t="s">
        <v>1037</v>
      </c>
      <c r="C387" t="s">
        <v>1038</v>
      </c>
      <c r="D387" t="str">
        <f t="shared" si="20"/>
        <v>Simon Wang</v>
      </c>
      <c r="E387" t="str">
        <f t="shared" si="21"/>
        <v>swang@newcollege.com</v>
      </c>
      <c r="F387" t="str">
        <f t="shared" si="22"/>
        <v>2015</v>
      </c>
      <c r="G387" t="s">
        <v>13</v>
      </c>
      <c r="H387" t="s">
        <v>1283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0">
        <f t="shared" si="23"/>
        <v>70.25</v>
      </c>
      <c r="O387" s="5" t="str">
        <f>Calc!B387</f>
        <v>C</v>
      </c>
      <c r="P387" s="5">
        <f>IFERROR(VLOOKUP(A387,'Absence Report'!$A$4:$B$29,2,0),0)</f>
        <v>0</v>
      </c>
      <c r="Q387" s="11">
        <v>6892</v>
      </c>
    </row>
    <row r="388" spans="1:17">
      <c r="A388" s="3" t="s">
        <v>1046</v>
      </c>
      <c r="B388" t="s">
        <v>819</v>
      </c>
      <c r="C388" t="s">
        <v>1043</v>
      </c>
      <c r="D388" t="str">
        <f t="shared" si="20"/>
        <v>Yue Wang</v>
      </c>
      <c r="E388" t="str">
        <f t="shared" si="21"/>
        <v>ywang@newcollege.com</v>
      </c>
      <c r="F388" t="str">
        <f t="shared" si="22"/>
        <v>2016</v>
      </c>
      <c r="G388" t="s">
        <v>13</v>
      </c>
      <c r="H388" t="s">
        <v>1283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0">
        <f t="shared" ref="N388:N451" si="24">AVERAGE(I388:L388)</f>
        <v>50</v>
      </c>
      <c r="O388" s="5" t="str">
        <f>Calc!B388</f>
        <v>E</v>
      </c>
      <c r="P388" s="5">
        <f>IFERROR(VLOOKUP(A388,'Absence Report'!$A$4:$B$29,2,0),0)</f>
        <v>0</v>
      </c>
      <c r="Q388" s="11">
        <v>15948</v>
      </c>
    </row>
    <row r="389" spans="1:17">
      <c r="A389" s="3" t="s">
        <v>1047</v>
      </c>
      <c r="B389" t="s">
        <v>1048</v>
      </c>
      <c r="C389" t="s">
        <v>1038</v>
      </c>
      <c r="D389" t="str">
        <f t="shared" ref="D389:D452" si="25">_xlfn.CONCAT(PROPER(B389)," ",PROPER(C389))</f>
        <v>Yuesheng Wang</v>
      </c>
      <c r="E389" t="str">
        <f t="shared" ref="E389:E452" si="26">_xlfn.CONCAT(LOWER(LEFT(B389,1)),LOWER(C389),"@newcollege.com")</f>
        <v>ywang@newcollege.com</v>
      </c>
      <c r="F389" t="str">
        <f t="shared" ref="F389:F452" si="27">_xlfn.CONCAT("20",RIGHT(A389,2))</f>
        <v>2017</v>
      </c>
      <c r="G389" t="s">
        <v>28</v>
      </c>
      <c r="H389" t="s">
        <v>1283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0">
        <f t="shared" si="24"/>
        <v>48</v>
      </c>
      <c r="O389" s="5" t="str">
        <f>Calc!B389</f>
        <v>E</v>
      </c>
      <c r="P389" s="5">
        <f>IFERROR(VLOOKUP(A389,'Absence Report'!$A$4:$B$29,2,0),0)</f>
        <v>0</v>
      </c>
      <c r="Q389" s="11">
        <v>14646</v>
      </c>
    </row>
    <row r="390" spans="1:17">
      <c r="A390" s="3" t="s">
        <v>1041</v>
      </c>
      <c r="B390" t="s">
        <v>1042</v>
      </c>
      <c r="C390" t="s">
        <v>1043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13</v>
      </c>
      <c r="H390" t="s">
        <v>1282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0">
        <f t="shared" si="24"/>
        <v>75.75</v>
      </c>
      <c r="O390" s="5" t="str">
        <f>Calc!B390</f>
        <v>B</v>
      </c>
      <c r="P390" s="5">
        <f>IFERROR(VLOOKUP(A390,'Absence Report'!$A$4:$B$29,2,0),0)</f>
        <v>0</v>
      </c>
      <c r="Q390" s="11">
        <v>748</v>
      </c>
    </row>
    <row r="391" spans="1:17">
      <c r="A391" s="3" t="s">
        <v>961</v>
      </c>
      <c r="B391" t="s">
        <v>962</v>
      </c>
      <c r="C391" t="s">
        <v>963</v>
      </c>
      <c r="D391" t="str">
        <f>_xlfn.CONCAT(PROPER(B391)," ",PROPER(C391))</f>
        <v>Maolin Tasfia</v>
      </c>
      <c r="E391" t="str">
        <f>_xlfn.CONCAT(LOWER(LEFT(B391,1)),LOWER(C391),"@newcollege.com")</f>
        <v>mtasfia@newcollege.com</v>
      </c>
      <c r="F391" t="str">
        <f>_xlfn.CONCAT("20",RIGHT(A391,2))</f>
        <v>2017</v>
      </c>
      <c r="G391" t="s">
        <v>20</v>
      </c>
      <c r="H391" t="s">
        <v>1281</v>
      </c>
      <c r="I391">
        <f>'Marks Term 1'!I355</f>
        <v>81</v>
      </c>
      <c r="J391">
        <f>'Marks Term 2'!I355</f>
        <v>97</v>
      </c>
      <c r="K391">
        <f>'Marks Term 3'!I355</f>
        <v>79</v>
      </c>
      <c r="L391">
        <f>'Marks Term 4'!I355</f>
        <v>77</v>
      </c>
      <c r="N391" s="10">
        <f>AVERAGE(I391:L391)</f>
        <v>83.5</v>
      </c>
      <c r="O391" s="5" t="str">
        <f>Calc!B355</f>
        <v>C</v>
      </c>
      <c r="P391" s="5">
        <f>IFERROR(VLOOKUP(A391,'Absence Report'!$A$4:$B$29,2,0),0)</f>
        <v>0</v>
      </c>
      <c r="Q391" s="11">
        <v>12286</v>
      </c>
    </row>
    <row r="392" spans="1:17">
      <c r="A392" s="3" t="s">
        <v>1055</v>
      </c>
      <c r="B392" t="s">
        <v>1056</v>
      </c>
      <c r="C392" t="s">
        <v>1057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24</v>
      </c>
      <c r="H392" t="s">
        <v>1282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0">
        <f t="shared" si="24"/>
        <v>88.5</v>
      </c>
      <c r="O392" s="5" t="str">
        <f>Calc!B392</f>
        <v>A</v>
      </c>
      <c r="P392" s="5">
        <f>IFERROR(VLOOKUP(A392,'Absence Report'!$A$4:$B$29,2,0),0)</f>
        <v>0</v>
      </c>
      <c r="Q392" s="11">
        <v>1126</v>
      </c>
    </row>
    <row r="393" spans="1:17">
      <c r="A393" s="3" t="s">
        <v>1061</v>
      </c>
      <c r="B393" t="s">
        <v>1062</v>
      </c>
      <c r="C393" t="s">
        <v>1057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28</v>
      </c>
      <c r="H393" t="s">
        <v>1282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0">
        <f t="shared" si="24"/>
        <v>54.75</v>
      </c>
      <c r="O393" s="5" t="str">
        <f>Calc!B393</f>
        <v>E</v>
      </c>
      <c r="P393" s="5">
        <f>IFERROR(VLOOKUP(A393,'Absence Report'!$A$4:$B$29,2,0),0)</f>
        <v>0</v>
      </c>
      <c r="Q393" s="11">
        <v>8677</v>
      </c>
    </row>
    <row r="394" spans="1:17">
      <c r="A394" s="3" t="s">
        <v>1058</v>
      </c>
      <c r="B394" t="s">
        <v>1059</v>
      </c>
      <c r="C394" t="s">
        <v>1060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24</v>
      </c>
      <c r="H394" t="s">
        <v>1283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0">
        <f t="shared" si="24"/>
        <v>83</v>
      </c>
      <c r="O394" s="5" t="str">
        <f>Calc!B394</f>
        <v>B</v>
      </c>
      <c r="P394" s="5">
        <f>IFERROR(VLOOKUP(A394,'Absence Report'!$A$4:$B$29,2,0),0)</f>
        <v>0</v>
      </c>
      <c r="Q394" s="11">
        <v>674</v>
      </c>
    </row>
    <row r="395" spans="1:17">
      <c r="A395" s="3" t="s">
        <v>1063</v>
      </c>
      <c r="B395" t="s">
        <v>1064</v>
      </c>
      <c r="C395" t="s">
        <v>1065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24</v>
      </c>
      <c r="H395" t="s">
        <v>1283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0">
        <f t="shared" si="24"/>
        <v>97.25</v>
      </c>
      <c r="O395" s="5" t="str">
        <f>Calc!B395</f>
        <v>A</v>
      </c>
      <c r="P395" s="5">
        <f>IFERROR(VLOOKUP(A395,'Absence Report'!$A$4:$B$29,2,0),0)</f>
        <v>0</v>
      </c>
      <c r="Q395" s="11">
        <v>11402</v>
      </c>
    </row>
    <row r="396" spans="1:17">
      <c r="A396" s="3" t="s">
        <v>753</v>
      </c>
      <c r="B396" t="s">
        <v>754</v>
      </c>
      <c r="C396" t="s">
        <v>755</v>
      </c>
      <c r="D396" t="str">
        <f>_xlfn.CONCAT(PROPER(B396)," ",PROPER(C396))</f>
        <v>Zepeng Pan</v>
      </c>
      <c r="E396" t="str">
        <f>_xlfn.CONCAT(LOWER(LEFT(B396,1)),LOWER(C396),"@newcollege.com")</f>
        <v>zpan@newcollege.com</v>
      </c>
      <c r="F396" t="str">
        <f>_xlfn.CONCAT("20",RIGHT(A396,2))</f>
        <v>2015</v>
      </c>
      <c r="G396" t="s">
        <v>24</v>
      </c>
      <c r="H396" t="s">
        <v>1281</v>
      </c>
      <c r="I396">
        <f>'Marks Term 1'!I279</f>
        <v>77</v>
      </c>
      <c r="J396">
        <f>'Marks Term 2'!I279</f>
        <v>68</v>
      </c>
      <c r="K396">
        <f>'Marks Term 3'!I279</f>
        <v>94</v>
      </c>
      <c r="L396">
        <f>'Marks Term 4'!I279</f>
        <v>59</v>
      </c>
      <c r="N396" s="10">
        <f>AVERAGE(I396:L396)</f>
        <v>74.5</v>
      </c>
      <c r="O396" s="5" t="str">
        <f>Calc!B279</f>
        <v>A</v>
      </c>
      <c r="P396" s="5">
        <f>IFERROR(VLOOKUP(A396,'Absence Report'!$A$4:$B$29,2,0),0)</f>
        <v>0</v>
      </c>
      <c r="Q396" s="11">
        <v>12615</v>
      </c>
    </row>
    <row r="397" spans="1:17">
      <c r="A397" s="3" t="s">
        <v>1069</v>
      </c>
      <c r="B397" t="s">
        <v>1070</v>
      </c>
      <c r="C397" t="s">
        <v>1071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13</v>
      </c>
      <c r="H397" t="s">
        <v>1282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0">
        <f t="shared" si="24"/>
        <v>92.75</v>
      </c>
      <c r="O397" s="5" t="str">
        <f>Calc!B397</f>
        <v>A</v>
      </c>
      <c r="P397" s="5">
        <f>IFERROR(VLOOKUP(A397,'Absence Report'!$A$4:$B$29,2,0),0)</f>
        <v>0</v>
      </c>
      <c r="Q397" s="11">
        <v>10869</v>
      </c>
    </row>
    <row r="398" spans="1:17">
      <c r="A398" s="3" t="s">
        <v>1072</v>
      </c>
      <c r="B398" t="s">
        <v>1073</v>
      </c>
      <c r="C398" t="s">
        <v>1074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20</v>
      </c>
      <c r="H398" t="s">
        <v>1282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0">
        <f t="shared" si="24"/>
        <v>79</v>
      </c>
      <c r="O398" s="5" t="str">
        <f>Calc!B398</f>
        <v>B</v>
      </c>
      <c r="P398" s="5">
        <f>IFERROR(VLOOKUP(A398,'Absence Report'!$A$4:$B$29,2,0),0)</f>
        <v>0</v>
      </c>
      <c r="Q398" s="11">
        <v>3697</v>
      </c>
    </row>
    <row r="399" spans="1:17">
      <c r="A399" s="3" t="s">
        <v>1079</v>
      </c>
      <c r="B399" t="s">
        <v>1080</v>
      </c>
      <c r="C399" t="s">
        <v>1077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20</v>
      </c>
      <c r="H399" t="s">
        <v>1282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0">
        <f t="shared" si="24"/>
        <v>27.25</v>
      </c>
      <c r="O399" s="5" t="str">
        <f>Calc!B399</f>
        <v>Fail</v>
      </c>
      <c r="P399" s="5">
        <f>IFERROR(VLOOKUP(A399,'Absence Report'!$A$4:$B$29,2,0),0)</f>
        <v>0</v>
      </c>
      <c r="Q399" s="11">
        <v>1378</v>
      </c>
    </row>
    <row r="400" spans="1:17">
      <c r="A400" s="3" t="s">
        <v>1078</v>
      </c>
      <c r="B400" t="s">
        <v>536</v>
      </c>
      <c r="C400" t="s">
        <v>1077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28</v>
      </c>
      <c r="H400" t="s">
        <v>1283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0">
        <f t="shared" si="24"/>
        <v>37.5</v>
      </c>
      <c r="O400" s="5" t="str">
        <f>Calc!B400</f>
        <v>F</v>
      </c>
      <c r="P400" s="5">
        <f>IFERROR(VLOOKUP(A400,'Absence Report'!$A$4:$B$29,2,0),0)</f>
        <v>0</v>
      </c>
      <c r="Q400" s="11">
        <v>6874</v>
      </c>
    </row>
    <row r="401" spans="1:17">
      <c r="A401" s="3" t="s">
        <v>262</v>
      </c>
      <c r="B401" t="s">
        <v>263</v>
      </c>
      <c r="C401" t="s">
        <v>264</v>
      </c>
      <c r="D401" t="str">
        <f>_xlfn.CONCAT(PROPER(B401)," ",PROPER(C401))</f>
        <v>Wafa Forqan</v>
      </c>
      <c r="E401" t="str">
        <f>_xlfn.CONCAT(LOWER(LEFT(B401,1)),LOWER(C401),"@newcollege.com")</f>
        <v>wforqan@newcollege.com</v>
      </c>
      <c r="F401" t="str">
        <f>_xlfn.CONCAT("20",RIGHT(A401,2))</f>
        <v>2015</v>
      </c>
      <c r="G401" t="s">
        <v>20</v>
      </c>
      <c r="H401" t="s">
        <v>1281</v>
      </c>
      <c r="I401">
        <f>'Marks Term 1'!I92</f>
        <v>67</v>
      </c>
      <c r="J401">
        <f>'Marks Term 2'!I92</f>
        <v>65</v>
      </c>
      <c r="K401">
        <f>'Marks Term 3'!I92</f>
        <v>53</v>
      </c>
      <c r="L401">
        <f>'Marks Term 4'!I92</f>
        <v>75</v>
      </c>
      <c r="N401" s="10">
        <f>AVERAGE(I401:L401)</f>
        <v>65</v>
      </c>
      <c r="O401" s="5" t="str">
        <f>Calc!B92</f>
        <v>B</v>
      </c>
      <c r="P401" s="5">
        <f>IFERROR(VLOOKUP(A401,'Absence Report'!$A$4:$B$29,2,0),0)</f>
        <v>0</v>
      </c>
      <c r="Q401" s="11">
        <v>12743</v>
      </c>
    </row>
    <row r="402" spans="1:17">
      <c r="A402" s="3" t="s">
        <v>1081</v>
      </c>
      <c r="B402" t="s">
        <v>1082</v>
      </c>
      <c r="C402" t="s">
        <v>1083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13</v>
      </c>
      <c r="H402" t="s">
        <v>1282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0">
        <f t="shared" si="24"/>
        <v>26.75</v>
      </c>
      <c r="O402" s="5" t="str">
        <f>Calc!B402</f>
        <v>Fail</v>
      </c>
      <c r="P402" s="5">
        <f>IFERROR(VLOOKUP(A402,'Absence Report'!$A$4:$B$29,2,0),0)</f>
        <v>0</v>
      </c>
      <c r="Q402" s="11">
        <v>4038</v>
      </c>
    </row>
    <row r="403" spans="1:17">
      <c r="A403" s="3" t="s">
        <v>1084</v>
      </c>
      <c r="B403" t="s">
        <v>1085</v>
      </c>
      <c r="C403" t="s">
        <v>1086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20</v>
      </c>
      <c r="H403" t="s">
        <v>1282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0">
        <f t="shared" si="24"/>
        <v>93.75</v>
      </c>
      <c r="O403" s="5" t="str">
        <f>Calc!B403</f>
        <v>A</v>
      </c>
      <c r="P403" s="5">
        <f>IFERROR(VLOOKUP(A403,'Absence Report'!$A$4:$B$29,2,0),0)</f>
        <v>0</v>
      </c>
      <c r="Q403" s="11">
        <v>7072</v>
      </c>
    </row>
    <row r="404" spans="1:17">
      <c r="A404" s="3" t="s">
        <v>1087</v>
      </c>
      <c r="B404" t="s">
        <v>1088</v>
      </c>
      <c r="C404" t="s">
        <v>1089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13</v>
      </c>
      <c r="H404" t="s">
        <v>1282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0">
        <f t="shared" si="24"/>
        <v>94.25</v>
      </c>
      <c r="O404" s="5" t="str">
        <f>Calc!B404</f>
        <v>A</v>
      </c>
      <c r="P404" s="5">
        <f>IFERROR(VLOOKUP(A404,'Absence Report'!$A$4:$B$29,2,0),0)</f>
        <v>0</v>
      </c>
      <c r="Q404" s="11">
        <v>14267</v>
      </c>
    </row>
    <row r="405" spans="1:17">
      <c r="A405" s="3" t="s">
        <v>1092</v>
      </c>
      <c r="B405" t="s">
        <v>1093</v>
      </c>
      <c r="C405" t="s">
        <v>1086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20</v>
      </c>
      <c r="H405" t="s">
        <v>1283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0">
        <f t="shared" si="24"/>
        <v>72</v>
      </c>
      <c r="O405" s="5" t="str">
        <f>Calc!B405</f>
        <v>C</v>
      </c>
      <c r="P405" s="5">
        <f>IFERROR(VLOOKUP(A405,'Absence Report'!$A$4:$B$29,2,0),0)</f>
        <v>0</v>
      </c>
      <c r="Q405" s="11">
        <v>0</v>
      </c>
    </row>
    <row r="406" spans="1:17">
      <c r="A406" s="3" t="s">
        <v>1090</v>
      </c>
      <c r="B406" t="s">
        <v>1091</v>
      </c>
      <c r="C406" t="s">
        <v>1086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13</v>
      </c>
      <c r="H406" t="s">
        <v>1282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0">
        <f t="shared" si="24"/>
        <v>84.25</v>
      </c>
      <c r="O406" s="5" t="str">
        <f>Calc!B406</f>
        <v>B</v>
      </c>
      <c r="P406" s="5">
        <f>IFERROR(VLOOKUP(A406,'Absence Report'!$A$4:$B$29,2,0),0)</f>
        <v>0</v>
      </c>
      <c r="Q406" s="11">
        <v>1128</v>
      </c>
    </row>
    <row r="407" spans="1:17">
      <c r="A407" s="3" t="s">
        <v>1094</v>
      </c>
      <c r="B407" t="s">
        <v>1095</v>
      </c>
      <c r="C407" t="s">
        <v>1096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28</v>
      </c>
      <c r="H407" t="s">
        <v>1283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0">
        <f t="shared" si="24"/>
        <v>67</v>
      </c>
      <c r="O407" s="5" t="str">
        <f>Calc!B407</f>
        <v>C</v>
      </c>
      <c r="P407" s="5">
        <f>IFERROR(VLOOKUP(A407,'Absence Report'!$A$4:$B$29,2,0),0)</f>
        <v>0</v>
      </c>
      <c r="Q407" s="11">
        <v>9192</v>
      </c>
    </row>
    <row r="408" spans="1:17">
      <c r="A408" s="3" t="s">
        <v>782</v>
      </c>
      <c r="B408" t="s">
        <v>783</v>
      </c>
      <c r="C408" t="s">
        <v>784</v>
      </c>
      <c r="D408" t="str">
        <f>_xlfn.CONCAT(PROPER(B408)," ",PROPER(C408))</f>
        <v>Sella Phoung</v>
      </c>
      <c r="E408" t="str">
        <f>_xlfn.CONCAT(LOWER(LEFT(B408,1)),LOWER(C408),"@newcollege.com")</f>
        <v>sphoung@newcollege.com</v>
      </c>
      <c r="F408" t="str">
        <f>_xlfn.CONCAT("20",RIGHT(A408,2))</f>
        <v>2015</v>
      </c>
      <c r="G408" t="s">
        <v>20</v>
      </c>
      <c r="H408" t="s">
        <v>1281</v>
      </c>
      <c r="I408">
        <f>'Marks Term 1'!I290</f>
        <v>72</v>
      </c>
      <c r="J408">
        <f>'Marks Term 2'!I290</f>
        <v>96</v>
      </c>
      <c r="K408">
        <f>'Marks Term 3'!I290</f>
        <v>59</v>
      </c>
      <c r="L408">
        <f>'Marks Term 4'!I290</f>
        <v>79</v>
      </c>
      <c r="N408" s="10">
        <f>AVERAGE(I408:L408)</f>
        <v>76.5</v>
      </c>
      <c r="O408" s="5" t="str">
        <f>Calc!B290</f>
        <v>F</v>
      </c>
      <c r="P408" s="5">
        <f>IFERROR(VLOOKUP(A408,'Absence Report'!$A$4:$B$29,2,0),0)</f>
        <v>0</v>
      </c>
      <c r="Q408" s="11">
        <v>12772</v>
      </c>
    </row>
    <row r="409" spans="1:17">
      <c r="A409" s="3" t="s">
        <v>1100</v>
      </c>
      <c r="B409" t="s">
        <v>366</v>
      </c>
      <c r="C409" t="s">
        <v>1101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24</v>
      </c>
      <c r="H409" t="s">
        <v>1282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0">
        <f t="shared" si="24"/>
        <v>77.75</v>
      </c>
      <c r="O409" s="5" t="str">
        <f>Calc!B409</f>
        <v>B</v>
      </c>
      <c r="P409" s="5">
        <f>IFERROR(VLOOKUP(A409,'Absence Report'!$A$4:$B$29,2,0),0)</f>
        <v>0</v>
      </c>
      <c r="Q409" s="11">
        <v>8592</v>
      </c>
    </row>
    <row r="410" spans="1:17">
      <c r="A410" s="3" t="s">
        <v>1102</v>
      </c>
      <c r="B410" t="s">
        <v>1103</v>
      </c>
      <c r="C410" t="s">
        <v>1104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24</v>
      </c>
      <c r="H410" t="s">
        <v>1283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0">
        <f t="shared" si="24"/>
        <v>47.75</v>
      </c>
      <c r="O410" s="5" t="str">
        <f>Calc!B410</f>
        <v>E</v>
      </c>
      <c r="P410" s="5">
        <f>IFERROR(VLOOKUP(A410,'Absence Report'!$A$4:$B$29,2,0),0)</f>
        <v>0</v>
      </c>
      <c r="Q410" s="11">
        <v>1342</v>
      </c>
    </row>
    <row r="411" spans="1:17">
      <c r="A411" s="3" t="s">
        <v>1105</v>
      </c>
      <c r="B411" t="s">
        <v>1106</v>
      </c>
      <c r="C411" t="s">
        <v>1104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28</v>
      </c>
      <c r="H411" t="s">
        <v>1282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0">
        <f t="shared" si="24"/>
        <v>38.25</v>
      </c>
      <c r="O411" s="5" t="str">
        <f>Calc!B411</f>
        <v>F</v>
      </c>
      <c r="P411" s="5">
        <f>IFERROR(VLOOKUP(A411,'Absence Report'!$A$4:$B$29,2,0),0)</f>
        <v>0</v>
      </c>
      <c r="Q411" s="11">
        <v>1371</v>
      </c>
    </row>
    <row r="412" spans="1:17">
      <c r="A412" s="3" t="s">
        <v>1110</v>
      </c>
      <c r="B412" t="s">
        <v>1111</v>
      </c>
      <c r="C412" t="s">
        <v>1112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13</v>
      </c>
      <c r="H412" t="s">
        <v>1282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0">
        <f t="shared" si="24"/>
        <v>57.75</v>
      </c>
      <c r="O412" s="5" t="str">
        <f>Calc!B412</f>
        <v>D</v>
      </c>
      <c r="P412" s="5">
        <f>IFERROR(VLOOKUP(A412,'Absence Report'!$A$4:$B$29,2,0),0)</f>
        <v>0</v>
      </c>
      <c r="Q412" s="11">
        <v>7423</v>
      </c>
    </row>
    <row r="413" spans="1:17">
      <c r="A413" s="3" t="s">
        <v>1107</v>
      </c>
      <c r="B413" t="s">
        <v>1108</v>
      </c>
      <c r="C413" t="s">
        <v>1109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20</v>
      </c>
      <c r="H413" t="s">
        <v>1283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0">
        <f t="shared" si="24"/>
        <v>83.75</v>
      </c>
      <c r="O413" s="5" t="str">
        <f>Calc!B413</f>
        <v>B</v>
      </c>
      <c r="P413" s="5">
        <f>IFERROR(VLOOKUP(A413,'Absence Report'!$A$4:$B$29,2,0),0)</f>
        <v>0</v>
      </c>
      <c r="Q413" s="11">
        <v>11513</v>
      </c>
    </row>
    <row r="414" spans="1:17">
      <c r="A414" s="3" t="s">
        <v>743</v>
      </c>
      <c r="B414" t="s">
        <v>744</v>
      </c>
      <c r="C414" t="s">
        <v>745</v>
      </c>
      <c r="D414" t="str">
        <f>_xlfn.CONCAT(PROPER(B414)," ",PROPER(C414))</f>
        <v>Sharon Ouyang</v>
      </c>
      <c r="E414" t="str">
        <f>_xlfn.CONCAT(LOWER(LEFT(B414,1)),LOWER(C414),"@newcollege.com")</f>
        <v>souyang@newcollege.com</v>
      </c>
      <c r="F414" t="str">
        <f>_xlfn.CONCAT("20",RIGHT(A414,2))</f>
        <v>2015</v>
      </c>
      <c r="G414" t="s">
        <v>13</v>
      </c>
      <c r="H414" t="s">
        <v>1281</v>
      </c>
      <c r="I414">
        <f>'Marks Term 1'!I275</f>
        <v>89</v>
      </c>
      <c r="J414">
        <f>'Marks Term 2'!I275</f>
        <v>86</v>
      </c>
      <c r="K414">
        <f>'Marks Term 3'!I275</f>
        <v>63</v>
      </c>
      <c r="L414">
        <f>'Marks Term 4'!I275</f>
        <v>98</v>
      </c>
      <c r="N414" s="10">
        <f>AVERAGE(I414:L414)</f>
        <v>84</v>
      </c>
      <c r="O414" s="5" t="str">
        <f>Calc!B275</f>
        <v>E</v>
      </c>
      <c r="P414" s="5">
        <f>IFERROR(VLOOKUP(A414,'Absence Report'!$A$4:$B$29,2,0),0)</f>
        <v>0</v>
      </c>
      <c r="Q414" s="11">
        <v>13446</v>
      </c>
    </row>
    <row r="415" spans="1:17">
      <c r="A415" s="3" t="s">
        <v>1113</v>
      </c>
      <c r="B415" t="s">
        <v>1114</v>
      </c>
      <c r="C415" t="s">
        <v>1115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13</v>
      </c>
      <c r="H415" t="s">
        <v>1282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0">
        <f t="shared" si="24"/>
        <v>90</v>
      </c>
      <c r="O415" s="5" t="str">
        <f>Calc!B415</f>
        <v>A</v>
      </c>
      <c r="P415" s="5">
        <f>IFERROR(VLOOKUP(A415,'Absence Report'!$A$4:$B$29,2,0),0)</f>
        <v>0</v>
      </c>
      <c r="Q415" s="11">
        <v>15588</v>
      </c>
    </row>
    <row r="416" spans="1:17">
      <c r="A416" s="3" t="s">
        <v>1116</v>
      </c>
      <c r="B416" t="s">
        <v>292</v>
      </c>
      <c r="C416" t="s">
        <v>1115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24</v>
      </c>
      <c r="H416" t="s">
        <v>1282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0">
        <f t="shared" si="24"/>
        <v>87.25</v>
      </c>
      <c r="O416" s="5" t="str">
        <f>Calc!B416</f>
        <v>A</v>
      </c>
      <c r="P416" s="5">
        <f>IFERROR(VLOOKUP(A416,'Absence Report'!$A$4:$B$29,2,0),0)</f>
        <v>0</v>
      </c>
      <c r="Q416" s="11">
        <v>11779</v>
      </c>
    </row>
    <row r="417" spans="1:17">
      <c r="A417" s="3" t="s">
        <v>1117</v>
      </c>
      <c r="B417" t="s">
        <v>301</v>
      </c>
      <c r="C417" t="s">
        <v>1118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28</v>
      </c>
      <c r="H417" t="s">
        <v>1282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0">
        <f t="shared" si="24"/>
        <v>68</v>
      </c>
      <c r="O417" s="5" t="str">
        <f>Calc!B417</f>
        <v>C</v>
      </c>
      <c r="P417" s="5">
        <f>IFERROR(VLOOKUP(A417,'Absence Report'!$A$4:$B$29,2,0),0)</f>
        <v>0</v>
      </c>
      <c r="Q417" s="11">
        <v>1365</v>
      </c>
    </row>
    <row r="418" spans="1:17">
      <c r="A418" s="3" t="s">
        <v>1119</v>
      </c>
      <c r="B418" t="s">
        <v>1060</v>
      </c>
      <c r="C418" t="s">
        <v>1120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13</v>
      </c>
      <c r="H418" t="s">
        <v>1282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0">
        <f t="shared" si="24"/>
        <v>70.5</v>
      </c>
      <c r="O418" s="5" t="str">
        <f>Calc!B418</f>
        <v>C</v>
      </c>
      <c r="P418" s="5">
        <f>IFERROR(VLOOKUP(A418,'Absence Report'!$A$4:$B$29,2,0),0)</f>
        <v>0</v>
      </c>
      <c r="Q418" s="11">
        <v>13774</v>
      </c>
    </row>
    <row r="419" spans="1:17">
      <c r="A419" s="3" t="s">
        <v>602</v>
      </c>
      <c r="B419" t="s">
        <v>603</v>
      </c>
      <c r="C419" t="s">
        <v>604</v>
      </c>
      <c r="D419" t="str">
        <f>_xlfn.CONCAT(PROPER(B419)," ",PROPER(C419))</f>
        <v>Cara Lofstrom</v>
      </c>
      <c r="E419" t="str">
        <f>_xlfn.CONCAT(LOWER(LEFT(B419,1)),LOWER(C419),"@newcollege.com")</f>
        <v>clofstrom@newcollege.com</v>
      </c>
      <c r="F419" t="str">
        <f>_xlfn.CONCAT("20",RIGHT(A419,2))</f>
        <v>2015</v>
      </c>
      <c r="G419" t="s">
        <v>13</v>
      </c>
      <c r="H419" t="s">
        <v>1281</v>
      </c>
      <c r="I419">
        <f>'Marks Term 1'!I219</f>
        <v>66</v>
      </c>
      <c r="J419">
        <f>'Marks Term 2'!I219</f>
        <v>56</v>
      </c>
      <c r="K419">
        <f>'Marks Term 3'!I219</f>
        <v>68</v>
      </c>
      <c r="L419">
        <f>'Marks Term 4'!I219</f>
        <v>92</v>
      </c>
      <c r="N419" s="10">
        <f>AVERAGE(I419:L419)</f>
        <v>70.5</v>
      </c>
      <c r="O419" s="5" t="str">
        <f>Calc!B219</f>
        <v>E</v>
      </c>
      <c r="P419" s="5">
        <f>IFERROR(VLOOKUP(A419,'Absence Report'!$A$4:$B$29,2,0),0)</f>
        <v>0</v>
      </c>
      <c r="Q419" s="11">
        <v>13883</v>
      </c>
    </row>
    <row r="420" spans="1:17">
      <c r="A420" s="3" t="s">
        <v>1128</v>
      </c>
      <c r="B420" t="s">
        <v>1129</v>
      </c>
      <c r="C420" t="s">
        <v>582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13</v>
      </c>
      <c r="H420" t="s">
        <v>1282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0">
        <f t="shared" si="24"/>
        <v>47.5</v>
      </c>
      <c r="O420" s="5" t="str">
        <f>Calc!B420</f>
        <v>E</v>
      </c>
      <c r="P420" s="5">
        <f>IFERROR(VLOOKUP(A420,'Absence Report'!$A$4:$B$29,2,0),0)</f>
        <v>0</v>
      </c>
      <c r="Q420" s="11">
        <v>14058</v>
      </c>
    </row>
    <row r="421" spans="1:17">
      <c r="A421" s="3" t="s">
        <v>1126</v>
      </c>
      <c r="B421" t="s">
        <v>1127</v>
      </c>
      <c r="C421" t="s">
        <v>582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28</v>
      </c>
      <c r="H421" t="s">
        <v>1283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0">
        <f t="shared" si="24"/>
        <v>73.5</v>
      </c>
      <c r="O421" s="5" t="str">
        <f>Calc!B421</f>
        <v>C</v>
      </c>
      <c r="P421" s="5">
        <f>IFERROR(VLOOKUP(A421,'Absence Report'!$A$4:$B$29,2,0),0)</f>
        <v>0</v>
      </c>
      <c r="Q421" s="11">
        <v>10816</v>
      </c>
    </row>
    <row r="422" spans="1:17">
      <c r="A422" s="3" t="s">
        <v>1130</v>
      </c>
      <c r="B422" t="s">
        <v>1131</v>
      </c>
      <c r="C422" t="s">
        <v>1132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20</v>
      </c>
      <c r="H422" t="s">
        <v>1283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0">
        <f t="shared" si="24"/>
        <v>85.75</v>
      </c>
      <c r="O422" s="5" t="str">
        <f>Calc!B422</f>
        <v>A</v>
      </c>
      <c r="P422" s="5">
        <f>IFERROR(VLOOKUP(A422,'Absence Report'!$A$4:$B$29,2,0),0)</f>
        <v>0</v>
      </c>
      <c r="Q422" s="11">
        <v>13040</v>
      </c>
    </row>
    <row r="423" spans="1:17">
      <c r="A423" s="3" t="s">
        <v>1133</v>
      </c>
      <c r="B423" t="s">
        <v>1134</v>
      </c>
      <c r="C423" t="s">
        <v>1135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28</v>
      </c>
      <c r="H423" t="s">
        <v>1283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0">
        <f t="shared" si="24"/>
        <v>34.75</v>
      </c>
      <c r="O423" s="5" t="str">
        <f>Calc!B423</f>
        <v>Fail</v>
      </c>
      <c r="P423" s="5">
        <f>IFERROR(VLOOKUP(A423,'Absence Report'!$A$4:$B$29,2,0),0)</f>
        <v>0</v>
      </c>
      <c r="Q423" s="11">
        <v>8309</v>
      </c>
    </row>
    <row r="424" spans="1:17">
      <c r="A424" s="3" t="s">
        <v>1136</v>
      </c>
      <c r="B424" t="s">
        <v>1137</v>
      </c>
      <c r="C424" t="s">
        <v>1138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13</v>
      </c>
      <c r="H424" t="s">
        <v>1282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0">
        <f t="shared" si="24"/>
        <v>44.25</v>
      </c>
      <c r="O424" s="5" t="str">
        <f>Calc!B424</f>
        <v>F</v>
      </c>
      <c r="P424" s="5">
        <f>IFERROR(VLOOKUP(A424,'Absence Report'!$A$4:$B$29,2,0),0)</f>
        <v>0</v>
      </c>
      <c r="Q424" s="11">
        <v>7803</v>
      </c>
    </row>
    <row r="425" spans="1:17">
      <c r="A425" s="3" t="s">
        <v>1139</v>
      </c>
      <c r="B425" t="s">
        <v>1140</v>
      </c>
      <c r="C425" t="s">
        <v>1141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28</v>
      </c>
      <c r="H425" t="s">
        <v>1282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0">
        <f t="shared" si="24"/>
        <v>53</v>
      </c>
      <c r="O425" s="5" t="str">
        <f>Calc!B425</f>
        <v>E</v>
      </c>
      <c r="P425" s="5">
        <f>IFERROR(VLOOKUP(A425,'Absence Report'!$A$4:$B$29,2,0),0)</f>
        <v>0</v>
      </c>
      <c r="Q425" s="11">
        <v>4559</v>
      </c>
    </row>
    <row r="426" spans="1:17">
      <c r="A426" s="3" t="s">
        <v>1142</v>
      </c>
      <c r="B426" t="s">
        <v>1143</v>
      </c>
      <c r="C426" t="s">
        <v>155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28</v>
      </c>
      <c r="H426" t="s">
        <v>1283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0">
        <f t="shared" si="24"/>
        <v>63.25</v>
      </c>
      <c r="O426" s="5" t="str">
        <f>Calc!B426</f>
        <v>D</v>
      </c>
      <c r="P426" s="5">
        <f>IFERROR(VLOOKUP(A426,'Absence Report'!$A$4:$B$29,2,0),0)</f>
        <v>0</v>
      </c>
      <c r="Q426" s="11">
        <v>5555</v>
      </c>
    </row>
    <row r="427" spans="1:17">
      <c r="A427" s="3" t="s">
        <v>1144</v>
      </c>
      <c r="B427" t="s">
        <v>1145</v>
      </c>
      <c r="C427" t="s">
        <v>1146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13</v>
      </c>
      <c r="H427" t="s">
        <v>1282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0">
        <f t="shared" si="24"/>
        <v>43.25</v>
      </c>
      <c r="O427" s="5" t="str">
        <f>Calc!B427</f>
        <v>F</v>
      </c>
      <c r="P427" s="5">
        <f>IFERROR(VLOOKUP(A427,'Absence Report'!$A$4:$B$29,2,0),0)</f>
        <v>0</v>
      </c>
      <c r="Q427" s="11">
        <v>3417</v>
      </c>
    </row>
    <row r="428" spans="1:17">
      <c r="A428" s="3" t="s">
        <v>1147</v>
      </c>
      <c r="B428" t="s">
        <v>1089</v>
      </c>
      <c r="C428" t="s">
        <v>1148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24</v>
      </c>
      <c r="H428" t="s">
        <v>1283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0">
        <f t="shared" si="24"/>
        <v>62.25</v>
      </c>
      <c r="O428" s="5" t="str">
        <f>Calc!B428</f>
        <v>D</v>
      </c>
      <c r="P428" s="5">
        <f>IFERROR(VLOOKUP(A428,'Absence Report'!$A$4:$B$29,2,0),0)</f>
        <v>0</v>
      </c>
      <c r="Q428" s="11">
        <v>0</v>
      </c>
    </row>
    <row r="429" spans="1:17">
      <c r="A429" s="3" t="s">
        <v>1149</v>
      </c>
      <c r="B429" t="s">
        <v>1150</v>
      </c>
      <c r="C429" t="s">
        <v>1151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20</v>
      </c>
      <c r="H429" t="s">
        <v>1282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0">
        <f t="shared" si="24"/>
        <v>41.5</v>
      </c>
      <c r="O429" s="5" t="str">
        <f>Calc!B429</f>
        <v>F</v>
      </c>
      <c r="P429" s="5">
        <f>IFERROR(VLOOKUP(A429,'Absence Report'!$A$4:$B$29,2,0),0)</f>
        <v>0</v>
      </c>
      <c r="Q429" s="11">
        <v>15412</v>
      </c>
    </row>
    <row r="430" spans="1:17">
      <c r="A430" s="3" t="s">
        <v>1152</v>
      </c>
      <c r="B430" t="s">
        <v>1153</v>
      </c>
      <c r="C430" t="s">
        <v>1154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24</v>
      </c>
      <c r="H430" t="s">
        <v>1282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0">
        <f t="shared" si="24"/>
        <v>91.25</v>
      </c>
      <c r="O430" s="5" t="str">
        <f>Calc!B430</f>
        <v>A</v>
      </c>
      <c r="P430" s="5">
        <f>IFERROR(VLOOKUP(A430,'Absence Report'!$A$4:$B$29,2,0),0)</f>
        <v>0</v>
      </c>
      <c r="Q430" s="11">
        <v>9462</v>
      </c>
    </row>
    <row r="431" spans="1:17">
      <c r="A431" s="3" t="s">
        <v>1155</v>
      </c>
      <c r="B431" t="s">
        <v>1156</v>
      </c>
      <c r="C431" t="s">
        <v>1157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24</v>
      </c>
      <c r="H431" t="s">
        <v>1282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0">
        <f t="shared" si="24"/>
        <v>88</v>
      </c>
      <c r="O431" s="5" t="str">
        <f>Calc!B431</f>
        <v>A</v>
      </c>
      <c r="P431" s="5">
        <f>IFERROR(VLOOKUP(A431,'Absence Report'!$A$4:$B$29,2,0),0)</f>
        <v>0</v>
      </c>
      <c r="Q431" s="11">
        <v>9177</v>
      </c>
    </row>
    <row r="432" spans="1:17">
      <c r="A432" s="3" t="s">
        <v>1158</v>
      </c>
      <c r="B432" t="s">
        <v>1159</v>
      </c>
      <c r="C432" t="s">
        <v>1160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13</v>
      </c>
      <c r="H432" t="s">
        <v>1283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0">
        <f t="shared" si="24"/>
        <v>63.75</v>
      </c>
      <c r="O432" s="5" t="str">
        <f>Calc!B432</f>
        <v>D</v>
      </c>
      <c r="P432" s="5">
        <f>IFERROR(VLOOKUP(A432,'Absence Report'!$A$4:$B$29,2,0),0)</f>
        <v>0</v>
      </c>
      <c r="Q432" s="11">
        <v>15297</v>
      </c>
    </row>
    <row r="433" spans="1:17">
      <c r="A433" s="3" t="s">
        <v>1161</v>
      </c>
      <c r="B433" t="s">
        <v>1162</v>
      </c>
      <c r="C433" t="s">
        <v>1163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20</v>
      </c>
      <c r="H433" t="s">
        <v>1282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0">
        <f t="shared" si="24"/>
        <v>55.75</v>
      </c>
      <c r="O433" s="5" t="str">
        <f>Calc!B433</f>
        <v>D</v>
      </c>
      <c r="P433" s="5">
        <f>IFERROR(VLOOKUP(A433,'Absence Report'!$A$4:$B$29,2,0),0)</f>
        <v>0</v>
      </c>
      <c r="Q433" s="11">
        <v>5517</v>
      </c>
    </row>
    <row r="434" spans="1:17">
      <c r="A434" s="3" t="s">
        <v>1164</v>
      </c>
      <c r="B434" t="s">
        <v>1165</v>
      </c>
      <c r="C434" t="s">
        <v>1166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20</v>
      </c>
      <c r="H434" t="s">
        <v>1282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0">
        <f t="shared" si="24"/>
        <v>51.75</v>
      </c>
      <c r="O434" s="5" t="str">
        <f>Calc!B434</f>
        <v>E</v>
      </c>
      <c r="P434" s="5">
        <f>IFERROR(VLOOKUP(A434,'Absence Report'!$A$4:$B$29,2,0),0)</f>
        <v>0</v>
      </c>
      <c r="Q434" s="11">
        <v>8081</v>
      </c>
    </row>
    <row r="435" spans="1:17">
      <c r="A435" s="3" t="s">
        <v>494</v>
      </c>
      <c r="B435" t="s">
        <v>495</v>
      </c>
      <c r="C435" t="s">
        <v>496</v>
      </c>
      <c r="D435" t="str">
        <f>_xlfn.CONCAT(PROPER(B435)," ",PROPER(C435))</f>
        <v>Laura Kirchberger</v>
      </c>
      <c r="E435" t="str">
        <f>_xlfn.CONCAT(LOWER(LEFT(B435,1)),LOWER(C435),"@newcollege.com")</f>
        <v>lkirchberger@newcollege.com</v>
      </c>
      <c r="F435" t="str">
        <f>_xlfn.CONCAT("20",RIGHT(A435,2))</f>
        <v>2016</v>
      </c>
      <c r="G435" t="s">
        <v>20</v>
      </c>
      <c r="H435" t="s">
        <v>1281</v>
      </c>
      <c r="I435">
        <f>'Marks Term 1'!I176</f>
        <v>94</v>
      </c>
      <c r="J435">
        <f>'Marks Term 2'!I176</f>
        <v>70</v>
      </c>
      <c r="K435">
        <f>'Marks Term 3'!I176</f>
        <v>92</v>
      </c>
      <c r="L435">
        <f>'Marks Term 4'!I176</f>
        <v>89</v>
      </c>
      <c r="N435" s="10">
        <f>AVERAGE(I435:L435)</f>
        <v>86.25</v>
      </c>
      <c r="O435" s="5" t="str">
        <f>Calc!B176</f>
        <v>B</v>
      </c>
      <c r="P435" s="5">
        <f>IFERROR(VLOOKUP(A435,'Absence Report'!$A$4:$B$29,2,0),0)</f>
        <v>0</v>
      </c>
      <c r="Q435" s="11">
        <v>13910</v>
      </c>
    </row>
    <row r="436" spans="1:17">
      <c r="A436" s="3" t="s">
        <v>1167</v>
      </c>
      <c r="B436" t="s">
        <v>1168</v>
      </c>
      <c r="C436" t="s">
        <v>1169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20</v>
      </c>
      <c r="H436" t="s">
        <v>1282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0">
        <f t="shared" si="24"/>
        <v>74</v>
      </c>
      <c r="O436" s="5" t="str">
        <f>Calc!B436</f>
        <v>C</v>
      </c>
      <c r="P436" s="5">
        <f>IFERROR(VLOOKUP(A436,'Absence Report'!$A$4:$B$29,2,0),0)</f>
        <v>0</v>
      </c>
      <c r="Q436" s="11">
        <v>12494</v>
      </c>
    </row>
    <row r="437" spans="1:17">
      <c r="A437" s="3" t="s">
        <v>1039</v>
      </c>
      <c r="B437" t="s">
        <v>1040</v>
      </c>
      <c r="C437" t="s">
        <v>1038</v>
      </c>
      <c r="D437" t="str">
        <f>_xlfn.CONCAT(PROPER(B437)," ",PROPER(C437))</f>
        <v>Jingwen Wang</v>
      </c>
      <c r="E437" t="str">
        <f>_xlfn.CONCAT(LOWER(LEFT(B437,1)),LOWER(C437),"@newcollege.com")</f>
        <v>jwang@newcollege.com</v>
      </c>
      <c r="F437" t="str">
        <f>_xlfn.CONCAT("20",RIGHT(A437,2))</f>
        <v>2017</v>
      </c>
      <c r="G437" t="s">
        <v>20</v>
      </c>
      <c r="H437" t="s">
        <v>1281</v>
      </c>
      <c r="I437">
        <f>'Marks Term 1'!I384</f>
        <v>74</v>
      </c>
      <c r="J437">
        <f>'Marks Term 2'!I384</f>
        <v>94</v>
      </c>
      <c r="K437">
        <f>'Marks Term 3'!I384</f>
        <v>91</v>
      </c>
      <c r="L437">
        <f>'Marks Term 4'!I384</f>
        <v>73</v>
      </c>
      <c r="N437" s="10">
        <f>AVERAGE(I437:L437)</f>
        <v>83</v>
      </c>
      <c r="O437" s="5" t="str">
        <f>Calc!B384</f>
        <v>B</v>
      </c>
      <c r="P437" s="5">
        <f>IFERROR(VLOOKUP(A437,'Absence Report'!$A$4:$B$29,2,0),0)</f>
        <v>0</v>
      </c>
      <c r="Q437" s="11">
        <v>14558</v>
      </c>
    </row>
    <row r="438" spans="1:17">
      <c r="A438" s="3" t="s">
        <v>1075</v>
      </c>
      <c r="B438" t="s">
        <v>1076</v>
      </c>
      <c r="C438" t="s">
        <v>1077</v>
      </c>
      <c r="D438" t="str">
        <f>_xlfn.CONCAT(PROPER(B438)," ",PROPER(C438))</f>
        <v>Tszyan Wong</v>
      </c>
      <c r="E438" t="str">
        <f>_xlfn.CONCAT(LOWER(LEFT(B438,1)),LOWER(C438),"@newcollege.com")</f>
        <v>twong@newcollege.com</v>
      </c>
      <c r="F438" t="str">
        <f>_xlfn.CONCAT("20",RIGHT(A438,2))</f>
        <v>2015</v>
      </c>
      <c r="G438" t="s">
        <v>20</v>
      </c>
      <c r="H438" t="s">
        <v>1281</v>
      </c>
      <c r="I438">
        <f>'Marks Term 1'!I401</f>
        <v>34</v>
      </c>
      <c r="J438">
        <f>'Marks Term 2'!I401</f>
        <v>18</v>
      </c>
      <c r="K438">
        <f>'Marks Term 3'!I401</f>
        <v>27</v>
      </c>
      <c r="L438">
        <f>'Marks Term 4'!I401</f>
        <v>52</v>
      </c>
      <c r="N438" s="10">
        <f>AVERAGE(I438:L438)</f>
        <v>32.75</v>
      </c>
      <c r="O438" s="5" t="str">
        <f>Calc!B401</f>
        <v>C</v>
      </c>
      <c r="P438" s="5">
        <f>IFERROR(VLOOKUP(A438,'Absence Report'!$A$4:$B$29,2,0),0)</f>
        <v>0</v>
      </c>
      <c r="Q438" s="11">
        <v>14769</v>
      </c>
    </row>
    <row r="439" spans="1:17">
      <c r="A439" s="3" t="s">
        <v>549</v>
      </c>
      <c r="B439" t="s">
        <v>550</v>
      </c>
      <c r="C439" t="s">
        <v>546</v>
      </c>
      <c r="D439" t="str">
        <f>_xlfn.CONCAT(PROPER(B439)," ",PROPER(C439))</f>
        <v>Jiamao Li</v>
      </c>
      <c r="E439" t="str">
        <f>_xlfn.CONCAT(LOWER(LEFT(B439,1)),LOWER(C439),"@newcollege.com")</f>
        <v>jli@newcollege.com</v>
      </c>
      <c r="F439" t="str">
        <f>_xlfn.CONCAT("20",RIGHT(A439,2))</f>
        <v>2015</v>
      </c>
      <c r="G439" t="s">
        <v>13</v>
      </c>
      <c r="H439" t="s">
        <v>1281</v>
      </c>
      <c r="I439">
        <f>'Marks Term 1'!I194</f>
        <v>79</v>
      </c>
      <c r="J439">
        <f>'Marks Term 2'!I194</f>
        <v>56</v>
      </c>
      <c r="K439">
        <f>'Marks Term 3'!I194</f>
        <v>44</v>
      </c>
      <c r="L439">
        <f>'Marks Term 4'!I194</f>
        <v>93</v>
      </c>
      <c r="N439" s="10">
        <f>AVERAGE(I439:L439)</f>
        <v>68</v>
      </c>
      <c r="O439" s="5" t="str">
        <f>Calc!B194</f>
        <v>A</v>
      </c>
      <c r="P439" s="5">
        <f>IFERROR(VLOOKUP(A439,'Absence Report'!$A$4:$B$29,2,0),0)</f>
        <v>0</v>
      </c>
      <c r="Q439" s="11">
        <v>14807</v>
      </c>
    </row>
    <row r="440" spans="1:17">
      <c r="A440" s="3" t="s">
        <v>1189</v>
      </c>
      <c r="B440" t="s">
        <v>1190</v>
      </c>
      <c r="C440" t="s">
        <v>1186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24</v>
      </c>
      <c r="H440" t="s">
        <v>1282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0">
        <f t="shared" si="24"/>
        <v>48.5</v>
      </c>
      <c r="O440" s="5" t="str">
        <f>Calc!B440</f>
        <v>E</v>
      </c>
      <c r="P440" s="5">
        <f>IFERROR(VLOOKUP(A440,'Absence Report'!$A$4:$B$29,2,0),0)</f>
        <v>0</v>
      </c>
      <c r="Q440" s="11">
        <v>14422</v>
      </c>
    </row>
    <row r="441" spans="1:17">
      <c r="A441" s="3" t="s">
        <v>541</v>
      </c>
      <c r="B441" t="s">
        <v>542</v>
      </c>
      <c r="C441" t="s">
        <v>540</v>
      </c>
      <c r="D441" t="str">
        <f>_xlfn.CONCAT(PROPER(B441)," ",PROPER(C441))</f>
        <v>Kendall Li</v>
      </c>
      <c r="E441" t="str">
        <f>_xlfn.CONCAT(LOWER(LEFT(B441,1)),LOWER(C441),"@newcollege.com")</f>
        <v>kli@newcollege.com</v>
      </c>
      <c r="F441" t="str">
        <f>_xlfn.CONCAT("20",RIGHT(A441,2))</f>
        <v>2016</v>
      </c>
      <c r="G441" t="s">
        <v>13</v>
      </c>
      <c r="H441" t="s">
        <v>1281</v>
      </c>
      <c r="I441">
        <f>'Marks Term 1'!I195</f>
        <v>68</v>
      </c>
      <c r="J441">
        <f>'Marks Term 2'!I195</f>
        <v>94</v>
      </c>
      <c r="K441">
        <f>'Marks Term 3'!I195</f>
        <v>98</v>
      </c>
      <c r="L441">
        <f>'Marks Term 4'!I195</f>
        <v>97</v>
      </c>
      <c r="N441" s="10">
        <f>AVERAGE(I441:L441)</f>
        <v>89.25</v>
      </c>
      <c r="O441" s="5" t="str">
        <f>Calc!B195</f>
        <v>D</v>
      </c>
      <c r="P441" s="5">
        <f>IFERROR(VLOOKUP(A441,'Absence Report'!$A$4:$B$29,2,0),0)</f>
        <v>0</v>
      </c>
      <c r="Q441" s="11">
        <v>14873</v>
      </c>
    </row>
    <row r="442" spans="1:17">
      <c r="A442" s="3" t="s">
        <v>1020</v>
      </c>
      <c r="B442" t="s">
        <v>1021</v>
      </c>
      <c r="C442" t="s">
        <v>1022</v>
      </c>
      <c r="D442" t="str">
        <f>_xlfn.CONCAT(PROPER(B442)," ",PROPER(C442))</f>
        <v>Aaron Ukwatta</v>
      </c>
      <c r="E442" t="str">
        <f>_xlfn.CONCAT(LOWER(LEFT(B442,1)),LOWER(C442),"@newcollege.com")</f>
        <v>aukwatta@newcollege.com</v>
      </c>
      <c r="F442" t="str">
        <f>_xlfn.CONCAT("20",RIGHT(A442,2))</f>
        <v>2017</v>
      </c>
      <c r="G442" t="s">
        <v>20</v>
      </c>
      <c r="H442" t="s">
        <v>1281</v>
      </c>
      <c r="I442">
        <f>'Marks Term 1'!I376</f>
        <v>33</v>
      </c>
      <c r="J442">
        <f>'Marks Term 2'!I376</f>
        <v>13</v>
      </c>
      <c r="K442">
        <f>'Marks Term 3'!I376</f>
        <v>32</v>
      </c>
      <c r="L442">
        <f>'Marks Term 4'!I376</f>
        <v>44</v>
      </c>
      <c r="N442" s="10">
        <f>AVERAGE(I442:L442)</f>
        <v>30.5</v>
      </c>
      <c r="O442" s="5" t="str">
        <f>Calc!B376</f>
        <v>C</v>
      </c>
      <c r="P442" s="5">
        <f>IFERROR(VLOOKUP(A442,'Absence Report'!$A$4:$B$29,2,0),0)</f>
        <v>0</v>
      </c>
      <c r="Q442" s="11">
        <v>14914</v>
      </c>
    </row>
    <row r="443" spans="1:17">
      <c r="A443" s="3" t="s">
        <v>1172</v>
      </c>
      <c r="B443" t="s">
        <v>1173</v>
      </c>
      <c r="C443" t="s">
        <v>1169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13</v>
      </c>
      <c r="H443" t="s">
        <v>1283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0">
        <f t="shared" si="24"/>
        <v>73.5</v>
      </c>
      <c r="O443" s="5" t="str">
        <f>Calc!B443</f>
        <v>C</v>
      </c>
      <c r="P443" s="5">
        <f>IFERROR(VLOOKUP(A443,'Absence Report'!$A$4:$B$29,2,0),0)</f>
        <v>0</v>
      </c>
      <c r="Q443" s="11">
        <v>14354</v>
      </c>
    </row>
    <row r="444" spans="1:17">
      <c r="A444" s="3" t="s">
        <v>1184</v>
      </c>
      <c r="B444" t="s">
        <v>1185</v>
      </c>
      <c r="C444" t="s">
        <v>1186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13</v>
      </c>
      <c r="H444" t="s">
        <v>1282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0">
        <f t="shared" si="24"/>
        <v>47.5</v>
      </c>
      <c r="O444" s="5" t="str">
        <f>Calc!B444</f>
        <v>E</v>
      </c>
      <c r="P444" s="5">
        <f>IFERROR(VLOOKUP(A444,'Absence Report'!$A$4:$B$29,2,0),0)</f>
        <v>0</v>
      </c>
      <c r="Q444" s="11">
        <v>9762</v>
      </c>
    </row>
    <row r="445" spans="1:17">
      <c r="A445" s="3" t="s">
        <v>1193</v>
      </c>
      <c r="B445" t="s">
        <v>1194</v>
      </c>
      <c r="C445" t="s">
        <v>1169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24</v>
      </c>
      <c r="H445" t="s">
        <v>1282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0">
        <f t="shared" si="24"/>
        <v>30.75</v>
      </c>
      <c r="O445" s="5" t="str">
        <f>Calc!B445</f>
        <v>Fail</v>
      </c>
      <c r="P445" s="5">
        <f>IFERROR(VLOOKUP(A445,'Absence Report'!$A$4:$B$29,2,0),0)</f>
        <v>0</v>
      </c>
      <c r="Q445" s="11">
        <v>0</v>
      </c>
    </row>
    <row r="446" spans="1:17">
      <c r="A446" s="3" t="s">
        <v>1187</v>
      </c>
      <c r="B446" t="s">
        <v>1188</v>
      </c>
      <c r="C446" t="s">
        <v>1171</v>
      </c>
      <c r="D446" t="str">
        <f>_xlfn.CONCAT(PROPER(B446)," ",PROPER(C446))</f>
        <v>Dung Zhang</v>
      </c>
      <c r="E446" t="str">
        <f>_xlfn.CONCAT(LOWER(LEFT(B446,1)),LOWER(C446),"@newcollege.com")</f>
        <v>dzhang@newcollege.com</v>
      </c>
      <c r="F446" t="str">
        <f>_xlfn.CONCAT("20",RIGHT(A446,2))</f>
        <v>2017</v>
      </c>
      <c r="G446" t="s">
        <v>28</v>
      </c>
      <c r="H446" t="s">
        <v>1281</v>
      </c>
      <c r="I446">
        <f>'Marks Term 1'!I437</f>
        <v>72</v>
      </c>
      <c r="J446">
        <f>'Marks Term 2'!I437</f>
        <v>44</v>
      </c>
      <c r="K446">
        <f>'Marks Term 3'!I437</f>
        <v>48</v>
      </c>
      <c r="L446">
        <f>'Marks Term 4'!I437</f>
        <v>64</v>
      </c>
      <c r="N446" s="10">
        <f>AVERAGE(I446:L446)</f>
        <v>57</v>
      </c>
      <c r="O446" s="5" t="str">
        <f>Calc!B437</f>
        <v>B</v>
      </c>
      <c r="P446" s="5">
        <f>IFERROR(VLOOKUP(A446,'Absence Report'!$A$4:$B$29,2,0),0)</f>
        <v>0</v>
      </c>
      <c r="Q446" s="11">
        <v>15014</v>
      </c>
    </row>
    <row r="447" spans="1:17">
      <c r="A447" s="3" t="s">
        <v>641</v>
      </c>
      <c r="B447" t="s">
        <v>637</v>
      </c>
      <c r="C447" t="s">
        <v>642</v>
      </c>
      <c r="D447" t="str">
        <f>_xlfn.CONCAT(PROPER(B447)," ",PROPER(C447))</f>
        <v>Jing Mansour</v>
      </c>
      <c r="E447" t="str">
        <f>_xlfn.CONCAT(LOWER(LEFT(B447,1)),LOWER(C447),"@newcollege.com")</f>
        <v>jmansour@newcollege.com</v>
      </c>
      <c r="F447" t="str">
        <f>_xlfn.CONCAT("20",RIGHT(A447,2))</f>
        <v>2015</v>
      </c>
      <c r="G447" t="s">
        <v>28</v>
      </c>
      <c r="H447" t="s">
        <v>1281</v>
      </c>
      <c r="I447">
        <f>'Marks Term 1'!I234</f>
        <v>93</v>
      </c>
      <c r="J447">
        <f>'Marks Term 2'!I234</f>
        <v>96</v>
      </c>
      <c r="K447">
        <f>'Marks Term 3'!I234</f>
        <v>76</v>
      </c>
      <c r="L447">
        <f>'Marks Term 4'!I234</f>
        <v>87</v>
      </c>
      <c r="N447" s="10">
        <f>AVERAGE(I447:L447)</f>
        <v>88</v>
      </c>
      <c r="O447" s="5" t="str">
        <f>Calc!B234</f>
        <v>E</v>
      </c>
      <c r="P447" s="5">
        <f>IFERROR(VLOOKUP(A447,'Absence Report'!$A$4:$B$29,2,0),0)</f>
        <v>0</v>
      </c>
      <c r="Q447" s="11">
        <v>15060</v>
      </c>
    </row>
    <row r="448" spans="1:17">
      <c r="A448" s="3" t="s">
        <v>947</v>
      </c>
      <c r="B448" t="s">
        <v>948</v>
      </c>
      <c r="C448" t="s">
        <v>949</v>
      </c>
      <c r="D448" t="str">
        <f>_xlfn.CONCAT(PROPER(B448)," ",PROPER(C448))</f>
        <v>Shuaiguojia Taing</v>
      </c>
      <c r="E448" t="str">
        <f>_xlfn.CONCAT(LOWER(LEFT(B448,1)),LOWER(C448),"@newcollege.com")</f>
        <v>staing@newcollege.com</v>
      </c>
      <c r="F448" t="str">
        <f>_xlfn.CONCAT("20",RIGHT(A448,2))</f>
        <v>2016</v>
      </c>
      <c r="G448" t="s">
        <v>24</v>
      </c>
      <c r="H448" t="s">
        <v>1281</v>
      </c>
      <c r="I448">
        <f>'Marks Term 1'!I349</f>
        <v>47</v>
      </c>
      <c r="J448">
        <f>'Marks Term 2'!I349</f>
        <v>63</v>
      </c>
      <c r="K448">
        <f>'Marks Term 3'!I349</f>
        <v>56</v>
      </c>
      <c r="L448">
        <f>'Marks Term 4'!I349</f>
        <v>71</v>
      </c>
      <c r="N448" s="10">
        <f>AVERAGE(I448:L448)</f>
        <v>59.25</v>
      </c>
      <c r="O448" s="5" t="str">
        <f>Calc!B349</f>
        <v>B</v>
      </c>
      <c r="P448" s="5">
        <f>IFERROR(VLOOKUP(A448,'Absence Report'!$A$4:$B$29,2,0),0)</f>
        <v>0</v>
      </c>
      <c r="Q448" s="11">
        <v>15143</v>
      </c>
    </row>
    <row r="449" spans="1:17">
      <c r="A449" s="3" t="s">
        <v>1205</v>
      </c>
      <c r="B449" t="s">
        <v>1206</v>
      </c>
      <c r="C449" t="s">
        <v>326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24</v>
      </c>
      <c r="H449" t="s">
        <v>1282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0">
        <f t="shared" si="24"/>
        <v>58</v>
      </c>
      <c r="O449" s="5" t="str">
        <f>Calc!B449</f>
        <v>D</v>
      </c>
      <c r="P449" s="5">
        <f>IFERROR(VLOOKUP(A449,'Absence Report'!$A$4:$B$29,2,0),0)</f>
        <v>0</v>
      </c>
      <c r="Q449" s="11">
        <v>13850</v>
      </c>
    </row>
    <row r="450" spans="1:17">
      <c r="A450" s="3" t="s">
        <v>1200</v>
      </c>
      <c r="B450" t="s">
        <v>1201</v>
      </c>
      <c r="C450" t="s">
        <v>1202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13</v>
      </c>
      <c r="H450" t="s">
        <v>1283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0">
        <f t="shared" si="24"/>
        <v>46</v>
      </c>
      <c r="O450" s="5" t="str">
        <f>Calc!B450</f>
        <v>E</v>
      </c>
      <c r="P450" s="5">
        <f>IFERROR(VLOOKUP(A450,'Absence Report'!$A$4:$B$29,2,0),0)</f>
        <v>0</v>
      </c>
      <c r="Q450" s="11">
        <v>10357</v>
      </c>
    </row>
    <row r="451" spans="1:17">
      <c r="A451" s="3" t="s">
        <v>1198</v>
      </c>
      <c r="B451" t="s">
        <v>1199</v>
      </c>
      <c r="C451" t="s">
        <v>1197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20</v>
      </c>
      <c r="H451" t="s">
        <v>1283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0">
        <f t="shared" si="24"/>
        <v>35</v>
      </c>
      <c r="O451" s="5" t="str">
        <f>Calc!B451</f>
        <v>F</v>
      </c>
      <c r="P451" s="5">
        <f>IFERROR(VLOOKUP(A451,'Absence Report'!$A$4:$B$29,2,0),0)</f>
        <v>0</v>
      </c>
      <c r="Q451" s="11">
        <v>0</v>
      </c>
    </row>
    <row r="452" spans="1:17">
      <c r="A452" s="3" t="s">
        <v>1207</v>
      </c>
      <c r="B452" t="s">
        <v>1208</v>
      </c>
      <c r="C452" t="s">
        <v>326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28</v>
      </c>
      <c r="H452" t="s">
        <v>1282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0">
        <f t="shared" ref="N452:N465" si="28">AVERAGE(I452:L452)</f>
        <v>34.25</v>
      </c>
      <c r="O452" s="5" t="str">
        <f>Calc!B452</f>
        <v>Fail</v>
      </c>
      <c r="P452" s="5">
        <f>IFERROR(VLOOKUP(A452,'Absence Report'!$A$4:$B$29,2,0),0)</f>
        <v>0</v>
      </c>
      <c r="Q452" s="11">
        <v>12892</v>
      </c>
    </row>
    <row r="453" spans="1:17">
      <c r="A453" s="3" t="s">
        <v>1203</v>
      </c>
      <c r="B453" t="s">
        <v>1204</v>
      </c>
      <c r="C453" t="s">
        <v>1202</v>
      </c>
      <c r="D453" t="str">
        <f>_xlfn.CONCAT(PROPER(B453)," ",PROPER(C453))</f>
        <v>Zuhui Zhao</v>
      </c>
      <c r="E453" t="str">
        <f>_xlfn.CONCAT(LOWER(LEFT(B453,1)),LOWER(C453),"@newcollege.com")</f>
        <v>zzhao@newcollege.com</v>
      </c>
      <c r="F453" t="str">
        <f>_xlfn.CONCAT("20",RIGHT(A453,2))</f>
        <v>2015</v>
      </c>
      <c r="G453" t="s">
        <v>20</v>
      </c>
      <c r="H453" t="s">
        <v>1283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0">
        <f t="shared" si="28"/>
        <v>44.5</v>
      </c>
      <c r="O453" s="5" t="str">
        <f>Calc!B453</f>
        <v>F</v>
      </c>
      <c r="P453" s="5">
        <f>IFERROR(VLOOKUP(A453,'Absence Report'!$A$4:$B$29,2,0),0)</f>
        <v>0</v>
      </c>
      <c r="Q453" s="11">
        <v>8625</v>
      </c>
    </row>
    <row r="454" spans="1:17">
      <c r="A454" s="3" t="s">
        <v>1212</v>
      </c>
      <c r="B454" t="s">
        <v>1213</v>
      </c>
      <c r="C454" t="s">
        <v>1156</v>
      </c>
      <c r="D454" t="str">
        <f>_xlfn.CONCAT(PROPER(B454)," ",PROPER(C454))</f>
        <v>Angshuman Zheng</v>
      </c>
      <c r="E454" t="str">
        <f>_xlfn.CONCAT(LOWER(LEFT(B454,1)),LOWER(C454),"@newcollege.com")</f>
        <v>azheng@newcollege.com</v>
      </c>
      <c r="F454" t="str">
        <f>_xlfn.CONCAT("20",RIGHT(A454,2))</f>
        <v>2015</v>
      </c>
      <c r="G454" t="s">
        <v>28</v>
      </c>
      <c r="H454" t="s">
        <v>1283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0">
        <f t="shared" si="28"/>
        <v>43.5</v>
      </c>
      <c r="O454" s="5" t="str">
        <f>Calc!B454</f>
        <v>F</v>
      </c>
      <c r="P454" s="5">
        <f>IFERROR(VLOOKUP(A454,'Absence Report'!$A$4:$B$29,2,0),0)</f>
        <v>0</v>
      </c>
      <c r="Q454" s="11">
        <v>4708</v>
      </c>
    </row>
    <row r="455" spans="1:17">
      <c r="A455" s="3" t="s">
        <v>93</v>
      </c>
      <c r="B455" t="s">
        <v>94</v>
      </c>
      <c r="C455" t="s">
        <v>95</v>
      </c>
      <c r="D455" t="str">
        <f>_xlfn.CONCAT(PROPER(B455)," ",PROPER(C455))</f>
        <v>Colin Brais</v>
      </c>
      <c r="E455" t="str">
        <f>_xlfn.CONCAT(LOWER(LEFT(B455,1)),LOWER(C455),"@newcollege.com")</f>
        <v>cbrais@newcollege.com</v>
      </c>
      <c r="F455" t="str">
        <f>_xlfn.CONCAT("20",RIGHT(A455,2))</f>
        <v>2017</v>
      </c>
      <c r="G455" t="s">
        <v>20</v>
      </c>
      <c r="H455" t="s">
        <v>1281</v>
      </c>
      <c r="I455">
        <f>'Marks Term 1'!I31</f>
        <v>44</v>
      </c>
      <c r="J455">
        <f>'Marks Term 2'!I31</f>
        <v>24</v>
      </c>
      <c r="K455">
        <f>'Marks Term 3'!I31</f>
        <v>56</v>
      </c>
      <c r="L455">
        <f>'Marks Term 4'!I31</f>
        <v>31</v>
      </c>
      <c r="N455" s="10">
        <f>AVERAGE(I455:L455)</f>
        <v>38.75</v>
      </c>
      <c r="O455" s="5" t="str">
        <f>Calc!B31</f>
        <v>E</v>
      </c>
      <c r="P455" s="5">
        <f>IFERROR(VLOOKUP(A455,'Absence Report'!$A$4:$B$29,2,0),0)</f>
        <v>0</v>
      </c>
      <c r="Q455" s="11">
        <v>15238</v>
      </c>
    </row>
    <row r="456" spans="1:17">
      <c r="A456" s="3" t="s">
        <v>1214</v>
      </c>
      <c r="B456" t="s">
        <v>1215</v>
      </c>
      <c r="C456" t="s">
        <v>1216</v>
      </c>
      <c r="D456" t="str">
        <f>_xlfn.CONCAT(PROPER(B456)," ",PROPER(C456))</f>
        <v>Elisha Zhiltcova</v>
      </c>
      <c r="E456" t="str">
        <f>_xlfn.CONCAT(LOWER(LEFT(B456,1)),LOWER(C456),"@newcollege.com")</f>
        <v>ezhiltcova@newcollege.com</v>
      </c>
      <c r="F456" t="str">
        <f>_xlfn.CONCAT("20",RIGHT(A456,2))</f>
        <v>2016</v>
      </c>
      <c r="G456" t="s">
        <v>20</v>
      </c>
      <c r="H456" t="s">
        <v>1282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0">
        <f t="shared" si="28"/>
        <v>83.25</v>
      </c>
      <c r="O456" s="5" t="str">
        <f>Calc!B456</f>
        <v>B</v>
      </c>
      <c r="P456" s="5">
        <f>IFERROR(VLOOKUP(A456,'Absence Report'!$A$4:$B$29,2,0),0)</f>
        <v>0</v>
      </c>
      <c r="Q456" s="11">
        <v>9025</v>
      </c>
    </row>
    <row r="457" spans="1:17">
      <c r="A457" s="3" t="s">
        <v>1220</v>
      </c>
      <c r="B457" t="s">
        <v>662</v>
      </c>
      <c r="C457" t="s">
        <v>1221</v>
      </c>
      <c r="D457" t="str">
        <f>_xlfn.CONCAT(PROPER(B457)," ",PROPER(C457))</f>
        <v>William Zhong</v>
      </c>
      <c r="E457" t="str">
        <f>_xlfn.CONCAT(LOWER(LEFT(B457,1)),LOWER(C457),"@newcollege.com")</f>
        <v>wzhong@newcollege.com</v>
      </c>
      <c r="F457" t="str">
        <f>_xlfn.CONCAT("20",RIGHT(A457,2))</f>
        <v>2015</v>
      </c>
      <c r="G457" t="s">
        <v>20</v>
      </c>
      <c r="H457" t="s">
        <v>1282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0">
        <f t="shared" si="28"/>
        <v>74.25</v>
      </c>
      <c r="O457" s="5" t="str">
        <f>Calc!B457</f>
        <v>C</v>
      </c>
      <c r="P457" s="5">
        <f>IFERROR(VLOOKUP(A457,'Absence Report'!$A$4:$B$29,2,0),0)</f>
        <v>0</v>
      </c>
      <c r="Q457" s="11">
        <v>15528</v>
      </c>
    </row>
    <row r="458" spans="1:17">
      <c r="A458" s="3" t="s">
        <v>1217</v>
      </c>
      <c r="B458" t="s">
        <v>1218</v>
      </c>
      <c r="C458" t="s">
        <v>1219</v>
      </c>
      <c r="D458" t="str">
        <f>_xlfn.CONCAT(PROPER(B458)," ",PROPER(C458))</f>
        <v>Yuting Zhong</v>
      </c>
      <c r="E458" t="str">
        <f>_xlfn.CONCAT(LOWER(LEFT(B458,1)),LOWER(C458),"@newcollege.com")</f>
        <v>yzhong@newcollege.com</v>
      </c>
      <c r="F458" t="str">
        <f>_xlfn.CONCAT("20",RIGHT(A458,2))</f>
        <v>2016</v>
      </c>
      <c r="G458" t="s">
        <v>24</v>
      </c>
      <c r="H458" t="s">
        <v>1282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0">
        <f t="shared" si="28"/>
        <v>84</v>
      </c>
      <c r="O458" s="5" t="str">
        <f>Calc!B458</f>
        <v>B</v>
      </c>
      <c r="P458" s="5">
        <f>IFERROR(VLOOKUP(A458,'Absence Report'!$A$4:$B$29,2,0),0)</f>
        <v>0</v>
      </c>
      <c r="Q458" s="11">
        <v>5098</v>
      </c>
    </row>
    <row r="459" spans="1:17">
      <c r="A459" s="3" t="s">
        <v>1222</v>
      </c>
      <c r="B459" t="s">
        <v>1223</v>
      </c>
      <c r="C459" t="s">
        <v>1224</v>
      </c>
      <c r="D459" t="str">
        <f>_xlfn.CONCAT(PROPER(B459)," ",PROPER(C459))</f>
        <v>Dileepann Zhongjun</v>
      </c>
      <c r="E459" t="str">
        <f>_xlfn.CONCAT(LOWER(LEFT(B459,1)),LOWER(C459),"@newcollege.com")</f>
        <v>dzhongjun@newcollege.com</v>
      </c>
      <c r="F459" t="str">
        <f>_xlfn.CONCAT("20",RIGHT(A459,2))</f>
        <v>2015</v>
      </c>
      <c r="G459" t="s">
        <v>13</v>
      </c>
      <c r="H459" t="s">
        <v>1282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0">
        <f t="shared" si="28"/>
        <v>54.75</v>
      </c>
      <c r="O459" s="5" t="str">
        <f>Calc!B459</f>
        <v>E</v>
      </c>
      <c r="P459" s="5">
        <f>IFERROR(VLOOKUP(A459,'Absence Report'!$A$4:$B$29,2,0),0)</f>
        <v>0</v>
      </c>
      <c r="Q459" s="11">
        <v>15287</v>
      </c>
    </row>
    <row r="460" spans="1:17">
      <c r="A460" s="3" t="s">
        <v>1225</v>
      </c>
      <c r="B460" t="s">
        <v>1226</v>
      </c>
      <c r="C460" t="s">
        <v>1227</v>
      </c>
      <c r="D460" t="str">
        <f>_xlfn.CONCAT(PROPER(B460)," ",PROPER(C460))</f>
        <v>Yifei Zhou</v>
      </c>
      <c r="E460" t="str">
        <f>_xlfn.CONCAT(LOWER(LEFT(B460,1)),LOWER(C460),"@newcollege.com")</f>
        <v>yzhou@newcollege.com</v>
      </c>
      <c r="F460" t="str">
        <f>_xlfn.CONCAT("20",RIGHT(A460,2))</f>
        <v>2017</v>
      </c>
      <c r="G460" t="s">
        <v>20</v>
      </c>
      <c r="H460" t="s">
        <v>1282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0">
        <f t="shared" si="28"/>
        <v>64</v>
      </c>
      <c r="O460" s="5" t="str">
        <f>Calc!B460</f>
        <v>D</v>
      </c>
      <c r="P460" s="5">
        <f>IFERROR(VLOOKUP(A460,'Absence Report'!$A$4:$B$29,2,0),0)</f>
        <v>0</v>
      </c>
      <c r="Q460" s="11">
        <v>415</v>
      </c>
    </row>
    <row r="461" spans="1:17">
      <c r="A461" s="3" t="s">
        <v>1228</v>
      </c>
      <c r="B461" t="s">
        <v>1229</v>
      </c>
      <c r="C461" t="s">
        <v>465</v>
      </c>
      <c r="D461" t="str">
        <f>_xlfn.CONCAT(PROPER(B461)," ",PROPER(C461))</f>
        <v>Yuxuan Zhou</v>
      </c>
      <c r="E461" t="str">
        <f>_xlfn.CONCAT(LOWER(LEFT(B461,1)),LOWER(C461),"@newcollege.com")</f>
        <v>yzhou@newcollege.com</v>
      </c>
      <c r="F461" t="str">
        <f>_xlfn.CONCAT("20",RIGHT(A461,2))</f>
        <v>2015</v>
      </c>
      <c r="G461" t="s">
        <v>20</v>
      </c>
      <c r="H461" t="s">
        <v>1282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0">
        <f t="shared" si="28"/>
        <v>69</v>
      </c>
      <c r="O461" s="5" t="str">
        <f>Calc!B461</f>
        <v>C</v>
      </c>
      <c r="P461" s="5">
        <f>IFERROR(VLOOKUP(A461,'Absence Report'!$A$4:$B$29,2,0),0)</f>
        <v>0</v>
      </c>
      <c r="Q461" s="11">
        <v>1491</v>
      </c>
    </row>
    <row r="462" spans="1:17">
      <c r="A462" s="3" t="s">
        <v>1230</v>
      </c>
      <c r="B462" t="s">
        <v>1231</v>
      </c>
      <c r="C462" t="s">
        <v>1232</v>
      </c>
      <c r="D462" t="str">
        <f>_xlfn.CONCAT(PROPER(B462)," ",PROPER(C462))</f>
        <v>Katrina Zhu</v>
      </c>
      <c r="E462" t="str">
        <f>_xlfn.CONCAT(LOWER(LEFT(B462,1)),LOWER(C462),"@newcollege.com")</f>
        <v>kzhu@newcollege.com</v>
      </c>
      <c r="F462" t="str">
        <f>_xlfn.CONCAT("20",RIGHT(A462,2))</f>
        <v>2017</v>
      </c>
      <c r="G462" t="s">
        <v>24</v>
      </c>
      <c r="H462" t="s">
        <v>1282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0">
        <f t="shared" si="28"/>
        <v>75.5</v>
      </c>
      <c r="O462" s="5" t="str">
        <f>Calc!B462</f>
        <v>B</v>
      </c>
      <c r="P462" s="5">
        <f>IFERROR(VLOOKUP(A462,'Absence Report'!$A$4:$B$29,2,0),0)</f>
        <v>0</v>
      </c>
      <c r="Q462" s="11">
        <v>5655</v>
      </c>
    </row>
    <row r="463" spans="1:17">
      <c r="A463" s="3" t="s">
        <v>1053</v>
      </c>
      <c r="B463" t="s">
        <v>488</v>
      </c>
      <c r="C463" t="s">
        <v>1054</v>
      </c>
      <c r="D463" t="str">
        <f>_xlfn.CONCAT(PROPER(B463)," ",PROPER(C463))</f>
        <v>Christian Ward</v>
      </c>
      <c r="E463" t="str">
        <f>_xlfn.CONCAT(LOWER(LEFT(B463,1)),LOWER(C463),"@newcollege.com")</f>
        <v>cward@newcollege.com</v>
      </c>
      <c r="F463" t="str">
        <f>_xlfn.CONCAT("20",RIGHT(A463,2))</f>
        <v>2015</v>
      </c>
      <c r="G463" t="s">
        <v>13</v>
      </c>
      <c r="H463" t="s">
        <v>1281</v>
      </c>
      <c r="I463">
        <f>'Marks Term 1'!I391</f>
        <v>81</v>
      </c>
      <c r="J463">
        <f>'Marks Term 2'!I391</f>
        <v>56</v>
      </c>
      <c r="K463">
        <f>'Marks Term 3'!I391</f>
        <v>87</v>
      </c>
      <c r="L463">
        <f>'Marks Term 4'!I391</f>
        <v>60</v>
      </c>
      <c r="N463" s="10">
        <f>AVERAGE(I463:L463)</f>
        <v>71</v>
      </c>
      <c r="O463" s="5" t="str">
        <f>Calc!B391</f>
        <v>B</v>
      </c>
      <c r="P463" s="5">
        <f>IFERROR(VLOOKUP(A463,'Absence Report'!$A$4:$B$29,2,0),0)</f>
        <v>0</v>
      </c>
      <c r="Q463" s="11">
        <v>15575</v>
      </c>
    </row>
    <row r="464" spans="1:17">
      <c r="A464" s="3" t="s">
        <v>608</v>
      </c>
      <c r="B464" t="s">
        <v>609</v>
      </c>
      <c r="C464" t="s">
        <v>610</v>
      </c>
      <c r="D464" t="str">
        <f>_xlfn.CONCAT(PROPER(B464)," ",PROPER(C464))</f>
        <v>Wanxin Lu</v>
      </c>
      <c r="E464" t="str">
        <f>_xlfn.CONCAT(LOWER(LEFT(B464,1)),LOWER(C464),"@newcollege.com")</f>
        <v>wlu@newcollege.com</v>
      </c>
      <c r="F464" t="str">
        <f>_xlfn.CONCAT("20",RIGHT(A464,2))</f>
        <v>2017</v>
      </c>
      <c r="G464" t="s">
        <v>24</v>
      </c>
      <c r="H464" t="s">
        <v>1281</v>
      </c>
      <c r="I464">
        <f>'Marks Term 1'!I222</f>
        <v>34</v>
      </c>
      <c r="J464">
        <f>'Marks Term 2'!I222</f>
        <v>80</v>
      </c>
      <c r="K464">
        <f>'Marks Term 3'!I222</f>
        <v>94</v>
      </c>
      <c r="L464">
        <f>'Marks Term 4'!I222</f>
        <v>67</v>
      </c>
      <c r="N464" s="10">
        <f>AVERAGE(I464:L464)</f>
        <v>68.75</v>
      </c>
      <c r="O464" s="5" t="str">
        <f>Calc!B222</f>
        <v>A</v>
      </c>
      <c r="P464" s="5">
        <f>IFERROR(VLOOKUP(A464,'Absence Report'!$A$4:$B$29,2,0),0)</f>
        <v>0</v>
      </c>
      <c r="Q464" s="11">
        <v>15658</v>
      </c>
    </row>
    <row r="465" spans="1:17">
      <c r="A465" s="3" t="s">
        <v>1180</v>
      </c>
      <c r="B465" t="s">
        <v>1181</v>
      </c>
      <c r="C465" t="s">
        <v>1171</v>
      </c>
      <c r="D465" t="str">
        <f>_xlfn.CONCAT(PROPER(B465)," ",PROPER(C465))</f>
        <v>Qian Zhang</v>
      </c>
      <c r="E465" t="str">
        <f>_xlfn.CONCAT(LOWER(LEFT(B465,1)),LOWER(C465),"@newcollege.com")</f>
        <v>qzhang@newcollege.com</v>
      </c>
      <c r="F465" t="str">
        <f>_xlfn.CONCAT("20",RIGHT(A465,2))</f>
        <v>2017</v>
      </c>
      <c r="G465" t="s">
        <v>13</v>
      </c>
      <c r="H465" t="s">
        <v>1281</v>
      </c>
      <c r="I465">
        <f>'Marks Term 1'!I442</f>
        <v>42</v>
      </c>
      <c r="J465">
        <f>'Marks Term 2'!I442</f>
        <v>61</v>
      </c>
      <c r="K465">
        <f>'Marks Term 3'!I442</f>
        <v>61</v>
      </c>
      <c r="L465">
        <f>'Marks Term 4'!I442</f>
        <v>70</v>
      </c>
      <c r="N465" s="10">
        <f>AVERAGE(I465:L465)</f>
        <v>58.5</v>
      </c>
      <c r="O465" s="5" t="str">
        <f>Calc!B442</f>
        <v>Fail</v>
      </c>
      <c r="P465" s="5">
        <f>IFERROR(VLOOKUP(A465,'Absence Report'!$A$4:$B$29,2,0),0)</f>
        <v>0</v>
      </c>
      <c r="Q465" s="11">
        <v>15751</v>
      </c>
    </row>
    <row r="466" spans="1:17">
      <c r="A466" s="3" t="s">
        <v>1301</v>
      </c>
      <c r="F466">
        <f>SUBTOTAL(103,Table1[Year Enrolled])</f>
        <v>462</v>
      </c>
      <c r="O466"/>
      <c r="P466"/>
      <c r="Q466">
        <f>SUBTOTAL(109,Table1[Fees Owing])</f>
        <v>3451742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4" sqref="A4"/>
    </sheetView>
  </sheetViews>
  <sheetFormatPr defaultColWidth="9" defaultRowHeight="14" outlineLevelRow="3" outlineLevelCol="1"/>
  <cols>
    <col min="1" max="1" width="18.6640625" customWidth="1"/>
    <col min="2" max="2" width="13.3359375" customWidth="1"/>
  </cols>
  <sheetData>
    <row r="1" ht="22" spans="1:1">
      <c r="A1" s="4" t="s">
        <v>1302</v>
      </c>
    </row>
    <row r="3" spans="1:2">
      <c r="A3" s="1" t="s">
        <v>1</v>
      </c>
      <c r="B3" s="1" t="s">
        <v>1303</v>
      </c>
    </row>
    <row r="4" spans="1:1">
      <c r="A4" t="e">
        <f>unique</f>
        <v>#NAME?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Marks Term 1</vt:lpstr>
      <vt:lpstr>Marks Term 2</vt:lpstr>
      <vt:lpstr>Marks Term 3</vt:lpstr>
      <vt:lpstr>Marks Term 4</vt:lpstr>
      <vt:lpstr>Final Marks</vt:lpstr>
      <vt:lpstr>Calc</vt:lpstr>
      <vt:lpstr>Pivot</vt:lpstr>
      <vt:lpstr>Student Report</vt:lpstr>
      <vt:lpstr>Absence Report</vt:lpstr>
      <vt:lpstr>Absences Term 1</vt:lpstr>
      <vt:lpstr>Absences Term 2</vt:lpstr>
      <vt:lpstr>Absences Term 3</vt:lpstr>
      <vt:lpstr>Absences Term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Keighley</cp:lastModifiedBy>
  <dcterms:created xsi:type="dcterms:W3CDTF">2017-11-17T09:15:00Z</dcterms:created>
  <dcterms:modified xsi:type="dcterms:W3CDTF">2020-10-25T20:16:36Z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