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definedNames>
    <definedName name="Commission">16.53%</definedName>
  </definedNames>
  <calcPr calcId="144525"/>
</workbook>
</file>

<file path=xl/sharedStrings.xml><?xml version="1.0" encoding="utf-8"?>
<sst xmlns="http://schemas.openxmlformats.org/spreadsheetml/2006/main" count="34">
  <si>
    <t>Quarterly Sales Report</t>
  </si>
  <si>
    <t>Lemin Lu</t>
  </si>
  <si>
    <t>Item Code</t>
  </si>
  <si>
    <t>Item Price</t>
  </si>
  <si>
    <t>Quantity</t>
  </si>
  <si>
    <t>Sales</t>
  </si>
  <si>
    <t>Commission</t>
  </si>
  <si>
    <t>Totals:</t>
  </si>
  <si>
    <t>Monthly Sales Report</t>
  </si>
  <si>
    <t>Name:</t>
  </si>
  <si>
    <t>Month:</t>
  </si>
  <si>
    <t>January</t>
  </si>
  <si>
    <t>February</t>
  </si>
  <si>
    <t>March</t>
  </si>
  <si>
    <t>Product List</t>
  </si>
  <si>
    <t>Item Description</t>
  </si>
  <si>
    <t>Vendor</t>
  </si>
  <si>
    <t>Unit Price</t>
  </si>
  <si>
    <t>Commission Rate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</si>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</sst>
</file>

<file path=xl/styles.xml><?xml version="1.0" encoding="utf-8"?>
<styleSheet xmlns="http://schemas.openxmlformats.org/spreadsheetml/2006/main">
  <numFmts count="6">
    <numFmt numFmtId="176" formatCode="mmmm\,\ yyyy"/>
    <numFmt numFmtId="177" formatCode="&quot;$&quot;#,##0.00"/>
    <numFmt numFmtId="178" formatCode="_ * #,##0_ ;_ * \-#,##0_ ;_ * &quot;-&quot;_ ;_ @_ "/>
    <numFmt numFmtId="42" formatCode="_(&quot;$&quot;* #,##0_);_(&quot;$&quot;* \(#,##0\);_(&quot;$&quot;* &quot;-&quot;_);_(@_)"/>
    <numFmt numFmtId="179" formatCode="_ * #,##0.00_ ;_ * \-#,##0.00_ ;_ * &quot;-&quot;??_ ;_ @_ "/>
    <numFmt numFmtId="180" formatCode="_-&quot;$&quot;* #,##0.00_-;\-&quot;$&quot;* #,##0.00_-;_-&quot;$&quot;* &quot;-&quot;??_-;_-@_-"/>
  </numFmts>
  <fonts count="25">
    <font>
      <sz val="11"/>
      <color theme="1"/>
      <name val="Calibri"/>
      <charset val="134"/>
      <scheme val="minor"/>
    </font>
    <font>
      <sz val="10"/>
      <name val="Calibri"/>
      <charset val="134"/>
      <scheme val="minor"/>
    </font>
    <font>
      <sz val="18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8"/>
      <color theme="3"/>
      <name val="Calibri Light"/>
      <charset val="134"/>
      <scheme val="maj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3" borderId="0" applyNumberFormat="0" applyBorder="0" applyAlignment="0" applyProtection="0"/>
    <xf numFmtId="0" fontId="3" fillId="2" borderId="0" applyNumberFormat="0" applyBorder="0" applyAlignment="0" applyProtection="0"/>
    <xf numFmtId="0" fontId="20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0" borderId="4" applyNumberFormat="0" applyFill="0" applyAlignment="0" applyProtection="0"/>
    <xf numFmtId="0" fontId="19" fillId="16" borderId="11" applyNumberFormat="0" applyAlignment="0" applyProtection="0"/>
    <xf numFmtId="180" fontId="0" fillId="0" borderId="0" applyFont="0" applyFill="0" applyBorder="0" applyAlignment="0" applyProtection="0"/>
    <xf numFmtId="0" fontId="10" fillId="29" borderId="0" applyNumberFormat="0" applyBorder="0" applyAlignment="0" applyProtection="0">
      <alignment vertical="center"/>
    </xf>
    <xf numFmtId="0" fontId="6" fillId="13" borderId="9" applyNumberFormat="0" applyFont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8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42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4" borderId="6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38" applyFont="1" applyAlignment="1">
      <alignment horizontal="left"/>
    </xf>
    <xf numFmtId="0" fontId="3" fillId="2" borderId="0" xfId="19" applyFont="1" applyAlignment="1">
      <alignment horizontal="left"/>
    </xf>
    <xf numFmtId="0" fontId="3" fillId="2" borderId="0" xfId="19" applyFont="1"/>
    <xf numFmtId="177" fontId="1" fillId="0" borderId="0" xfId="0" applyNumberFormat="1" applyFont="1"/>
    <xf numFmtId="0" fontId="4" fillId="2" borderId="1" xfId="19" applyFont="1" applyFill="1" applyBorder="1"/>
    <xf numFmtId="10" fontId="0" fillId="0" borderId="0" xfId="0" applyNumberFormat="1"/>
    <xf numFmtId="0" fontId="2" fillId="0" borderId="0" xfId="38" applyFont="1" applyAlignment="1">
      <alignment horizontal="center"/>
    </xf>
    <xf numFmtId="0" fontId="0" fillId="3" borderId="0" xfId="18" applyAlignment="1">
      <alignment horizontal="right"/>
    </xf>
    <xf numFmtId="0" fontId="0" fillId="3" borderId="0" xfId="18"/>
    <xf numFmtId="176" fontId="0" fillId="3" borderId="0" xfId="18" applyNumberFormat="1" applyAlignment="1">
      <alignment horizontal="center"/>
    </xf>
    <xf numFmtId="0" fontId="3" fillId="2" borderId="2" xfId="19" applyFont="1" applyBorder="1" applyAlignment="1">
      <alignment horizontal="left"/>
    </xf>
    <xf numFmtId="0" fontId="3" fillId="2" borderId="3" xfId="19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177" fontId="1" fillId="0" borderId="0" xfId="0" applyNumberFormat="1" applyFont="1" applyBorder="1"/>
    <xf numFmtId="0" fontId="1" fillId="0" borderId="0" xfId="0" applyFont="1" applyBorder="1"/>
    <xf numFmtId="177" fontId="1" fillId="0" borderId="0" xfId="26" applyNumberFormat="1" applyFont="1" applyBorder="1"/>
    <xf numFmtId="0" fontId="5" fillId="0" borderId="4" xfId="24" applyFont="1" applyAlignment="1">
      <alignment horizontal="left"/>
    </xf>
    <xf numFmtId="0" fontId="5" fillId="0" borderId="4" xfId="24" applyFont="1"/>
    <xf numFmtId="177" fontId="5" fillId="0" borderId="4" xfId="24" applyNumberFormat="1" applyFont="1"/>
    <xf numFmtId="0" fontId="0" fillId="3" borderId="0" xfId="18" applyFont="1"/>
    <xf numFmtId="0" fontId="3" fillId="2" borderId="5" xfId="19" applyFont="1" applyBorder="1" applyAlignment="1">
      <alignment horizontal="right"/>
    </xf>
    <xf numFmtId="0" fontId="0" fillId="3" borderId="0" xfId="18" applyFont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Items" displayName="Items" ref="A3:D34" totalsRowShown="0">
  <autoFilter ref="A3:D34"/>
  <tableColumns count="4">
    <tableColumn id="1" name="Item Code"/>
    <tableColumn id="2" name="Item Description"/>
    <tableColumn id="3" name="Vendor"/>
    <tableColumn id="4" name="Unit Pri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8"/>
  <sheetViews>
    <sheetView tabSelected="1" workbookViewId="0">
      <selection activeCell="E5" sqref="E5"/>
    </sheetView>
  </sheetViews>
  <sheetFormatPr defaultColWidth="9.21875" defaultRowHeight="12.4" outlineLevelCol="4"/>
  <cols>
    <col min="1" max="1" width="11.109375" style="1" customWidth="1"/>
    <col min="2" max="5" width="12.5546875" style="2" customWidth="1"/>
    <col min="6" max="16384" width="9.21875" style="2"/>
  </cols>
  <sheetData>
    <row r="1" ht="22" spans="1:5">
      <c r="A1" s="9" t="s">
        <v>0</v>
      </c>
      <c r="B1" s="9"/>
      <c r="C1" s="9"/>
      <c r="D1" s="9"/>
      <c r="E1" s="9"/>
    </row>
    <row r="2" ht="14" spans="1:5">
      <c r="A2" s="24" t="s">
        <v>1</v>
      </c>
      <c r="B2" s="24"/>
      <c r="C2" s="24"/>
      <c r="D2" s="24"/>
      <c r="E2" s="24"/>
    </row>
    <row r="3" ht="13.15"/>
    <row r="4" ht="14" spans="1:5">
      <c r="A4" s="13" t="s">
        <v>2</v>
      </c>
      <c r="B4" s="14" t="s">
        <v>3</v>
      </c>
      <c r="C4" s="14" t="s">
        <v>4</v>
      </c>
      <c r="D4" s="14" t="s">
        <v>5</v>
      </c>
      <c r="E4" s="23" t="s">
        <v>6</v>
      </c>
    </row>
    <row r="5" spans="1:5">
      <c r="A5" s="15">
        <v>3244</v>
      </c>
      <c r="B5" s="16">
        <f>VLOOKUP(A5,Items[],4,0)</f>
        <v>19</v>
      </c>
      <c r="C5" s="17">
        <f>SUM(January:March!C5)</f>
        <v>29</v>
      </c>
      <c r="D5" s="18">
        <f>B5*C5</f>
        <v>551</v>
      </c>
      <c r="E5" s="16">
        <f>D5*Data!$F$4</f>
        <v>91.0803</v>
      </c>
    </row>
    <row r="6" spans="1:5">
      <c r="A6" s="15">
        <v>3247</v>
      </c>
      <c r="B6" s="16">
        <f>VLOOKUP(A6,Items[],4,0)</f>
        <v>39</v>
      </c>
      <c r="C6" s="17">
        <f>SUM(January:March!C6)</f>
        <v>80</v>
      </c>
      <c r="D6" s="18">
        <f t="shared" ref="D6:D7" si="0">B6*C6</f>
        <v>3120</v>
      </c>
      <c r="E6" s="16">
        <f>D6*Data!$F$4</f>
        <v>515.736</v>
      </c>
    </row>
    <row r="7" spans="1:5">
      <c r="A7" s="15">
        <v>3249</v>
      </c>
      <c r="B7" s="16">
        <f>VLOOKUP(A7,Items[],4,0)</f>
        <v>199</v>
      </c>
      <c r="C7" s="17">
        <f>SUM(January:March!C7)</f>
        <v>40</v>
      </c>
      <c r="D7" s="18">
        <f t="shared" si="0"/>
        <v>7960</v>
      </c>
      <c r="E7" s="16">
        <f>D7*Data!$F$4</f>
        <v>1315.788</v>
      </c>
    </row>
    <row r="8" spans="1:5">
      <c r="A8" s="15">
        <v>3250</v>
      </c>
      <c r="B8" s="16">
        <f>VLOOKUP(A8,Items[],4,0)</f>
        <v>199</v>
      </c>
      <c r="C8" s="17">
        <f>SUM(January:March!C8)</f>
        <v>42</v>
      </c>
      <c r="D8" s="18">
        <f t="shared" ref="D8:D16" si="1">B8*C8</f>
        <v>8358</v>
      </c>
      <c r="E8" s="16">
        <f>D8*Data!$F$4</f>
        <v>1381.5774</v>
      </c>
    </row>
    <row r="9" spans="1:5">
      <c r="A9" s="15">
        <v>3251</v>
      </c>
      <c r="B9" s="16">
        <f>VLOOKUP(A9,Items[],4,0)</f>
        <v>19</v>
      </c>
      <c r="C9" s="17">
        <f>SUM(January:March!C9)</f>
        <v>78</v>
      </c>
      <c r="D9" s="18">
        <f t="shared" si="1"/>
        <v>1482</v>
      </c>
      <c r="E9" s="16">
        <f>D9*Data!$F$4</f>
        <v>244.9746</v>
      </c>
    </row>
    <row r="10" spans="1:5">
      <c r="A10" s="15">
        <v>3253</v>
      </c>
      <c r="B10" s="16">
        <f>VLOOKUP(A10,Items[],4,0)</f>
        <v>59</v>
      </c>
      <c r="C10" s="17">
        <f>SUM(January:March!C10)</f>
        <v>84</v>
      </c>
      <c r="D10" s="18">
        <f t="shared" si="1"/>
        <v>4956</v>
      </c>
      <c r="E10" s="16">
        <f>D10*Data!$F$4</f>
        <v>819.2268</v>
      </c>
    </row>
    <row r="11" spans="1:5">
      <c r="A11" s="15">
        <v>3254</v>
      </c>
      <c r="B11" s="16">
        <f>VLOOKUP(A11,Items[],4,0)</f>
        <v>99</v>
      </c>
      <c r="C11" s="17">
        <f>SUM(January:March!C11)</f>
        <v>20</v>
      </c>
      <c r="D11" s="18">
        <f t="shared" si="1"/>
        <v>1980</v>
      </c>
      <c r="E11" s="16">
        <f>D11*Data!$F$4</f>
        <v>327.294</v>
      </c>
    </row>
    <row r="12" spans="1:5">
      <c r="A12" s="15">
        <v>3255</v>
      </c>
      <c r="B12" s="16">
        <f>VLOOKUP(A12,Items[],4,0)</f>
        <v>129</v>
      </c>
      <c r="C12" s="17">
        <f>SUM(January:March!C12)</f>
        <v>63</v>
      </c>
      <c r="D12" s="18">
        <f t="shared" si="1"/>
        <v>8127</v>
      </c>
      <c r="E12" s="16">
        <f>D12*Data!$F$4</f>
        <v>1343.3931</v>
      </c>
    </row>
    <row r="13" spans="1:5">
      <c r="A13" s="15">
        <v>3256</v>
      </c>
      <c r="B13" s="16">
        <f>VLOOKUP(A13,Items[],4,0)</f>
        <v>199</v>
      </c>
      <c r="C13" s="17">
        <f>SUM(January:March!C13)</f>
        <v>18</v>
      </c>
      <c r="D13" s="18">
        <f t="shared" si="1"/>
        <v>3582</v>
      </c>
      <c r="E13" s="16">
        <f>D13*Data!$F$4</f>
        <v>592.1046</v>
      </c>
    </row>
    <row r="14" spans="1:5">
      <c r="A14" s="15">
        <v>3266</v>
      </c>
      <c r="B14" s="16">
        <f>VLOOKUP(A14,Items[],4,0)</f>
        <v>19</v>
      </c>
      <c r="C14" s="17">
        <f>SUM(January:March!C14)</f>
        <v>31</v>
      </c>
      <c r="D14" s="18">
        <f t="shared" si="1"/>
        <v>589</v>
      </c>
      <c r="E14" s="16">
        <f>D14*Data!$F$4</f>
        <v>97.3617</v>
      </c>
    </row>
    <row r="15" spans="1:5">
      <c r="A15" s="15">
        <v>3271</v>
      </c>
      <c r="B15" s="16">
        <f>VLOOKUP(A15,Items[],4,0)</f>
        <v>59</v>
      </c>
      <c r="C15" s="17">
        <f>SUM(January:March!C15)</f>
        <v>45</v>
      </c>
      <c r="D15" s="18">
        <f t="shared" si="1"/>
        <v>2655</v>
      </c>
      <c r="E15" s="16">
        <f>D15*Data!$F$4</f>
        <v>438.8715</v>
      </c>
    </row>
    <row r="16" spans="1:5">
      <c r="A16" s="15">
        <v>3273</v>
      </c>
      <c r="B16" s="16">
        <f>VLOOKUP(A16,Items[],4,0)</f>
        <v>59</v>
      </c>
      <c r="C16" s="17">
        <f>SUM(January:March!C16)</f>
        <v>76</v>
      </c>
      <c r="D16" s="18">
        <f t="shared" si="1"/>
        <v>4484</v>
      </c>
      <c r="E16" s="16">
        <f>D16*Data!$F$4</f>
        <v>741.2052</v>
      </c>
    </row>
    <row r="17" ht="14.75" spans="1:5">
      <c r="A17" s="19" t="s">
        <v>7</v>
      </c>
      <c r="B17" s="20"/>
      <c r="C17" s="20"/>
      <c r="D17" s="21">
        <f>SUM(D5:D16)</f>
        <v>47844</v>
      </c>
      <c r="E17" s="21">
        <f>SUM(E5:E16)</f>
        <v>7908.6132</v>
      </c>
    </row>
    <row r="18" ht="13.15"/>
  </sheetData>
  <sortState ref="A5:E17">
    <sortCondition ref="A8"/>
  </sortState>
  <mergeCells count="2">
    <mergeCell ref="A1:E1"/>
    <mergeCell ref="A2:E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8"/>
  <sheetViews>
    <sheetView workbookViewId="0">
      <selection activeCell="A1" sqref="A1:E1"/>
    </sheetView>
  </sheetViews>
  <sheetFormatPr defaultColWidth="9.21875" defaultRowHeight="12.4" outlineLevelCol="4"/>
  <cols>
    <col min="1" max="1" width="11.109375" style="1" customWidth="1"/>
    <col min="2" max="5" width="12.5546875" style="2" customWidth="1"/>
    <col min="6" max="16384" width="9.21875" style="2"/>
  </cols>
  <sheetData>
    <row r="1" ht="22" spans="1:5">
      <c r="A1" s="9" t="s">
        <v>8</v>
      </c>
      <c r="B1" s="9"/>
      <c r="C1" s="9"/>
      <c r="D1" s="9"/>
      <c r="E1" s="9"/>
    </row>
    <row r="2" ht="14" spans="1:5">
      <c r="A2" s="10" t="s">
        <v>9</v>
      </c>
      <c r="B2" s="11" t="s">
        <v>1</v>
      </c>
      <c r="C2" s="12"/>
      <c r="D2" s="10" t="s">
        <v>10</v>
      </c>
      <c r="E2" s="11" t="s">
        <v>11</v>
      </c>
    </row>
    <row r="3" ht="13.15"/>
    <row r="4" ht="14" spans="1:5">
      <c r="A4" s="13" t="s">
        <v>2</v>
      </c>
      <c r="B4" s="14" t="s">
        <v>3</v>
      </c>
      <c r="C4" s="14" t="s">
        <v>4</v>
      </c>
      <c r="D4" s="14" t="s">
        <v>5</v>
      </c>
      <c r="E4" s="23" t="s">
        <v>6</v>
      </c>
    </row>
    <row r="5" spans="1:5">
      <c r="A5" s="15">
        <v>3244</v>
      </c>
      <c r="B5" s="16">
        <f>VLOOKUP(A5,Items[],4,0)</f>
        <v>19</v>
      </c>
      <c r="C5" s="17">
        <v>10</v>
      </c>
      <c r="D5" s="18">
        <f>B5*C5</f>
        <v>190</v>
      </c>
      <c r="E5" s="16">
        <f>D5*Data!$F$4</f>
        <v>31.407</v>
      </c>
    </row>
    <row r="6" spans="1:5">
      <c r="A6" s="15">
        <v>3247</v>
      </c>
      <c r="B6" s="16">
        <f>VLOOKUP(A6,Items[],4,0)</f>
        <v>39</v>
      </c>
      <c r="C6" s="17">
        <v>30</v>
      </c>
      <c r="D6" s="18">
        <f t="shared" ref="D6:D7" si="0">B6*C6</f>
        <v>1170</v>
      </c>
      <c r="E6" s="16">
        <f>D6*Data!$F$4</f>
        <v>193.401</v>
      </c>
    </row>
    <row r="7" spans="1:5">
      <c r="A7" s="15">
        <v>3249</v>
      </c>
      <c r="B7" s="16">
        <f>VLOOKUP(A7,Items[],4,0)</f>
        <v>199</v>
      </c>
      <c r="C7" s="17">
        <v>2</v>
      </c>
      <c r="D7" s="18">
        <f t="shared" si="0"/>
        <v>398</v>
      </c>
      <c r="E7" s="16">
        <f>D7*Data!$F$4</f>
        <v>65.7894</v>
      </c>
    </row>
    <row r="8" spans="1:5">
      <c r="A8" s="15">
        <v>3250</v>
      </c>
      <c r="B8" s="16">
        <f>VLOOKUP(A8,Items[],4,0)</f>
        <v>199</v>
      </c>
      <c r="C8" s="17">
        <v>3</v>
      </c>
      <c r="D8" s="18">
        <f t="shared" ref="D8:D16" si="1">B8*C8</f>
        <v>597</v>
      </c>
      <c r="E8" s="16">
        <f>D8*Data!$F$4</f>
        <v>98.6841</v>
      </c>
    </row>
    <row r="9" spans="1:5">
      <c r="A9" s="15">
        <v>3251</v>
      </c>
      <c r="B9" s="16">
        <f>VLOOKUP(A9,Items[],4,0)</f>
        <v>19</v>
      </c>
      <c r="C9" s="17">
        <v>29</v>
      </c>
      <c r="D9" s="18">
        <f t="shared" si="1"/>
        <v>551</v>
      </c>
      <c r="E9" s="16">
        <f>D9*Data!$F$4</f>
        <v>91.0803</v>
      </c>
    </row>
    <row r="10" spans="1:5">
      <c r="A10" s="15">
        <v>3253</v>
      </c>
      <c r="B10" s="16">
        <f>VLOOKUP(A10,Items[],4,0)</f>
        <v>59</v>
      </c>
      <c r="C10" s="17">
        <v>33</v>
      </c>
      <c r="D10" s="18">
        <f t="shared" si="1"/>
        <v>1947</v>
      </c>
      <c r="E10" s="16">
        <f>D10*Data!$F$4</f>
        <v>321.8391</v>
      </c>
    </row>
    <row r="11" spans="1:5">
      <c r="A11" s="15">
        <v>3254</v>
      </c>
      <c r="B11" s="16">
        <f>VLOOKUP(A11,Items[],4,0)</f>
        <v>99</v>
      </c>
      <c r="C11" s="17">
        <v>3</v>
      </c>
      <c r="D11" s="18">
        <f t="shared" si="1"/>
        <v>297</v>
      </c>
      <c r="E11" s="16">
        <f>D11*Data!$F$4</f>
        <v>49.0941</v>
      </c>
    </row>
    <row r="12" spans="1:5">
      <c r="A12" s="15">
        <v>3255</v>
      </c>
      <c r="B12" s="16">
        <f>VLOOKUP(A12,Items[],4,0)</f>
        <v>129</v>
      </c>
      <c r="C12" s="17">
        <v>20</v>
      </c>
      <c r="D12" s="18">
        <f t="shared" si="1"/>
        <v>2580</v>
      </c>
      <c r="E12" s="16">
        <f>D12*Data!$F$4</f>
        <v>426.474</v>
      </c>
    </row>
    <row r="13" spans="1:5">
      <c r="A13" s="15">
        <v>3256</v>
      </c>
      <c r="B13" s="16">
        <f>VLOOKUP(A13,Items[],4,0)</f>
        <v>199</v>
      </c>
      <c r="C13" s="17">
        <v>3</v>
      </c>
      <c r="D13" s="18">
        <f t="shared" si="1"/>
        <v>597</v>
      </c>
      <c r="E13" s="16">
        <f>D13*Data!$F$4</f>
        <v>98.6841</v>
      </c>
    </row>
    <row r="14" spans="1:5">
      <c r="A14" s="15">
        <v>3266</v>
      </c>
      <c r="B14" s="16">
        <f>VLOOKUP(A14,Items[],4,0)</f>
        <v>19</v>
      </c>
      <c r="C14" s="17">
        <v>3</v>
      </c>
      <c r="D14" s="18">
        <f t="shared" si="1"/>
        <v>57</v>
      </c>
      <c r="E14" s="16">
        <f>D14*Data!$F$4</f>
        <v>9.4221</v>
      </c>
    </row>
    <row r="15" spans="1:5">
      <c r="A15" s="15">
        <v>3271</v>
      </c>
      <c r="B15" s="16">
        <f>VLOOKUP(A15,Items[],4,0)</f>
        <v>59</v>
      </c>
      <c r="C15" s="17">
        <v>9</v>
      </c>
      <c r="D15" s="18">
        <f t="shared" si="1"/>
        <v>531</v>
      </c>
      <c r="E15" s="16">
        <f>D15*Data!$F$4</f>
        <v>87.7743</v>
      </c>
    </row>
    <row r="16" spans="1:5">
      <c r="A16" s="15">
        <v>3273</v>
      </c>
      <c r="B16" s="16">
        <f>VLOOKUP(A16,Items[],4,0)</f>
        <v>59</v>
      </c>
      <c r="C16" s="17">
        <v>12</v>
      </c>
      <c r="D16" s="18">
        <f t="shared" si="1"/>
        <v>708</v>
      </c>
      <c r="E16" s="16">
        <f>D16*Data!$F$4</f>
        <v>117.0324</v>
      </c>
    </row>
    <row r="17" ht="14.75" spans="1:5">
      <c r="A17" s="19" t="s">
        <v>7</v>
      </c>
      <c r="B17" s="20"/>
      <c r="C17" s="20"/>
      <c r="D17" s="21">
        <f>SUM(D5:D16)</f>
        <v>9623</v>
      </c>
      <c r="E17" s="21">
        <f>SUM(E5:E16)</f>
        <v>1590.6819</v>
      </c>
    </row>
    <row r="18" ht="13.15"/>
  </sheetData>
  <sortState ref="A5:E15">
    <sortCondition ref="A6"/>
  </sortState>
  <mergeCells count="1">
    <mergeCell ref="A1:E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8"/>
  <sheetViews>
    <sheetView workbookViewId="0">
      <selection activeCell="A1" sqref="A1:E1"/>
    </sheetView>
  </sheetViews>
  <sheetFormatPr defaultColWidth="9.21875" defaultRowHeight="12.4" outlineLevelCol="4"/>
  <cols>
    <col min="1" max="1" width="11.109375" style="1" customWidth="1"/>
    <col min="2" max="5" width="12.5546875" style="2" customWidth="1"/>
    <col min="6" max="16384" width="9.21875" style="2"/>
  </cols>
  <sheetData>
    <row r="1" ht="22" spans="1:5">
      <c r="A1" s="9" t="s">
        <v>8</v>
      </c>
      <c r="B1" s="9"/>
      <c r="C1" s="9"/>
      <c r="D1" s="9"/>
      <c r="E1" s="9"/>
    </row>
    <row r="2" ht="14" spans="1:5">
      <c r="A2" s="10" t="s">
        <v>9</v>
      </c>
      <c r="B2" s="11" t="s">
        <v>1</v>
      </c>
      <c r="C2" s="12"/>
      <c r="D2" s="10" t="s">
        <v>10</v>
      </c>
      <c r="E2" s="22" t="s">
        <v>12</v>
      </c>
    </row>
    <row r="3" ht="13.15"/>
    <row r="4" ht="14" spans="1:5">
      <c r="A4" s="13" t="s">
        <v>2</v>
      </c>
      <c r="B4" s="14" t="s">
        <v>3</v>
      </c>
      <c r="C4" s="14" t="s">
        <v>4</v>
      </c>
      <c r="D4" s="14" t="s">
        <v>5</v>
      </c>
      <c r="E4" s="23" t="s">
        <v>6</v>
      </c>
    </row>
    <row r="5" spans="1:5">
      <c r="A5" s="15">
        <v>3244</v>
      </c>
      <c r="B5" s="16">
        <f>VLOOKUP(A5,Items[],4,0)</f>
        <v>19</v>
      </c>
      <c r="C5" s="17">
        <v>0</v>
      </c>
      <c r="D5" s="18">
        <f>B5*C5</f>
        <v>0</v>
      </c>
      <c r="E5" s="16">
        <f>D5*Data!$F$4</f>
        <v>0</v>
      </c>
    </row>
    <row r="6" spans="1:5">
      <c r="A6" s="15">
        <v>3247</v>
      </c>
      <c r="B6" s="16">
        <f>VLOOKUP(A6,Items[],4,0)</f>
        <v>39</v>
      </c>
      <c r="C6" s="17">
        <v>30</v>
      </c>
      <c r="D6" s="18">
        <f t="shared" ref="D6:D7" si="0">B6*C6</f>
        <v>1170</v>
      </c>
      <c r="E6" s="16">
        <f>D6*Data!$F$4</f>
        <v>193.401</v>
      </c>
    </row>
    <row r="7" spans="1:5">
      <c r="A7" s="15">
        <v>3249</v>
      </c>
      <c r="B7" s="16">
        <f>VLOOKUP(A7,Items[],4,0)</f>
        <v>199</v>
      </c>
      <c r="C7" s="17">
        <v>29</v>
      </c>
      <c r="D7" s="18">
        <f t="shared" si="0"/>
        <v>5771</v>
      </c>
      <c r="E7" s="16">
        <f>D7*Data!$F$4</f>
        <v>953.9463</v>
      </c>
    </row>
    <row r="8" spans="1:5">
      <c r="A8" s="15">
        <v>3250</v>
      </c>
      <c r="B8" s="16">
        <f>VLOOKUP(A8,Items[],4,0)</f>
        <v>199</v>
      </c>
      <c r="C8" s="17">
        <v>28</v>
      </c>
      <c r="D8" s="18">
        <f t="shared" ref="D8:D16" si="1">B8*C8</f>
        <v>5572</v>
      </c>
      <c r="E8" s="16">
        <f>D8*Data!$F$4</f>
        <v>921.0516</v>
      </c>
    </row>
    <row r="9" spans="1:5">
      <c r="A9" s="15">
        <v>3251</v>
      </c>
      <c r="B9" s="16">
        <f>VLOOKUP(A9,Items[],4,0)</f>
        <v>19</v>
      </c>
      <c r="C9" s="17">
        <v>17</v>
      </c>
      <c r="D9" s="18">
        <f t="shared" si="1"/>
        <v>323</v>
      </c>
      <c r="E9" s="16">
        <f>D9*Data!$F$4</f>
        <v>53.3919</v>
      </c>
    </row>
    <row r="10" spans="1:5">
      <c r="A10" s="15">
        <v>3253</v>
      </c>
      <c r="B10" s="16">
        <f>VLOOKUP(A10,Items[],4,0)</f>
        <v>59</v>
      </c>
      <c r="C10" s="17">
        <v>29</v>
      </c>
      <c r="D10" s="18">
        <f t="shared" si="1"/>
        <v>1711</v>
      </c>
      <c r="E10" s="16">
        <f>D10*Data!$F$4</f>
        <v>282.8283</v>
      </c>
    </row>
    <row r="11" spans="1:5">
      <c r="A11" s="15">
        <v>3254</v>
      </c>
      <c r="B11" s="16">
        <f>VLOOKUP(A11,Items[],4,0)</f>
        <v>99</v>
      </c>
      <c r="C11" s="17">
        <v>3</v>
      </c>
      <c r="D11" s="18">
        <f t="shared" si="1"/>
        <v>297</v>
      </c>
      <c r="E11" s="16">
        <f>D11*Data!$F$4</f>
        <v>49.0941</v>
      </c>
    </row>
    <row r="12" spans="1:5">
      <c r="A12" s="15">
        <v>3255</v>
      </c>
      <c r="B12" s="16">
        <f>VLOOKUP(A12,Items[],4,0)</f>
        <v>129</v>
      </c>
      <c r="C12" s="17">
        <v>18</v>
      </c>
      <c r="D12" s="18">
        <f t="shared" si="1"/>
        <v>2322</v>
      </c>
      <c r="E12" s="16">
        <f>D12*Data!$F$4</f>
        <v>383.8266</v>
      </c>
    </row>
    <row r="13" spans="1:5">
      <c r="A13" s="15">
        <v>3256</v>
      </c>
      <c r="B13" s="16">
        <f>VLOOKUP(A13,Items[],4,0)</f>
        <v>199</v>
      </c>
      <c r="C13" s="17">
        <v>2</v>
      </c>
      <c r="D13" s="18">
        <f t="shared" si="1"/>
        <v>398</v>
      </c>
      <c r="E13" s="16">
        <f>D13*Data!$F$4</f>
        <v>65.7894</v>
      </c>
    </row>
    <row r="14" spans="1:5">
      <c r="A14" s="15">
        <v>3266</v>
      </c>
      <c r="B14" s="16">
        <f>VLOOKUP(A14,Items[],4,0)</f>
        <v>19</v>
      </c>
      <c r="C14" s="17">
        <v>26</v>
      </c>
      <c r="D14" s="18">
        <f t="shared" si="1"/>
        <v>494</v>
      </c>
      <c r="E14" s="16">
        <f>D14*Data!$F$4</f>
        <v>81.6582</v>
      </c>
    </row>
    <row r="15" spans="1:5">
      <c r="A15" s="15">
        <v>3271</v>
      </c>
      <c r="B15" s="16">
        <f>VLOOKUP(A15,Items[],4,0)</f>
        <v>59</v>
      </c>
      <c r="C15" s="17">
        <v>8</v>
      </c>
      <c r="D15" s="18">
        <f t="shared" si="1"/>
        <v>472</v>
      </c>
      <c r="E15" s="16">
        <f>D15*Data!$F$4</f>
        <v>78.0216</v>
      </c>
    </row>
    <row r="16" spans="1:5">
      <c r="A16" s="15">
        <v>3273</v>
      </c>
      <c r="B16" s="16">
        <f>VLOOKUP(A16,Items[],4,0)</f>
        <v>59</v>
      </c>
      <c r="C16" s="17">
        <v>34</v>
      </c>
      <c r="D16" s="18">
        <f t="shared" si="1"/>
        <v>2006</v>
      </c>
      <c r="E16" s="16">
        <f>D16*Data!$F$4</f>
        <v>331.5918</v>
      </c>
    </row>
    <row r="17" ht="14.75" spans="1:5">
      <c r="A17" s="19" t="s">
        <v>7</v>
      </c>
      <c r="B17" s="20"/>
      <c r="C17" s="20"/>
      <c r="D17" s="21">
        <f>SUM(D5:D16)</f>
        <v>20536</v>
      </c>
      <c r="E17" s="21">
        <f>SUM(E5:E16)</f>
        <v>3394.6008</v>
      </c>
    </row>
    <row r="18" ht="13.15"/>
  </sheetData>
  <mergeCells count="1">
    <mergeCell ref="A1:E1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8"/>
  <sheetViews>
    <sheetView workbookViewId="0">
      <selection activeCell="A1" sqref="A1:E1"/>
    </sheetView>
  </sheetViews>
  <sheetFormatPr defaultColWidth="9.21875" defaultRowHeight="12.4" outlineLevelCol="4"/>
  <cols>
    <col min="1" max="1" width="11.109375" style="1" customWidth="1"/>
    <col min="2" max="5" width="12.5546875" style="2" customWidth="1"/>
    <col min="6" max="16384" width="9.21875" style="2"/>
  </cols>
  <sheetData>
    <row r="1" ht="22" spans="1:5">
      <c r="A1" s="9" t="s">
        <v>8</v>
      </c>
      <c r="B1" s="9"/>
      <c r="C1" s="9"/>
      <c r="D1" s="9"/>
      <c r="E1" s="9"/>
    </row>
    <row r="2" ht="14" spans="1:5">
      <c r="A2" s="10" t="s">
        <v>9</v>
      </c>
      <c r="B2" s="11" t="s">
        <v>1</v>
      </c>
      <c r="C2" s="12"/>
      <c r="D2" s="10" t="s">
        <v>10</v>
      </c>
      <c r="E2" s="22" t="s">
        <v>13</v>
      </c>
    </row>
    <row r="3" ht="13.15"/>
    <row r="4" ht="14" spans="1:5">
      <c r="A4" s="13" t="s">
        <v>2</v>
      </c>
      <c r="B4" s="14" t="s">
        <v>3</v>
      </c>
      <c r="C4" s="14" t="s">
        <v>4</v>
      </c>
      <c r="D4" s="14" t="s">
        <v>5</v>
      </c>
      <c r="E4" s="23" t="s">
        <v>6</v>
      </c>
    </row>
    <row r="5" spans="1:5">
      <c r="A5" s="15">
        <v>3244</v>
      </c>
      <c r="B5" s="16">
        <f>VLOOKUP(A5,Items[],4,0)</f>
        <v>19</v>
      </c>
      <c r="C5" s="17">
        <v>19</v>
      </c>
      <c r="D5" s="18">
        <f>B5*C5</f>
        <v>361</v>
      </c>
      <c r="E5" s="16">
        <f>D5*Data!$F$4</f>
        <v>59.6733</v>
      </c>
    </row>
    <row r="6" spans="1:5">
      <c r="A6" s="15">
        <v>3247</v>
      </c>
      <c r="B6" s="16">
        <f>VLOOKUP(A6,Items[],4,0)</f>
        <v>39</v>
      </c>
      <c r="C6" s="17">
        <v>20</v>
      </c>
      <c r="D6" s="18">
        <f t="shared" ref="D6:D7" si="0">B6*C6</f>
        <v>780</v>
      </c>
      <c r="E6" s="16">
        <f>D6*Data!$F$4</f>
        <v>128.934</v>
      </c>
    </row>
    <row r="7" spans="1:5">
      <c r="A7" s="15">
        <v>3249</v>
      </c>
      <c r="B7" s="16">
        <f>VLOOKUP(A7,Items[],4,0)</f>
        <v>199</v>
      </c>
      <c r="C7" s="17">
        <v>9</v>
      </c>
      <c r="D7" s="18">
        <f t="shared" si="0"/>
        <v>1791</v>
      </c>
      <c r="E7" s="16">
        <f>D7*Data!$F$4</f>
        <v>296.0523</v>
      </c>
    </row>
    <row r="8" spans="1:5">
      <c r="A8" s="15">
        <v>3250</v>
      </c>
      <c r="B8" s="16">
        <f>VLOOKUP(A8,Items[],4,0)</f>
        <v>199</v>
      </c>
      <c r="C8" s="17">
        <v>11</v>
      </c>
      <c r="D8" s="18">
        <f t="shared" ref="D8:D16" si="1">B8*C8</f>
        <v>2189</v>
      </c>
      <c r="E8" s="16">
        <f>D8*Data!$F$4</f>
        <v>361.8417</v>
      </c>
    </row>
    <row r="9" spans="1:5">
      <c r="A9" s="15">
        <v>3251</v>
      </c>
      <c r="B9" s="16">
        <f>VLOOKUP(A9,Items[],4,0)</f>
        <v>19</v>
      </c>
      <c r="C9" s="17">
        <v>32</v>
      </c>
      <c r="D9" s="18">
        <f t="shared" si="1"/>
        <v>608</v>
      </c>
      <c r="E9" s="16">
        <f>D9*Data!$F$4</f>
        <v>100.5024</v>
      </c>
    </row>
    <row r="10" spans="1:5">
      <c r="A10" s="15">
        <v>3253</v>
      </c>
      <c r="B10" s="16">
        <f>VLOOKUP(A10,Items[],4,0)</f>
        <v>59</v>
      </c>
      <c r="C10" s="17">
        <v>22</v>
      </c>
      <c r="D10" s="18">
        <f t="shared" si="1"/>
        <v>1298</v>
      </c>
      <c r="E10" s="16">
        <f>D10*Data!$F$4</f>
        <v>214.5594</v>
      </c>
    </row>
    <row r="11" spans="1:5">
      <c r="A11" s="15">
        <v>3254</v>
      </c>
      <c r="B11" s="16">
        <f>VLOOKUP(A11,Items[],4,0)</f>
        <v>99</v>
      </c>
      <c r="C11" s="17">
        <v>14</v>
      </c>
      <c r="D11" s="18">
        <f t="shared" si="1"/>
        <v>1386</v>
      </c>
      <c r="E11" s="16">
        <f>D11*Data!$F$4</f>
        <v>229.1058</v>
      </c>
    </row>
    <row r="12" spans="1:5">
      <c r="A12" s="15">
        <v>3255</v>
      </c>
      <c r="B12" s="16">
        <f>VLOOKUP(A12,Items[],4,0)</f>
        <v>129</v>
      </c>
      <c r="C12" s="17">
        <v>25</v>
      </c>
      <c r="D12" s="18">
        <f t="shared" si="1"/>
        <v>3225</v>
      </c>
      <c r="E12" s="16">
        <f>D12*Data!$F$4</f>
        <v>533.0925</v>
      </c>
    </row>
    <row r="13" spans="1:5">
      <c r="A13" s="15">
        <v>3256</v>
      </c>
      <c r="B13" s="16">
        <f>VLOOKUP(A13,Items[],4,0)</f>
        <v>199</v>
      </c>
      <c r="C13" s="17">
        <v>13</v>
      </c>
      <c r="D13" s="18">
        <f t="shared" si="1"/>
        <v>2587</v>
      </c>
      <c r="E13" s="16">
        <f>D13*Data!$F$4</f>
        <v>427.6311</v>
      </c>
    </row>
    <row r="14" spans="1:5">
      <c r="A14" s="15">
        <v>3266</v>
      </c>
      <c r="B14" s="16">
        <f>VLOOKUP(A14,Items[],4,0)</f>
        <v>19</v>
      </c>
      <c r="C14" s="17">
        <v>2</v>
      </c>
      <c r="D14" s="18">
        <f t="shared" si="1"/>
        <v>38</v>
      </c>
      <c r="E14" s="16">
        <f>D14*Data!$F$4</f>
        <v>6.2814</v>
      </c>
    </row>
    <row r="15" spans="1:5">
      <c r="A15" s="15">
        <v>3271</v>
      </c>
      <c r="B15" s="16">
        <f>VLOOKUP(A15,Items[],4,0)</f>
        <v>59</v>
      </c>
      <c r="C15" s="17">
        <v>28</v>
      </c>
      <c r="D15" s="18">
        <f t="shared" si="1"/>
        <v>1652</v>
      </c>
      <c r="E15" s="16">
        <f>D15*Data!$F$4</f>
        <v>273.0756</v>
      </c>
    </row>
    <row r="16" spans="1:5">
      <c r="A16" s="15">
        <v>3273</v>
      </c>
      <c r="B16" s="16">
        <f>VLOOKUP(A16,Items[],4,0)</f>
        <v>59</v>
      </c>
      <c r="C16" s="17">
        <v>30</v>
      </c>
      <c r="D16" s="18">
        <f t="shared" si="1"/>
        <v>1770</v>
      </c>
      <c r="E16" s="16">
        <f>D16*Data!$F$4</f>
        <v>292.581</v>
      </c>
    </row>
    <row r="17" ht="14.75" spans="1:5">
      <c r="A17" s="19" t="s">
        <v>7</v>
      </c>
      <c r="B17" s="20"/>
      <c r="C17" s="20"/>
      <c r="D17" s="21">
        <f>SUM(D5:D16)</f>
        <v>17685</v>
      </c>
      <c r="E17" s="21">
        <f>SUM(E5:E16)</f>
        <v>2923.3305</v>
      </c>
    </row>
    <row r="18" ht="13.15"/>
  </sheetData>
  <mergeCells count="1">
    <mergeCell ref="A1:E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4"/>
  <sheetViews>
    <sheetView workbookViewId="0">
      <selection activeCell="F4" sqref="F4"/>
    </sheetView>
  </sheetViews>
  <sheetFormatPr defaultColWidth="9.21875" defaultRowHeight="12.4" outlineLevelCol="5"/>
  <cols>
    <col min="1" max="1" width="11.109375" style="1" customWidth="1"/>
    <col min="2" max="2" width="17.21875" style="2" customWidth="1"/>
    <col min="3" max="3" width="12.3359375" style="2" customWidth="1"/>
    <col min="4" max="4" width="11.21875" style="2" customWidth="1"/>
    <col min="5" max="5" width="9.21875" style="2"/>
    <col min="6" max="6" width="15.21875" style="2" customWidth="1"/>
    <col min="7" max="16384" width="9.21875" style="2"/>
  </cols>
  <sheetData>
    <row r="1" ht="22" spans="1:1">
      <c r="A1" s="3" t="s">
        <v>14</v>
      </c>
    </row>
    <row r="3" ht="14" spans="1:6">
      <c r="A3" s="4" t="s">
        <v>2</v>
      </c>
      <c r="B3" s="5" t="s">
        <v>15</v>
      </c>
      <c r="C3" s="5" t="s">
        <v>16</v>
      </c>
      <c r="D3" s="5" t="s">
        <v>17</v>
      </c>
      <c r="F3" s="7" t="s">
        <v>18</v>
      </c>
    </row>
    <row r="4" ht="14" spans="1:6">
      <c r="A4" s="1">
        <v>3243</v>
      </c>
      <c r="B4" s="2" t="s">
        <v>19</v>
      </c>
      <c r="C4" s="2" t="s">
        <v>20</v>
      </c>
      <c r="D4" s="6">
        <v>29</v>
      </c>
      <c r="F4" s="8">
        <v>0.1653</v>
      </c>
    </row>
    <row r="5" spans="1:4">
      <c r="A5" s="1">
        <v>3244</v>
      </c>
      <c r="B5" s="2" t="s">
        <v>21</v>
      </c>
      <c r="C5" s="2" t="s">
        <v>22</v>
      </c>
      <c r="D5" s="6">
        <v>19</v>
      </c>
    </row>
    <row r="6" spans="1:4">
      <c r="A6" s="1">
        <v>3245</v>
      </c>
      <c r="B6" s="2" t="s">
        <v>23</v>
      </c>
      <c r="C6" s="2" t="s">
        <v>24</v>
      </c>
      <c r="D6" s="6">
        <v>129</v>
      </c>
    </row>
    <row r="7" spans="1:4">
      <c r="A7" s="1">
        <v>3246</v>
      </c>
      <c r="B7" s="2" t="s">
        <v>25</v>
      </c>
      <c r="C7" s="2" t="s">
        <v>24</v>
      </c>
      <c r="D7" s="6">
        <v>59</v>
      </c>
    </row>
    <row r="8" spans="1:4">
      <c r="A8" s="1">
        <v>3247</v>
      </c>
      <c r="B8" s="2" t="s">
        <v>26</v>
      </c>
      <c r="C8" s="2" t="s">
        <v>27</v>
      </c>
      <c r="D8" s="6">
        <v>39</v>
      </c>
    </row>
    <row r="9" spans="1:4">
      <c r="A9" s="1">
        <v>3248</v>
      </c>
      <c r="B9" s="2" t="s">
        <v>28</v>
      </c>
      <c r="C9" s="2" t="s">
        <v>29</v>
      </c>
      <c r="D9" s="6">
        <v>99</v>
      </c>
    </row>
    <row r="10" spans="1:4">
      <c r="A10" s="1">
        <v>3249</v>
      </c>
      <c r="B10" s="2" t="s">
        <v>30</v>
      </c>
      <c r="C10" s="2" t="s">
        <v>22</v>
      </c>
      <c r="D10" s="6">
        <v>199</v>
      </c>
    </row>
    <row r="11" spans="1:4">
      <c r="A11" s="1">
        <v>3250</v>
      </c>
      <c r="B11" s="2" t="s">
        <v>30</v>
      </c>
      <c r="C11" s="2" t="s">
        <v>20</v>
      </c>
      <c r="D11" s="6">
        <v>199</v>
      </c>
    </row>
    <row r="12" spans="1:4">
      <c r="A12" s="1">
        <v>3251</v>
      </c>
      <c r="B12" s="2" t="s">
        <v>21</v>
      </c>
      <c r="C12" s="2" t="s">
        <v>31</v>
      </c>
      <c r="D12" s="6">
        <v>19</v>
      </c>
    </row>
    <row r="13" spans="1:4">
      <c r="A13" s="1">
        <v>3252</v>
      </c>
      <c r="B13" s="2" t="s">
        <v>23</v>
      </c>
      <c r="C13" s="2" t="s">
        <v>20</v>
      </c>
      <c r="D13" s="6">
        <v>129</v>
      </c>
    </row>
    <row r="14" spans="1:4">
      <c r="A14" s="1">
        <v>3253</v>
      </c>
      <c r="B14" s="2" t="s">
        <v>25</v>
      </c>
      <c r="C14" s="2" t="s">
        <v>24</v>
      </c>
      <c r="D14" s="6">
        <v>59</v>
      </c>
    </row>
    <row r="15" spans="1:4">
      <c r="A15" s="1">
        <v>3254</v>
      </c>
      <c r="B15" s="2" t="s">
        <v>28</v>
      </c>
      <c r="C15" s="2" t="s">
        <v>27</v>
      </c>
      <c r="D15" s="6">
        <v>99</v>
      </c>
    </row>
    <row r="16" spans="1:4">
      <c r="A16" s="1">
        <v>3255</v>
      </c>
      <c r="B16" s="2" t="s">
        <v>23</v>
      </c>
      <c r="C16" s="2" t="s">
        <v>32</v>
      </c>
      <c r="D16" s="6">
        <v>129</v>
      </c>
    </row>
    <row r="17" spans="1:4">
      <c r="A17" s="1">
        <v>3256</v>
      </c>
      <c r="B17" s="2" t="s">
        <v>30</v>
      </c>
      <c r="C17" s="2" t="s">
        <v>20</v>
      </c>
      <c r="D17" s="6">
        <v>199</v>
      </c>
    </row>
    <row r="18" spans="1:4">
      <c r="A18" s="1">
        <v>3257</v>
      </c>
      <c r="B18" s="2" t="s">
        <v>19</v>
      </c>
      <c r="C18" s="2" t="s">
        <v>29</v>
      </c>
      <c r="D18" s="6">
        <v>29</v>
      </c>
    </row>
    <row r="19" spans="1:4">
      <c r="A19" s="1">
        <v>3258</v>
      </c>
      <c r="B19" s="2" t="s">
        <v>19</v>
      </c>
      <c r="C19" s="2" t="s">
        <v>32</v>
      </c>
      <c r="D19" s="6">
        <v>29</v>
      </c>
    </row>
    <row r="20" spans="1:4">
      <c r="A20" s="1">
        <v>3259</v>
      </c>
      <c r="B20" s="2" t="s">
        <v>26</v>
      </c>
      <c r="C20" s="2" t="s">
        <v>22</v>
      </c>
      <c r="D20" s="6">
        <v>39</v>
      </c>
    </row>
    <row r="21" spans="1:4">
      <c r="A21" s="1">
        <v>3260</v>
      </c>
      <c r="B21" s="2" t="s">
        <v>28</v>
      </c>
      <c r="C21" s="2" t="s">
        <v>29</v>
      </c>
      <c r="D21" s="6">
        <v>99</v>
      </c>
    </row>
    <row r="22" spans="1:4">
      <c r="A22" s="1">
        <v>3261</v>
      </c>
      <c r="B22" s="2" t="s">
        <v>21</v>
      </c>
      <c r="C22" s="2" t="s">
        <v>27</v>
      </c>
      <c r="D22" s="6">
        <v>19</v>
      </c>
    </row>
    <row r="23" spans="1:4">
      <c r="A23" s="1">
        <v>3262</v>
      </c>
      <c r="B23" s="2" t="s">
        <v>23</v>
      </c>
      <c r="C23" s="2" t="s">
        <v>24</v>
      </c>
      <c r="D23" s="6">
        <v>129</v>
      </c>
    </row>
    <row r="24" spans="1:4">
      <c r="A24" s="1">
        <v>3263</v>
      </c>
      <c r="B24" s="2" t="s">
        <v>26</v>
      </c>
      <c r="C24" s="2" t="s">
        <v>32</v>
      </c>
      <c r="D24" s="6">
        <v>39</v>
      </c>
    </row>
    <row r="25" spans="1:4">
      <c r="A25" s="1">
        <v>3264</v>
      </c>
      <c r="B25" s="2" t="s">
        <v>23</v>
      </c>
      <c r="C25" s="2" t="s">
        <v>20</v>
      </c>
      <c r="D25" s="6">
        <v>129</v>
      </c>
    </row>
    <row r="26" spans="1:4">
      <c r="A26" s="1">
        <v>3265</v>
      </c>
      <c r="B26" s="2" t="s">
        <v>25</v>
      </c>
      <c r="C26" s="2" t="s">
        <v>33</v>
      </c>
      <c r="D26" s="6">
        <v>59</v>
      </c>
    </row>
    <row r="27" spans="1:4">
      <c r="A27" s="1">
        <v>3266</v>
      </c>
      <c r="B27" s="2" t="s">
        <v>21</v>
      </c>
      <c r="C27" s="2" t="s">
        <v>32</v>
      </c>
      <c r="D27" s="6">
        <v>19</v>
      </c>
    </row>
    <row r="28" spans="1:4">
      <c r="A28" s="1">
        <v>3267</v>
      </c>
      <c r="B28" s="2" t="s">
        <v>23</v>
      </c>
      <c r="C28" s="2" t="s">
        <v>24</v>
      </c>
      <c r="D28" s="6">
        <v>129</v>
      </c>
    </row>
    <row r="29" spans="1:4">
      <c r="A29" s="1">
        <v>3268</v>
      </c>
      <c r="B29" s="2" t="s">
        <v>21</v>
      </c>
      <c r="C29" s="2" t="s">
        <v>24</v>
      </c>
      <c r="D29" s="6">
        <v>19</v>
      </c>
    </row>
    <row r="30" spans="1:4">
      <c r="A30" s="1">
        <v>3269</v>
      </c>
      <c r="B30" s="2" t="s">
        <v>25</v>
      </c>
      <c r="C30" s="2" t="s">
        <v>29</v>
      </c>
      <c r="D30" s="6">
        <v>59</v>
      </c>
    </row>
    <row r="31" spans="1:4">
      <c r="A31" s="1">
        <v>3270</v>
      </c>
      <c r="B31" s="2" t="s">
        <v>19</v>
      </c>
      <c r="C31" s="2" t="s">
        <v>27</v>
      </c>
      <c r="D31" s="6">
        <v>29</v>
      </c>
    </row>
    <row r="32" spans="1:4">
      <c r="A32" s="1">
        <v>3271</v>
      </c>
      <c r="B32" s="2" t="s">
        <v>25</v>
      </c>
      <c r="C32" s="2" t="s">
        <v>24</v>
      </c>
      <c r="D32" s="6">
        <v>59</v>
      </c>
    </row>
    <row r="33" spans="1:4">
      <c r="A33" s="1">
        <v>3272</v>
      </c>
      <c r="B33" s="2" t="s">
        <v>30</v>
      </c>
      <c r="C33" s="2" t="s">
        <v>33</v>
      </c>
      <c r="D33" s="6">
        <v>199</v>
      </c>
    </row>
    <row r="34" spans="1:4">
      <c r="A34" s="1">
        <v>3273</v>
      </c>
      <c r="B34" s="2" t="s">
        <v>25</v>
      </c>
      <c r="C34" s="2" t="s">
        <v>24</v>
      </c>
      <c r="D34" s="6">
        <v>59</v>
      </c>
    </row>
  </sheetData>
  <pageMargins left="0.699305555555556" right="0.699305555555556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 Keighley</cp:lastModifiedBy>
  <dcterms:created xsi:type="dcterms:W3CDTF">2017-08-11T08:03:00Z</dcterms:created>
  <dcterms:modified xsi:type="dcterms:W3CDTF">2020-10-22T18:50:08Z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1033-2.7.0.4476</vt:lpwstr>
  </property>
</Properties>
</file>