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180"/>
  </bookViews>
  <sheets>
    <sheet name="Q1 Summary" sheetId="2" r:id="rId1"/>
    <sheet name="Sheet1" sheetId="3" r:id="rId2"/>
    <sheet name="Sheet2" sheetId="4" r:id="rId3"/>
    <sheet name="Sheet3" sheetId="5" r:id="rId4"/>
    <sheet name="Rates" sheetId="1" r:id="rId5"/>
  </sheets>
  <externalReferences>
    <externalReference r:id="rId6"/>
    <externalReference r:id="rId7"/>
    <externalReference r:id="rId8"/>
  </externalReferences>
  <calcPr calcId="144525"/>
</workbook>
</file>

<file path=xl/sharedStrings.xml><?xml version="1.0" encoding="utf-8"?>
<sst xmlns="http://schemas.openxmlformats.org/spreadsheetml/2006/main" count="12">
  <si>
    <t>Quarterly Sales Report</t>
  </si>
  <si>
    <t>Boston</t>
  </si>
  <si>
    <t>Item Code</t>
  </si>
  <si>
    <t>Item Price</t>
  </si>
  <si>
    <t>Quantity</t>
  </si>
  <si>
    <t>Sales</t>
  </si>
  <si>
    <t>Commission</t>
  </si>
  <si>
    <t>Totals:</t>
  </si>
  <si>
    <t>Lemin Lu</t>
  </si>
  <si>
    <t>Aneesha Ahkter</t>
  </si>
  <si>
    <t>Di Egan</t>
  </si>
  <si>
    <t>Commission Rate</t>
  </si>
</sst>
</file>

<file path=xl/styles.xml><?xml version="1.0" encoding="utf-8"?>
<styleSheet xmlns="http://schemas.openxmlformats.org/spreadsheetml/2006/main">
  <numFmts count="6">
    <numFmt numFmtId="176" formatCode="&quot;$&quot;#,##0.00"/>
    <numFmt numFmtId="177" formatCode="_ * #,##0_ ;_ * \-#,##0_ ;_ * &quot;-&quot;_ ;_ @_ "/>
    <numFmt numFmtId="178" formatCode="_-&quot;$&quot;* #,##0.00_-;\-&quot;$&quot;* #,##0.00_-;_-&quot;$&quot;* &quot;-&quot;??_-;_-@_-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9" formatCode="_ * #,##0.00_ ;_ * \-#,##0.00_ ;_ * &quot;-&quot;??_ ;_ @_ "/>
  </numFmts>
  <fonts count="28">
    <font>
      <sz val="11"/>
      <color theme="1"/>
      <name val="Calibri"/>
      <charset val="134"/>
      <scheme val="minor"/>
    </font>
    <font>
      <sz val="11"/>
      <color theme="0"/>
      <name val="Calibri"/>
      <charset val="134"/>
      <scheme val="minor"/>
    </font>
    <font>
      <sz val="18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sz val="10"/>
      <name val="Calibri"/>
      <charset val="134"/>
      <scheme val="minor"/>
    </font>
    <font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8"/>
      <color theme="3"/>
      <name val="Calibri"/>
      <charset val="134"/>
      <scheme val="minor"/>
    </font>
    <font>
      <sz val="1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sz val="18"/>
      <color theme="3"/>
      <name val="Calibri Light"/>
      <charset val="134"/>
      <scheme val="maj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0" fillId="24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0" fillId="4" borderId="0" applyNumberFormat="0" applyBorder="0" applyAlignment="0" applyProtection="0"/>
    <xf numFmtId="0" fontId="1" fillId="2" borderId="0" applyNumberFormat="0" applyBorder="0" applyAlignment="0" applyProtection="0"/>
    <xf numFmtId="0" fontId="21" fillId="14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9" fillId="0" borderId="3" applyNumberFormat="0" applyFill="0" applyAlignment="0" applyProtection="0"/>
    <xf numFmtId="0" fontId="19" fillId="10" borderId="8" applyNumberFormat="0" applyAlignment="0" applyProtection="0">
      <alignment vertical="center"/>
    </xf>
    <xf numFmtId="178" fontId="0" fillId="0" borderId="0" applyFont="0" applyFill="0" applyBorder="0" applyAlignment="0" applyProtection="0"/>
    <xf numFmtId="0" fontId="15" fillId="12" borderId="0" applyNumberFormat="0" applyBorder="0" applyAlignment="0" applyProtection="0">
      <alignment vertical="center"/>
    </xf>
    <xf numFmtId="0" fontId="3" fillId="11" borderId="7" applyNumberFormat="0" applyFont="0" applyAlignment="0" applyProtection="0">
      <alignment vertical="center"/>
    </xf>
    <xf numFmtId="0" fontId="16" fillId="8" borderId="6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8" fillId="10" borderId="6" applyNumberFormat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/>
    <xf numFmtId="42" fontId="3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179" fontId="3" fillId="0" borderId="0" applyFont="0" applyFill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</cellStyleXfs>
  <cellXfs count="33">
    <xf numFmtId="0" fontId="0" fillId="0" borderId="0" xfId="0"/>
    <xf numFmtId="0" fontId="1" fillId="2" borderId="0" xfId="19"/>
    <xf numFmtId="10" fontId="0" fillId="0" borderId="0" xfId="0" applyNumberFormat="1"/>
    <xf numFmtId="0" fontId="2" fillId="0" borderId="0" xfId="38" applyFont="1" applyAlignment="1">
      <alignment horizontal="center"/>
    </xf>
    <xf numFmtId="0" fontId="3" fillId="3" borderId="0" xfId="18" applyFont="1" applyFill="1" applyAlignment="1">
      <alignment horizontal="center"/>
    </xf>
    <xf numFmtId="0" fontId="4" fillId="0" borderId="0" xfId="0" applyFont="1" applyFill="1" applyAlignment="1">
      <alignment horizontal="left"/>
    </xf>
    <xf numFmtId="0" fontId="4" fillId="0" borderId="0" xfId="0" applyFont="1" applyFill="1" applyAlignment="1"/>
    <xf numFmtId="0" fontId="5" fillId="2" borderId="1" xfId="19" applyFont="1" applyFill="1" applyBorder="1" applyAlignment="1">
      <alignment horizontal="left"/>
    </xf>
    <xf numFmtId="0" fontId="5" fillId="2" borderId="2" xfId="19" applyFont="1" applyFill="1" applyBorder="1" applyAlignment="1">
      <alignment horizontal="right"/>
    </xf>
    <xf numFmtId="0" fontId="4" fillId="0" borderId="0" xfId="0" applyFont="1" applyFill="1" applyBorder="1" applyAlignment="1">
      <alignment horizontal="left"/>
    </xf>
    <xf numFmtId="176" fontId="4" fillId="0" borderId="0" xfId="0" applyNumberFormat="1" applyFont="1" applyFill="1" applyBorder="1" applyAlignment="1"/>
    <xf numFmtId="0" fontId="4" fillId="0" borderId="0" xfId="0" applyFont="1" applyFill="1" applyBorder="1" applyAlignment="1"/>
    <xf numFmtId="178" fontId="4" fillId="0" borderId="0" xfId="26" applyFont="1" applyBorder="1"/>
    <xf numFmtId="0" fontId="6" fillId="0" borderId="3" xfId="24" applyFont="1" applyAlignment="1">
      <alignment horizontal="left"/>
    </xf>
    <xf numFmtId="0" fontId="6" fillId="0" borderId="3" xfId="24" applyFont="1"/>
    <xf numFmtId="0" fontId="6" fillId="0" borderId="3" xfId="24" applyNumberFormat="1" applyFont="1"/>
    <xf numFmtId="176" fontId="6" fillId="0" borderId="3" xfId="24" applyNumberFormat="1" applyFont="1"/>
    <xf numFmtId="0" fontId="5" fillId="2" borderId="4" xfId="19" applyFont="1" applyFill="1" applyBorder="1" applyAlignment="1">
      <alignment horizontal="right"/>
    </xf>
    <xf numFmtId="44" fontId="4" fillId="0" borderId="0" xfId="0" applyNumberFormat="1" applyFont="1" applyFill="1" applyBorder="1" applyAlignment="1"/>
    <xf numFmtId="0" fontId="7" fillId="0" borderId="0" xfId="38" applyFont="1" applyAlignment="1">
      <alignment horizontal="center"/>
    </xf>
    <xf numFmtId="0" fontId="0" fillId="4" borderId="0" xfId="18" applyFont="1" applyAlignment="1">
      <alignment horizontal="center"/>
    </xf>
    <xf numFmtId="0" fontId="8" fillId="0" borderId="0" xfId="0" applyFont="1" applyAlignment="1">
      <alignment horizontal="left"/>
    </xf>
    <xf numFmtId="0" fontId="8" fillId="0" borderId="0" xfId="0" applyFont="1"/>
    <xf numFmtId="0" fontId="1" fillId="2" borderId="1" xfId="19" applyFont="1" applyBorder="1" applyAlignment="1">
      <alignment horizontal="left"/>
    </xf>
    <xf numFmtId="0" fontId="1" fillId="2" borderId="2" xfId="19" applyFont="1" applyBorder="1" applyAlignment="1">
      <alignment horizontal="right"/>
    </xf>
    <xf numFmtId="0" fontId="8" fillId="0" borderId="0" xfId="0" applyFont="1" applyBorder="1" applyAlignment="1">
      <alignment horizontal="left"/>
    </xf>
    <xf numFmtId="176" fontId="8" fillId="0" borderId="0" xfId="0" applyNumberFormat="1" applyFont="1" applyBorder="1"/>
    <xf numFmtId="0" fontId="8" fillId="0" borderId="0" xfId="0" applyFont="1" applyBorder="1"/>
    <xf numFmtId="176" fontId="8" fillId="0" borderId="0" xfId="26" applyNumberFormat="1" applyFont="1" applyBorder="1"/>
    <xf numFmtId="0" fontId="9" fillId="0" borderId="3" xfId="24" applyFont="1" applyAlignment="1">
      <alignment horizontal="left"/>
    </xf>
    <xf numFmtId="0" fontId="9" fillId="0" borderId="3" xfId="24" applyFont="1"/>
    <xf numFmtId="176" fontId="9" fillId="0" borderId="3" xfId="24" applyNumberFormat="1" applyFont="1"/>
    <xf numFmtId="0" fontId="1" fillId="2" borderId="4" xfId="19" applyFont="1" applyBorder="1" applyAlignment="1">
      <alignment horizontal="right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Accent2" xfId="16" builtinId="33"/>
    <cellStyle name="40% - Accent1" xfId="17" builtinId="31"/>
    <cellStyle name="20% - Accent1" xfId="18" builtinId="30"/>
    <cellStyle name="Accent1" xfId="19" builtinId="29"/>
    <cellStyle name="Neutral" xfId="20" builtinId="28"/>
    <cellStyle name="60% - Accent1" xfId="21" builtinId="32"/>
    <cellStyle name="Bad" xfId="22" builtinId="27"/>
    <cellStyle name="20% - Accent4" xfId="23" builtinId="42"/>
    <cellStyle name="Total" xfId="24" builtinId="25"/>
    <cellStyle name="Output" xfId="25" builtinId="21"/>
    <cellStyle name="Currency" xfId="26" builtinId="4"/>
    <cellStyle name="20% - Accent3" xfId="27" builtinId="38"/>
    <cellStyle name="Note" xfId="28" builtinId="10"/>
    <cellStyle name="Input" xfId="29" builtinId="20"/>
    <cellStyle name="Heading 4" xfId="30" builtinId="19"/>
    <cellStyle name="Calculation" xfId="31" builtinId="22"/>
    <cellStyle name="Good" xfId="32" builtinId="26"/>
    <cellStyle name="Heading 3" xfId="33" builtinId="18"/>
    <cellStyle name="CExplanatory Text" xfId="34" builtinId="53"/>
    <cellStyle name="Heading 1" xfId="35" builtinId="16"/>
    <cellStyle name="Comma [0]" xfId="36" builtinId="6"/>
    <cellStyle name="20% - Accent6" xfId="37" builtinId="50"/>
    <cellStyle name="Title" xfId="38" builtinId="15"/>
    <cellStyle name="Currency [0]" xfId="39" builtinId="7"/>
    <cellStyle name="Warning Text" xfId="40" builtinId="11"/>
    <cellStyle name="Followed Hyperlink" xfId="41" builtinId="9"/>
    <cellStyle name="20% - Accent2" xfId="42" builtinId="34"/>
    <cellStyle name="Link" xfId="43" builtinId="8"/>
    <cellStyle name="Heading 2" xfId="44" builtinId="17"/>
    <cellStyle name="Comma" xfId="45" builtinId="3"/>
    <cellStyle name="Check Cell" xfId="46" builtinId="23"/>
    <cellStyle name="60% - Accent3" xfId="47" builtinId="40"/>
    <cellStyle name="Percent" xfId="48" builtinId="5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externalLink" Target="externalLinks/externalLink3.xml"/><Relationship Id="rId7" Type="http://schemas.openxmlformats.org/officeDocument/2006/relationships/externalLink" Target="externalLinks/externalLink2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uck30808/Downloads/C2%20W1%20Assessment%20Sales%20Lemi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uck30808/Downloads/C2%20W1%20Assessment%20Sales%20Aneesha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uck30808/Downloads/C2%20W1%20Assessment%20Sales%20Di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Q1 Summary"/>
      <sheetName val="January"/>
      <sheetName val="February"/>
      <sheetName val="March"/>
      <sheetName val="Data"/>
    </sheetNames>
    <sheetDataSet>
      <sheetData sheetId="0"/>
      <sheetData sheetId="1">
        <row r="5">
          <cell r="C5">
            <v>10</v>
          </cell>
        </row>
        <row r="6">
          <cell r="C6">
            <v>30</v>
          </cell>
        </row>
        <row r="7">
          <cell r="C7">
            <v>2</v>
          </cell>
        </row>
        <row r="8">
          <cell r="C8">
            <v>3</v>
          </cell>
        </row>
        <row r="9">
          <cell r="C9">
            <v>29</v>
          </cell>
        </row>
        <row r="10">
          <cell r="C10">
            <v>33</v>
          </cell>
        </row>
        <row r="11">
          <cell r="C11">
            <v>3</v>
          </cell>
        </row>
        <row r="12">
          <cell r="C12">
            <v>20</v>
          </cell>
        </row>
        <row r="13">
          <cell r="C13">
            <v>3</v>
          </cell>
        </row>
        <row r="14">
          <cell r="C14">
            <v>3</v>
          </cell>
        </row>
        <row r="15">
          <cell r="C15">
            <v>9</v>
          </cell>
        </row>
        <row r="16">
          <cell r="C16">
            <v>12</v>
          </cell>
        </row>
      </sheetData>
      <sheetData sheetId="2">
        <row r="5">
          <cell r="C5">
            <v>0</v>
          </cell>
        </row>
        <row r="6">
          <cell r="C6">
            <v>30</v>
          </cell>
        </row>
        <row r="7">
          <cell r="C7">
            <v>29</v>
          </cell>
        </row>
        <row r="8">
          <cell r="C8">
            <v>28</v>
          </cell>
        </row>
        <row r="9">
          <cell r="C9">
            <v>17</v>
          </cell>
        </row>
        <row r="10">
          <cell r="C10">
            <v>29</v>
          </cell>
        </row>
        <row r="11">
          <cell r="C11">
            <v>3</v>
          </cell>
        </row>
        <row r="12">
          <cell r="C12">
            <v>18</v>
          </cell>
        </row>
        <row r="13">
          <cell r="C13">
            <v>2</v>
          </cell>
        </row>
        <row r="14">
          <cell r="C14">
            <v>26</v>
          </cell>
        </row>
        <row r="15">
          <cell r="C15">
            <v>8</v>
          </cell>
        </row>
        <row r="16">
          <cell r="C16">
            <v>34</v>
          </cell>
        </row>
      </sheetData>
      <sheetData sheetId="3">
        <row r="5">
          <cell r="C5">
            <v>19</v>
          </cell>
        </row>
        <row r="6">
          <cell r="C6">
            <v>20</v>
          </cell>
        </row>
        <row r="7">
          <cell r="C7">
            <v>9</v>
          </cell>
        </row>
        <row r="8">
          <cell r="C8">
            <v>11</v>
          </cell>
        </row>
        <row r="9">
          <cell r="C9">
            <v>32</v>
          </cell>
        </row>
        <row r="10">
          <cell r="C10">
            <v>22</v>
          </cell>
        </row>
        <row r="11">
          <cell r="C11">
            <v>14</v>
          </cell>
        </row>
        <row r="12">
          <cell r="C12">
            <v>25</v>
          </cell>
        </row>
        <row r="13">
          <cell r="C13">
            <v>13</v>
          </cell>
        </row>
        <row r="14">
          <cell r="C14">
            <v>2</v>
          </cell>
        </row>
        <row r="15">
          <cell r="C15">
            <v>28</v>
          </cell>
        </row>
        <row r="16">
          <cell r="C16">
            <v>30</v>
          </cell>
        </row>
      </sheetData>
      <sheetData sheetId="4">
        <row r="4">
          <cell r="F4">
            <v>0.1653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Q1 Summary"/>
      <sheetName val="January"/>
      <sheetName val="February"/>
      <sheetName val="March"/>
      <sheetName val="Data"/>
    </sheetNames>
    <sheetDataSet>
      <sheetData sheetId="0"/>
      <sheetData sheetId="1">
        <row r="5">
          <cell r="C5">
            <v>32</v>
          </cell>
        </row>
        <row r="6">
          <cell r="C6">
            <v>15</v>
          </cell>
        </row>
        <row r="7">
          <cell r="C7">
            <v>11</v>
          </cell>
        </row>
        <row r="8">
          <cell r="C8">
            <v>22</v>
          </cell>
        </row>
        <row r="9">
          <cell r="C9">
            <v>12</v>
          </cell>
        </row>
        <row r="10">
          <cell r="C10">
            <v>35</v>
          </cell>
        </row>
        <row r="11">
          <cell r="C11">
            <v>33</v>
          </cell>
        </row>
        <row r="12">
          <cell r="C12">
            <v>30</v>
          </cell>
        </row>
        <row r="13">
          <cell r="C13">
            <v>1</v>
          </cell>
        </row>
        <row r="14">
          <cell r="C14">
            <v>22</v>
          </cell>
        </row>
        <row r="15">
          <cell r="C15">
            <v>18</v>
          </cell>
        </row>
      </sheetData>
      <sheetData sheetId="2">
        <row r="5">
          <cell r="C5">
            <v>28</v>
          </cell>
        </row>
        <row r="6">
          <cell r="C6">
            <v>11</v>
          </cell>
        </row>
        <row r="7">
          <cell r="C7">
            <v>25</v>
          </cell>
        </row>
        <row r="8">
          <cell r="C8">
            <v>28</v>
          </cell>
        </row>
        <row r="9">
          <cell r="C9">
            <v>22</v>
          </cell>
        </row>
        <row r="10">
          <cell r="C10">
            <v>24</v>
          </cell>
        </row>
        <row r="11">
          <cell r="C11">
            <v>27</v>
          </cell>
        </row>
        <row r="12">
          <cell r="C12">
            <v>31</v>
          </cell>
        </row>
        <row r="13">
          <cell r="C13">
            <v>34</v>
          </cell>
        </row>
        <row r="14">
          <cell r="C14">
            <v>12</v>
          </cell>
        </row>
        <row r="15">
          <cell r="C15">
            <v>23</v>
          </cell>
        </row>
      </sheetData>
      <sheetData sheetId="3">
        <row r="5">
          <cell r="C5">
            <v>21</v>
          </cell>
        </row>
        <row r="6">
          <cell r="C6">
            <v>2</v>
          </cell>
        </row>
        <row r="7">
          <cell r="C7">
            <v>35</v>
          </cell>
        </row>
        <row r="8">
          <cell r="C8">
            <v>28</v>
          </cell>
        </row>
        <row r="9">
          <cell r="C9">
            <v>28</v>
          </cell>
        </row>
        <row r="10">
          <cell r="C10">
            <v>14</v>
          </cell>
        </row>
        <row r="11">
          <cell r="C11">
            <v>32</v>
          </cell>
        </row>
        <row r="12">
          <cell r="C12">
            <v>5</v>
          </cell>
        </row>
        <row r="13">
          <cell r="C13">
            <v>7</v>
          </cell>
        </row>
        <row r="14">
          <cell r="C14">
            <v>27</v>
          </cell>
        </row>
        <row r="15">
          <cell r="C15">
            <v>22</v>
          </cell>
        </row>
      </sheetData>
      <sheetData sheetId="4">
        <row r="4">
          <cell r="F4">
            <v>0.1653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Q1 Summary"/>
      <sheetName val="January"/>
      <sheetName val="February"/>
      <sheetName val="March"/>
      <sheetName val="Data"/>
    </sheetNames>
    <sheetDataSet>
      <sheetData sheetId="0"/>
      <sheetData sheetId="1">
        <row r="5">
          <cell r="C5">
            <v>4</v>
          </cell>
        </row>
        <row r="6">
          <cell r="C6">
            <v>7</v>
          </cell>
        </row>
        <row r="7">
          <cell r="C7">
            <v>0</v>
          </cell>
        </row>
        <row r="8">
          <cell r="C8">
            <v>12</v>
          </cell>
        </row>
        <row r="9">
          <cell r="C9">
            <v>7</v>
          </cell>
        </row>
        <row r="10">
          <cell r="C10">
            <v>45</v>
          </cell>
        </row>
        <row r="11">
          <cell r="C11">
            <v>2</v>
          </cell>
        </row>
        <row r="12">
          <cell r="C12">
            <v>0</v>
          </cell>
        </row>
        <row r="13">
          <cell r="C13">
            <v>3</v>
          </cell>
        </row>
        <row r="14">
          <cell r="C14">
            <v>4</v>
          </cell>
        </row>
      </sheetData>
      <sheetData sheetId="2">
        <row r="5">
          <cell r="C5">
            <v>6</v>
          </cell>
        </row>
        <row r="6">
          <cell r="C6">
            <v>34</v>
          </cell>
        </row>
        <row r="7">
          <cell r="C7">
            <v>3</v>
          </cell>
        </row>
        <row r="8">
          <cell r="C8">
            <v>6</v>
          </cell>
        </row>
        <row r="9">
          <cell r="C9">
            <v>12</v>
          </cell>
        </row>
        <row r="10">
          <cell r="C10">
            <v>23</v>
          </cell>
        </row>
        <row r="11">
          <cell r="C11">
            <v>21</v>
          </cell>
        </row>
        <row r="12">
          <cell r="C12">
            <v>0</v>
          </cell>
        </row>
        <row r="13">
          <cell r="C13">
            <v>27</v>
          </cell>
        </row>
        <row r="14">
          <cell r="C14">
            <v>2</v>
          </cell>
        </row>
      </sheetData>
      <sheetData sheetId="3">
        <row r="5">
          <cell r="C5">
            <v>7</v>
          </cell>
        </row>
        <row r="6">
          <cell r="C6">
            <v>0</v>
          </cell>
        </row>
        <row r="7">
          <cell r="C7">
            <v>16</v>
          </cell>
        </row>
        <row r="8">
          <cell r="C8">
            <v>19</v>
          </cell>
        </row>
        <row r="9">
          <cell r="C9">
            <v>0</v>
          </cell>
        </row>
        <row r="10">
          <cell r="C10">
            <v>36</v>
          </cell>
        </row>
        <row r="11">
          <cell r="C11">
            <v>36</v>
          </cell>
        </row>
        <row r="12">
          <cell r="C12">
            <v>16</v>
          </cell>
        </row>
        <row r="13">
          <cell r="C13">
            <v>26</v>
          </cell>
        </row>
        <row r="14">
          <cell r="C14">
            <v>1</v>
          </cell>
        </row>
      </sheetData>
      <sheetData sheetId="4">
        <row r="3">
          <cell r="G3">
            <v>0.1653</v>
          </cell>
        </row>
        <row r="4">
          <cell r="A4">
            <v>3243</v>
          </cell>
          <cell r="B4" t="str">
            <v>Keyboard</v>
          </cell>
          <cell r="C4" t="str">
            <v>Dale</v>
          </cell>
          <cell r="D4">
            <v>29</v>
          </cell>
        </row>
        <row r="5">
          <cell r="A5">
            <v>3244</v>
          </cell>
          <cell r="B5" t="str">
            <v>Mouse</v>
          </cell>
          <cell r="C5" t="str">
            <v>Tiger</v>
          </cell>
          <cell r="D5">
            <v>19</v>
          </cell>
        </row>
        <row r="6">
          <cell r="A6">
            <v>3245</v>
          </cell>
          <cell r="B6" t="str">
            <v>Monitor</v>
          </cell>
          <cell r="C6" t="str">
            <v>Comp Inc</v>
          </cell>
          <cell r="D6">
            <v>129</v>
          </cell>
        </row>
        <row r="7">
          <cell r="A7">
            <v>3246</v>
          </cell>
          <cell r="B7" t="str">
            <v>Memory Board</v>
          </cell>
          <cell r="C7" t="str">
            <v>Comp Inc</v>
          </cell>
          <cell r="D7">
            <v>59</v>
          </cell>
        </row>
        <row r="8">
          <cell r="A8">
            <v>3247</v>
          </cell>
          <cell r="B8" t="str">
            <v>CD ROM Drive</v>
          </cell>
          <cell r="C8" t="str">
            <v>AJ Distributors</v>
          </cell>
          <cell r="D8">
            <v>39</v>
          </cell>
        </row>
        <row r="9">
          <cell r="A9">
            <v>3248</v>
          </cell>
          <cell r="B9" t="str">
            <v>Hard Drive</v>
          </cell>
          <cell r="C9" t="str">
            <v>Blu Chip</v>
          </cell>
          <cell r="D9">
            <v>99</v>
          </cell>
        </row>
        <row r="10">
          <cell r="A10">
            <v>3249</v>
          </cell>
          <cell r="B10" t="str">
            <v>System Unit</v>
          </cell>
          <cell r="C10" t="str">
            <v>Tiger</v>
          </cell>
          <cell r="D10">
            <v>199</v>
          </cell>
        </row>
        <row r="11">
          <cell r="A11">
            <v>3250</v>
          </cell>
          <cell r="B11" t="str">
            <v>System Unit</v>
          </cell>
          <cell r="C11" t="str">
            <v>Dale</v>
          </cell>
          <cell r="D11">
            <v>199</v>
          </cell>
        </row>
        <row r="12">
          <cell r="A12">
            <v>3251</v>
          </cell>
          <cell r="B12" t="str">
            <v>Mouse</v>
          </cell>
          <cell r="C12" t="str">
            <v>Arc</v>
          </cell>
          <cell r="D12">
            <v>19</v>
          </cell>
        </row>
        <row r="13">
          <cell r="A13">
            <v>3252</v>
          </cell>
          <cell r="B13" t="str">
            <v>Monitor</v>
          </cell>
          <cell r="C13" t="str">
            <v>Dale</v>
          </cell>
          <cell r="D13">
            <v>129</v>
          </cell>
        </row>
        <row r="14">
          <cell r="A14">
            <v>3253</v>
          </cell>
          <cell r="B14" t="str">
            <v>Memory Board</v>
          </cell>
          <cell r="C14" t="str">
            <v>Comp Inc</v>
          </cell>
          <cell r="D14">
            <v>59</v>
          </cell>
        </row>
        <row r="15">
          <cell r="A15">
            <v>3254</v>
          </cell>
          <cell r="B15" t="str">
            <v>Hard Drive</v>
          </cell>
          <cell r="C15" t="str">
            <v>AJ Distributors</v>
          </cell>
          <cell r="D15">
            <v>99</v>
          </cell>
        </row>
        <row r="16">
          <cell r="A16">
            <v>3255</v>
          </cell>
          <cell r="B16" t="str">
            <v>Monitor</v>
          </cell>
          <cell r="C16" t="str">
            <v>Quick Parts</v>
          </cell>
          <cell r="D16">
            <v>129</v>
          </cell>
        </row>
        <row r="17">
          <cell r="A17">
            <v>3256</v>
          </cell>
          <cell r="B17" t="str">
            <v>System Unit</v>
          </cell>
          <cell r="C17" t="str">
            <v>Dale</v>
          </cell>
          <cell r="D17">
            <v>199</v>
          </cell>
        </row>
        <row r="18">
          <cell r="A18">
            <v>3257</v>
          </cell>
          <cell r="B18" t="str">
            <v>Keyboard</v>
          </cell>
          <cell r="C18" t="str">
            <v>Blu Chip</v>
          </cell>
          <cell r="D18">
            <v>29</v>
          </cell>
        </row>
        <row r="19">
          <cell r="A19">
            <v>3258</v>
          </cell>
          <cell r="B19" t="str">
            <v>Keyboard</v>
          </cell>
          <cell r="C19" t="str">
            <v>Quick Parts</v>
          </cell>
          <cell r="D19">
            <v>29</v>
          </cell>
        </row>
        <row r="20">
          <cell r="A20">
            <v>3259</v>
          </cell>
          <cell r="B20" t="str">
            <v>CD ROM Drive</v>
          </cell>
          <cell r="C20" t="str">
            <v>Tiger</v>
          </cell>
          <cell r="D20">
            <v>39</v>
          </cell>
        </row>
        <row r="21">
          <cell r="A21">
            <v>3260</v>
          </cell>
          <cell r="B21" t="str">
            <v>Hard Drive</v>
          </cell>
          <cell r="C21" t="str">
            <v>Blu Chip</v>
          </cell>
          <cell r="D21">
            <v>99</v>
          </cell>
        </row>
        <row r="22">
          <cell r="A22">
            <v>3261</v>
          </cell>
          <cell r="B22" t="str">
            <v>Mouse</v>
          </cell>
          <cell r="C22" t="str">
            <v>AJ Distributors</v>
          </cell>
          <cell r="D22">
            <v>19</v>
          </cell>
        </row>
        <row r="23">
          <cell r="A23">
            <v>3262</v>
          </cell>
          <cell r="B23" t="str">
            <v>Monitor</v>
          </cell>
          <cell r="C23" t="str">
            <v>Comp Inc</v>
          </cell>
          <cell r="D23">
            <v>129</v>
          </cell>
        </row>
        <row r="24">
          <cell r="A24">
            <v>3263</v>
          </cell>
          <cell r="B24" t="str">
            <v>CD ROM Drive</v>
          </cell>
          <cell r="C24" t="str">
            <v>Quick Parts</v>
          </cell>
          <cell r="D24">
            <v>39</v>
          </cell>
        </row>
        <row r="25">
          <cell r="A25">
            <v>3264</v>
          </cell>
          <cell r="B25" t="str">
            <v>Monitor</v>
          </cell>
          <cell r="C25" t="str">
            <v>Dale</v>
          </cell>
          <cell r="D25">
            <v>129</v>
          </cell>
        </row>
        <row r="26">
          <cell r="A26">
            <v>3265</v>
          </cell>
          <cell r="B26" t="str">
            <v>Memory Board</v>
          </cell>
          <cell r="C26" t="str">
            <v>Nickel</v>
          </cell>
          <cell r="D26">
            <v>59</v>
          </cell>
        </row>
        <row r="27">
          <cell r="A27">
            <v>3266</v>
          </cell>
          <cell r="B27" t="str">
            <v>Mouse</v>
          </cell>
          <cell r="C27" t="str">
            <v>Quick Parts</v>
          </cell>
          <cell r="D27">
            <v>19</v>
          </cell>
        </row>
        <row r="28">
          <cell r="A28">
            <v>3267</v>
          </cell>
          <cell r="B28" t="str">
            <v>Monitor</v>
          </cell>
          <cell r="C28" t="str">
            <v>Comp Inc</v>
          </cell>
          <cell r="D28">
            <v>129</v>
          </cell>
        </row>
        <row r="29">
          <cell r="A29">
            <v>3268</v>
          </cell>
          <cell r="B29" t="str">
            <v>Mouse</v>
          </cell>
          <cell r="C29" t="str">
            <v>Comp Inc</v>
          </cell>
          <cell r="D29">
            <v>19</v>
          </cell>
        </row>
        <row r="30">
          <cell r="A30">
            <v>3269</v>
          </cell>
          <cell r="B30" t="str">
            <v>Memory Board</v>
          </cell>
          <cell r="C30" t="str">
            <v>Blu Chip</v>
          </cell>
          <cell r="D30">
            <v>59</v>
          </cell>
        </row>
        <row r="31">
          <cell r="A31">
            <v>3270</v>
          </cell>
          <cell r="B31" t="str">
            <v>Keyboard</v>
          </cell>
          <cell r="C31" t="str">
            <v>AJ Distributors</v>
          </cell>
          <cell r="D31">
            <v>29</v>
          </cell>
        </row>
        <row r="32">
          <cell r="A32">
            <v>3271</v>
          </cell>
          <cell r="B32" t="str">
            <v>Memory Board</v>
          </cell>
          <cell r="C32" t="str">
            <v>Comp Inc</v>
          </cell>
          <cell r="D32">
            <v>59</v>
          </cell>
        </row>
        <row r="33">
          <cell r="A33">
            <v>3272</v>
          </cell>
          <cell r="B33" t="str">
            <v>System Unit</v>
          </cell>
          <cell r="C33" t="str">
            <v>Nickel</v>
          </cell>
          <cell r="D33">
            <v>199</v>
          </cell>
        </row>
        <row r="34">
          <cell r="A34">
            <v>3273</v>
          </cell>
          <cell r="B34" t="str">
            <v>Memory Board</v>
          </cell>
          <cell r="C34" t="str">
            <v>Comp Inc</v>
          </cell>
          <cell r="D34">
            <v>59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27"/>
  <sheetViews>
    <sheetView tabSelected="1" zoomScale="150" zoomScaleNormal="150" workbookViewId="0">
      <selection activeCell="E5" sqref="E5"/>
    </sheetView>
  </sheetViews>
  <sheetFormatPr defaultColWidth="9" defaultRowHeight="12.4" outlineLevelCol="4"/>
  <cols>
    <col min="1" max="1" width="11.078125" style="21" customWidth="1"/>
    <col min="2" max="5" width="12.5390625" style="22" customWidth="1"/>
    <col min="6" max="16384" width="9.234375" style="22"/>
  </cols>
  <sheetData>
    <row r="1" ht="22" spans="1:5">
      <c r="A1" s="19" t="s">
        <v>0</v>
      </c>
      <c r="B1" s="19"/>
      <c r="C1" s="19"/>
      <c r="D1" s="19"/>
      <c r="E1" s="19"/>
    </row>
    <row r="2" ht="14" spans="1:5">
      <c r="A2" s="20" t="s">
        <v>1</v>
      </c>
      <c r="B2" s="20"/>
      <c r="C2" s="20"/>
      <c r="D2" s="20"/>
      <c r="E2" s="20"/>
    </row>
    <row r="3" ht="13.15"/>
    <row r="4" ht="14" spans="1:5">
      <c r="A4" s="23" t="s">
        <v>2</v>
      </c>
      <c r="B4" s="24" t="s">
        <v>3</v>
      </c>
      <c r="C4" s="24" t="s">
        <v>4</v>
      </c>
      <c r="D4" s="24" t="s">
        <v>5</v>
      </c>
      <c r="E4" s="32" t="s">
        <v>6</v>
      </c>
    </row>
    <row r="5" spans="1:5">
      <c r="A5" s="25">
        <v>3256</v>
      </c>
      <c r="B5" s="26">
        <f>VLOOKUP(A5,[1]!Items[],4,0)</f>
        <v>199</v>
      </c>
      <c r="C5" s="27">
        <f>Sheet1!C13+Sheet2!C11+Sheet3!C9</f>
        <v>129</v>
      </c>
      <c r="D5" s="28">
        <f>B5*C5</f>
        <v>25671</v>
      </c>
      <c r="E5" s="26">
        <f>D5*Rates!A2</f>
        <v>4243.4163</v>
      </c>
    </row>
    <row r="6" spans="1:5">
      <c r="A6" s="25"/>
      <c r="B6" s="26"/>
      <c r="C6" s="27"/>
      <c r="D6" s="28"/>
      <c r="E6" s="26"/>
    </row>
    <row r="7" spans="1:5">
      <c r="A7" s="25"/>
      <c r="B7" s="26"/>
      <c r="C7" s="27"/>
      <c r="D7" s="28"/>
      <c r="E7" s="26"/>
    </row>
    <row r="8" spans="1:5">
      <c r="A8" s="25"/>
      <c r="B8" s="26"/>
      <c r="C8" s="27"/>
      <c r="D8" s="28"/>
      <c r="E8" s="26"/>
    </row>
    <row r="9" spans="1:5">
      <c r="A9" s="25"/>
      <c r="B9" s="26"/>
      <c r="C9" s="27"/>
      <c r="D9" s="28"/>
      <c r="E9" s="26"/>
    </row>
    <row r="10" spans="1:5">
      <c r="A10" s="25"/>
      <c r="B10" s="26"/>
      <c r="C10" s="27"/>
      <c r="D10" s="28"/>
      <c r="E10" s="26"/>
    </row>
    <row r="11" spans="1:5">
      <c r="A11" s="25"/>
      <c r="B11" s="26"/>
      <c r="C11" s="27"/>
      <c r="D11" s="28"/>
      <c r="E11" s="26"/>
    </row>
    <row r="12" spans="1:5">
      <c r="A12" s="25"/>
      <c r="B12" s="26"/>
      <c r="C12" s="27"/>
      <c r="D12" s="28"/>
      <c r="E12" s="26"/>
    </row>
    <row r="13" spans="1:5">
      <c r="A13" s="25"/>
      <c r="B13" s="26"/>
      <c r="C13" s="27"/>
      <c r="D13" s="28"/>
      <c r="E13" s="26"/>
    </row>
    <row r="14" spans="1:5">
      <c r="A14" s="25"/>
      <c r="B14" s="26"/>
      <c r="C14" s="27"/>
      <c r="D14" s="28"/>
      <c r="E14" s="26"/>
    </row>
    <row r="15" spans="1:5">
      <c r="A15" s="25"/>
      <c r="B15" s="26"/>
      <c r="C15" s="27"/>
      <c r="D15" s="28"/>
      <c r="E15" s="26"/>
    </row>
    <row r="16" spans="1:5">
      <c r="A16" s="25"/>
      <c r="B16" s="26"/>
      <c r="C16" s="27"/>
      <c r="D16" s="28"/>
      <c r="E16" s="26"/>
    </row>
    <row r="26" ht="14.75" spans="1:5">
      <c r="A26" s="29" t="s">
        <v>7</v>
      </c>
      <c r="B26" s="30"/>
      <c r="C26" s="30"/>
      <c r="D26" s="31">
        <f>SUM(D5:D25)</f>
        <v>25671</v>
      </c>
      <c r="E26" s="31">
        <f>SUM(E5:E25)</f>
        <v>4243.4163</v>
      </c>
    </row>
    <row r="27" ht="13.15"/>
  </sheetData>
  <mergeCells count="2">
    <mergeCell ref="A1:E1"/>
    <mergeCell ref="A2:E2"/>
  </mergeCell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18"/>
  <sheetViews>
    <sheetView workbookViewId="0">
      <selection activeCell="E10" sqref="E10"/>
    </sheetView>
  </sheetViews>
  <sheetFormatPr defaultColWidth="9" defaultRowHeight="14" outlineLevelCol="4"/>
  <cols>
    <col min="4" max="4" width="17.3203125" customWidth="1"/>
  </cols>
  <sheetData>
    <row r="1" ht="22" spans="1:5">
      <c r="A1" s="19" t="s">
        <v>0</v>
      </c>
      <c r="B1" s="19"/>
      <c r="C1" s="19"/>
      <c r="D1" s="19"/>
      <c r="E1" s="19"/>
    </row>
    <row r="2" spans="1:5">
      <c r="A2" s="20" t="s">
        <v>8</v>
      </c>
      <c r="B2" s="20"/>
      <c r="C2" s="20"/>
      <c r="D2" s="20"/>
      <c r="E2" s="20"/>
    </row>
    <row r="3" ht="14.75" spans="1:5">
      <c r="A3" s="21"/>
      <c r="B3" s="22"/>
      <c r="C3" s="22"/>
      <c r="D3" s="22"/>
      <c r="E3" s="22"/>
    </row>
    <row r="4" spans="1:5">
      <c r="A4" s="23" t="s">
        <v>2</v>
      </c>
      <c r="B4" s="24" t="s">
        <v>3</v>
      </c>
      <c r="C4" s="24" t="s">
        <v>4</v>
      </c>
      <c r="D4" s="24" t="s">
        <v>5</v>
      </c>
      <c r="E4" s="32" t="s">
        <v>6</v>
      </c>
    </row>
    <row r="5" spans="1:5">
      <c r="A5" s="25">
        <v>3244</v>
      </c>
      <c r="B5" s="26">
        <f>VLOOKUP(A5,[1]!Items[],4,0)</f>
        <v>19</v>
      </c>
      <c r="C5" s="27">
        <f>SUM([1]January:March!C5)</f>
        <v>29</v>
      </c>
      <c r="D5" s="28">
        <f t="shared" ref="D5:D16" si="0">B5*C5</f>
        <v>551</v>
      </c>
      <c r="E5" s="26">
        <f>D5*[1]Data!$F$4</f>
        <v>91.0803</v>
      </c>
    </row>
    <row r="6" spans="1:5">
      <c r="A6" s="25">
        <v>3247</v>
      </c>
      <c r="B6" s="26">
        <f>VLOOKUP(A6,[1]!Items[],4,0)</f>
        <v>39</v>
      </c>
      <c r="C6" s="27">
        <f>SUM([1]January:March!C6)</f>
        <v>80</v>
      </c>
      <c r="D6" s="28">
        <f t="shared" si="0"/>
        <v>3120</v>
      </c>
      <c r="E6" s="26">
        <f>D6*[1]Data!$F$4</f>
        <v>515.736</v>
      </c>
    </row>
    <row r="7" spans="1:5">
      <c r="A7" s="25">
        <v>3249</v>
      </c>
      <c r="B7" s="26">
        <f>VLOOKUP(A7,[1]!Items[],4,0)</f>
        <v>199</v>
      </c>
      <c r="C7" s="27">
        <f>SUM([1]January:March!C7)</f>
        <v>40</v>
      </c>
      <c r="D7" s="28">
        <f t="shared" si="0"/>
        <v>7960</v>
      </c>
      <c r="E7" s="26">
        <f>D7*[1]Data!$F$4</f>
        <v>1315.788</v>
      </c>
    </row>
    <row r="8" spans="1:5">
      <c r="A8" s="25">
        <v>3250</v>
      </c>
      <c r="B8" s="26">
        <f>VLOOKUP(A8,[1]!Items[],4,0)</f>
        <v>199</v>
      </c>
      <c r="C8" s="27">
        <f>SUM([1]January:March!C8)</f>
        <v>42</v>
      </c>
      <c r="D8" s="28">
        <f t="shared" si="0"/>
        <v>8358</v>
      </c>
      <c r="E8" s="26">
        <f>D8*[1]Data!$F$4</f>
        <v>1381.5774</v>
      </c>
    </row>
    <row r="9" spans="1:5">
      <c r="A9" s="25">
        <v>3251</v>
      </c>
      <c r="B9" s="26">
        <f>VLOOKUP(A9,[1]!Items[],4,0)</f>
        <v>19</v>
      </c>
      <c r="C9" s="27">
        <f>SUM([1]January:March!C9)</f>
        <v>78</v>
      </c>
      <c r="D9" s="28">
        <f t="shared" si="0"/>
        <v>1482</v>
      </c>
      <c r="E9" s="26">
        <f>D9*[1]Data!$F$4</f>
        <v>244.9746</v>
      </c>
    </row>
    <row r="10" spans="1:5">
      <c r="A10" s="25">
        <v>3253</v>
      </c>
      <c r="B10" s="26">
        <f>VLOOKUP(A10,[1]!Items[],4,0)</f>
        <v>59</v>
      </c>
      <c r="C10" s="27">
        <f>SUM([1]January:March!C10)</f>
        <v>84</v>
      </c>
      <c r="D10" s="28">
        <f t="shared" si="0"/>
        <v>4956</v>
      </c>
      <c r="E10" s="26">
        <f>D10*[1]Data!$F$4</f>
        <v>819.2268</v>
      </c>
    </row>
    <row r="11" spans="1:5">
      <c r="A11" s="25">
        <v>3254</v>
      </c>
      <c r="B11" s="26">
        <f>VLOOKUP(A11,[1]!Items[],4,0)</f>
        <v>99</v>
      </c>
      <c r="C11" s="27">
        <f>SUM([1]January:March!C11)</f>
        <v>20</v>
      </c>
      <c r="D11" s="28">
        <f t="shared" si="0"/>
        <v>1980</v>
      </c>
      <c r="E11" s="26">
        <f>D11*[1]Data!$F$4</f>
        <v>327.294</v>
      </c>
    </row>
    <row r="12" spans="1:5">
      <c r="A12" s="25">
        <v>3255</v>
      </c>
      <c r="B12" s="26">
        <f>VLOOKUP(A12,[1]!Items[],4,0)</f>
        <v>129</v>
      </c>
      <c r="C12" s="27">
        <f>SUM([1]January:March!C12)</f>
        <v>63</v>
      </c>
      <c r="D12" s="28">
        <f t="shared" si="0"/>
        <v>8127</v>
      </c>
      <c r="E12" s="26">
        <f>D12*[1]Data!$F$4</f>
        <v>1343.3931</v>
      </c>
    </row>
    <row r="13" spans="1:5">
      <c r="A13" s="25">
        <v>3256</v>
      </c>
      <c r="B13" s="26">
        <f>VLOOKUP(A13,[1]!Items[],4,0)</f>
        <v>199</v>
      </c>
      <c r="C13" s="27">
        <f>SUM([1]January:March!C13)</f>
        <v>18</v>
      </c>
      <c r="D13" s="28">
        <f t="shared" si="0"/>
        <v>3582</v>
      </c>
      <c r="E13" s="26">
        <f>D13*[1]Data!$F$4</f>
        <v>592.1046</v>
      </c>
    </row>
    <row r="14" spans="1:5">
      <c r="A14" s="25">
        <v>3266</v>
      </c>
      <c r="B14" s="26">
        <f>VLOOKUP(A14,[1]!Items[],4,0)</f>
        <v>19</v>
      </c>
      <c r="C14" s="27">
        <f>SUM([1]January:March!C14)</f>
        <v>31</v>
      </c>
      <c r="D14" s="28">
        <f t="shared" si="0"/>
        <v>589</v>
      </c>
      <c r="E14" s="26">
        <f>D14*[1]Data!$F$4</f>
        <v>97.3617</v>
      </c>
    </row>
    <row r="15" spans="1:5">
      <c r="A15" s="25">
        <v>3271</v>
      </c>
      <c r="B15" s="26">
        <f>VLOOKUP(A15,[1]!Items[],4,0)</f>
        <v>59</v>
      </c>
      <c r="C15" s="27">
        <f>SUM([1]January:March!C15)</f>
        <v>45</v>
      </c>
      <c r="D15" s="28">
        <f t="shared" si="0"/>
        <v>2655</v>
      </c>
      <c r="E15" s="26">
        <f>D15*[1]Data!$F$4</f>
        <v>438.8715</v>
      </c>
    </row>
    <row r="16" spans="1:5">
      <c r="A16" s="25">
        <v>3273</v>
      </c>
      <c r="B16" s="26">
        <f>VLOOKUP(A16,[1]!Items[],4,0)</f>
        <v>59</v>
      </c>
      <c r="C16" s="27">
        <f>SUM([1]January:March!C16)</f>
        <v>76</v>
      </c>
      <c r="D16" s="28">
        <f t="shared" si="0"/>
        <v>4484</v>
      </c>
      <c r="E16" s="26">
        <f>D16*[1]Data!$F$4</f>
        <v>741.2052</v>
      </c>
    </row>
    <row r="17" ht="14.75" spans="1:5">
      <c r="A17" s="29" t="s">
        <v>7</v>
      </c>
      <c r="B17" s="30"/>
      <c r="C17" s="30"/>
      <c r="D17" s="31">
        <f>SUM(D5:D16)</f>
        <v>47844</v>
      </c>
      <c r="E17" s="31">
        <f>SUM(E5:E16)</f>
        <v>7908.6132</v>
      </c>
    </row>
    <row r="18" ht="14.75"/>
  </sheetData>
  <mergeCells count="2">
    <mergeCell ref="A1:E1"/>
    <mergeCell ref="A2:E2"/>
  </mergeCell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17"/>
  <sheetViews>
    <sheetView workbookViewId="0">
      <selection activeCell="E6" sqref="E6"/>
    </sheetView>
  </sheetViews>
  <sheetFormatPr defaultColWidth="9" defaultRowHeight="14" outlineLevelCol="4"/>
  <cols>
    <col min="4" max="4" width="11.0625" customWidth="1"/>
    <col min="5" max="5" width="16.5234375" customWidth="1"/>
  </cols>
  <sheetData>
    <row r="1" ht="22" spans="1:5">
      <c r="A1" s="19" t="s">
        <v>0</v>
      </c>
      <c r="B1" s="19"/>
      <c r="C1" s="19"/>
      <c r="D1" s="19"/>
      <c r="E1" s="19"/>
    </row>
    <row r="2" spans="1:5">
      <c r="A2" s="20" t="s">
        <v>9</v>
      </c>
      <c r="B2" s="20"/>
      <c r="C2" s="20"/>
      <c r="D2" s="20"/>
      <c r="E2" s="20"/>
    </row>
    <row r="3" ht="14.75" spans="1:5">
      <c r="A3" s="21"/>
      <c r="B3" s="22"/>
      <c r="C3" s="22"/>
      <c r="D3" s="22"/>
      <c r="E3" s="22"/>
    </row>
    <row r="4" spans="1:5">
      <c r="A4" s="23" t="s">
        <v>2</v>
      </c>
      <c r="B4" s="24" t="s">
        <v>3</v>
      </c>
      <c r="C4" s="24" t="s">
        <v>4</v>
      </c>
      <c r="D4" s="24" t="s">
        <v>5</v>
      </c>
      <c r="E4" s="32" t="s">
        <v>6</v>
      </c>
    </row>
    <row r="5" spans="1:5">
      <c r="A5" s="25">
        <v>3245</v>
      </c>
      <c r="B5" s="26">
        <f>VLOOKUP(A5,[2]!Items[],4,0)</f>
        <v>129</v>
      </c>
      <c r="C5" s="27">
        <f>SUM([2]January:March!C5)</f>
        <v>81</v>
      </c>
      <c r="D5" s="28">
        <f t="shared" ref="D5:D15" si="0">B5*C5</f>
        <v>10449</v>
      </c>
      <c r="E5" s="26">
        <f>D5*[2]Data!$F$4</f>
        <v>1727.2197</v>
      </c>
    </row>
    <row r="6" spans="1:5">
      <c r="A6" s="25">
        <v>3248</v>
      </c>
      <c r="B6" s="26">
        <f>VLOOKUP(A6,[2]!Items[],4,0)</f>
        <v>99</v>
      </c>
      <c r="C6" s="27">
        <f>SUM([2]January:March!C6)</f>
        <v>28</v>
      </c>
      <c r="D6" s="28">
        <f t="shared" si="0"/>
        <v>2772</v>
      </c>
      <c r="E6" s="26">
        <f>D6*[2]Data!$F$4</f>
        <v>458.2116</v>
      </c>
    </row>
    <row r="7" spans="1:5">
      <c r="A7" s="25">
        <v>3249</v>
      </c>
      <c r="B7" s="26">
        <f>VLOOKUP(A7,[2]!Items[],4,0)</f>
        <v>199</v>
      </c>
      <c r="C7" s="27">
        <f>SUM([2]January:March!C7)</f>
        <v>71</v>
      </c>
      <c r="D7" s="28">
        <f t="shared" si="0"/>
        <v>14129</v>
      </c>
      <c r="E7" s="26">
        <f>D7*[2]Data!$F$4</f>
        <v>2335.5237</v>
      </c>
    </row>
    <row r="8" spans="1:5">
      <c r="A8" s="25">
        <v>3250</v>
      </c>
      <c r="B8" s="26">
        <f>VLOOKUP(A8,[2]!Items[],4,0)</f>
        <v>199</v>
      </c>
      <c r="C8" s="27">
        <f>SUM([2]January:March!C8)</f>
        <v>78</v>
      </c>
      <c r="D8" s="28">
        <f t="shared" si="0"/>
        <v>15522</v>
      </c>
      <c r="E8" s="26">
        <f>D8*[2]Data!$F$4</f>
        <v>2565.7866</v>
      </c>
    </row>
    <row r="9" spans="1:5">
      <c r="A9" s="25">
        <v>3251</v>
      </c>
      <c r="B9" s="26">
        <f>VLOOKUP(A9,[2]!Items[],4,0)</f>
        <v>19</v>
      </c>
      <c r="C9" s="27">
        <f>SUM([2]January:March!C9)</f>
        <v>62</v>
      </c>
      <c r="D9" s="28">
        <f t="shared" si="0"/>
        <v>1178</v>
      </c>
      <c r="E9" s="26">
        <f>D9*[2]Data!$F$4</f>
        <v>194.7234</v>
      </c>
    </row>
    <row r="10" spans="1:5">
      <c r="A10" s="25">
        <v>3252</v>
      </c>
      <c r="B10" s="26">
        <f>VLOOKUP(A10,[2]!Items[],4,0)</f>
        <v>129</v>
      </c>
      <c r="C10" s="27">
        <f>SUM([2]January:March!C10)</f>
        <v>73</v>
      </c>
      <c r="D10" s="28">
        <f t="shared" si="0"/>
        <v>9417</v>
      </c>
      <c r="E10" s="26">
        <f>D10*[2]Data!$F$4</f>
        <v>1556.6301</v>
      </c>
    </row>
    <row r="11" spans="1:5">
      <c r="A11" s="25">
        <v>3256</v>
      </c>
      <c r="B11" s="26">
        <f>VLOOKUP(A11,[2]!Items[],4,0)</f>
        <v>199</v>
      </c>
      <c r="C11" s="27">
        <f>SUM([2]January:March!C11)</f>
        <v>92</v>
      </c>
      <c r="D11" s="28">
        <f t="shared" si="0"/>
        <v>18308</v>
      </c>
      <c r="E11" s="26">
        <f>D11*[2]Data!$F$4</f>
        <v>3026.3124</v>
      </c>
    </row>
    <row r="12" spans="1:5">
      <c r="A12" s="25">
        <v>3258</v>
      </c>
      <c r="B12" s="26">
        <f>VLOOKUP(A12,[2]!Items[],4,0)</f>
        <v>29</v>
      </c>
      <c r="C12" s="27">
        <f>SUM([2]January:March!C12)</f>
        <v>66</v>
      </c>
      <c r="D12" s="28">
        <f t="shared" si="0"/>
        <v>1914</v>
      </c>
      <c r="E12" s="26">
        <f>D12*[2]Data!$F$4</f>
        <v>316.3842</v>
      </c>
    </row>
    <row r="13" spans="1:5">
      <c r="A13" s="25">
        <v>3259</v>
      </c>
      <c r="B13" s="26">
        <f>VLOOKUP(A13,[2]!Items[],4,0)</f>
        <v>39</v>
      </c>
      <c r="C13" s="27">
        <f>SUM([2]January:March!C13)</f>
        <v>42</v>
      </c>
      <c r="D13" s="28">
        <f t="shared" si="0"/>
        <v>1638</v>
      </c>
      <c r="E13" s="26">
        <f>D13*[2]Data!$F$4</f>
        <v>270.7614</v>
      </c>
    </row>
    <row r="14" spans="1:5">
      <c r="A14" s="25">
        <v>3260</v>
      </c>
      <c r="B14" s="26">
        <f>VLOOKUP(A14,[2]!Items[],4,0)</f>
        <v>99</v>
      </c>
      <c r="C14" s="27">
        <f>SUM([2]January:March!C14)</f>
        <v>61</v>
      </c>
      <c r="D14" s="28">
        <f t="shared" si="0"/>
        <v>6039</v>
      </c>
      <c r="E14" s="26">
        <f>D14*[2]Data!$F$4</f>
        <v>998.2467</v>
      </c>
    </row>
    <row r="15" spans="1:5">
      <c r="A15" s="25">
        <v>3262</v>
      </c>
      <c r="B15" s="26">
        <f>VLOOKUP(A15,[2]!Items[],4,0)</f>
        <v>129</v>
      </c>
      <c r="C15" s="27">
        <f>SUM([2]January:March!C15)</f>
        <v>63</v>
      </c>
      <c r="D15" s="28">
        <f t="shared" si="0"/>
        <v>8127</v>
      </c>
      <c r="E15" s="26">
        <f>D15*[2]Data!$F$4</f>
        <v>1343.3931</v>
      </c>
    </row>
    <row r="16" ht="14.75" spans="1:5">
      <c r="A16" s="29" t="s">
        <v>7</v>
      </c>
      <c r="B16" s="30"/>
      <c r="C16" s="30"/>
      <c r="D16" s="31">
        <f>SUM(D5:D15)</f>
        <v>89493</v>
      </c>
      <c r="E16" s="31">
        <f>SUM(E5:E15)</f>
        <v>14793.1929</v>
      </c>
    </row>
    <row r="17" ht="14.75"/>
  </sheetData>
  <mergeCells count="2">
    <mergeCell ref="A1:E1"/>
    <mergeCell ref="A2:E2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16"/>
  <sheetViews>
    <sheetView workbookViewId="0">
      <selection activeCell="E13" sqref="E13"/>
    </sheetView>
  </sheetViews>
  <sheetFormatPr defaultColWidth="9" defaultRowHeight="14" outlineLevelCol="4"/>
  <sheetData>
    <row r="1" ht="22" spans="1:5">
      <c r="A1" s="3" t="s">
        <v>0</v>
      </c>
      <c r="B1" s="3"/>
      <c r="C1" s="3"/>
      <c r="D1" s="3"/>
      <c r="E1" s="3"/>
    </row>
    <row r="2" spans="1:5">
      <c r="A2" s="4" t="s">
        <v>10</v>
      </c>
      <c r="B2" s="4"/>
      <c r="C2" s="4"/>
      <c r="D2" s="4"/>
      <c r="E2" s="4"/>
    </row>
    <row r="3" ht="14.75" spans="1:5">
      <c r="A3" s="5"/>
      <c r="B3" s="6"/>
      <c r="C3" s="6"/>
      <c r="D3" s="6"/>
      <c r="E3" s="6"/>
    </row>
    <row r="4" spans="1:5">
      <c r="A4" s="7" t="s">
        <v>2</v>
      </c>
      <c r="B4" s="8" t="s">
        <v>3</v>
      </c>
      <c r="C4" s="8" t="s">
        <v>4</v>
      </c>
      <c r="D4" s="8" t="s">
        <v>5</v>
      </c>
      <c r="E4" s="17" t="s">
        <v>6</v>
      </c>
    </row>
    <row r="5" spans="1:5">
      <c r="A5" s="9">
        <v>3243</v>
      </c>
      <c r="B5" s="10">
        <f>VLOOKUP(A5,[3]!Items[],4,0)</f>
        <v>29</v>
      </c>
      <c r="C5" s="11">
        <f>SUM([3]January:March!C5:C5)</f>
        <v>17</v>
      </c>
      <c r="D5" s="12">
        <f t="shared" ref="D5:D14" si="0">B5*C5</f>
        <v>493</v>
      </c>
      <c r="E5" s="18">
        <f>D5*[3]Data!$G$3</f>
        <v>81.4929</v>
      </c>
    </row>
    <row r="6" spans="1:5">
      <c r="A6" s="9">
        <v>3244</v>
      </c>
      <c r="B6" s="10">
        <f>VLOOKUP(A6,[3]!Items[],4,0)</f>
        <v>19</v>
      </c>
      <c r="C6" s="11">
        <f>SUM([3]January:March!C6:C6)</f>
        <v>41</v>
      </c>
      <c r="D6" s="12">
        <f t="shared" si="0"/>
        <v>779</v>
      </c>
      <c r="E6" s="18">
        <f>D6*[3]Data!$G$3</f>
        <v>128.7687</v>
      </c>
    </row>
    <row r="7" spans="1:5">
      <c r="A7" s="9">
        <v>3245</v>
      </c>
      <c r="B7" s="10">
        <f>VLOOKUP(A7,[3]!Items[],4,0)</f>
        <v>129</v>
      </c>
      <c r="C7" s="11">
        <f>SUM([3]January:March!C7:C7)</f>
        <v>19</v>
      </c>
      <c r="D7" s="12">
        <f t="shared" si="0"/>
        <v>2451</v>
      </c>
      <c r="E7" s="18">
        <f>D7*[3]Data!$G$3</f>
        <v>405.1503</v>
      </c>
    </row>
    <row r="8" spans="1:5">
      <c r="A8" s="9">
        <v>3253</v>
      </c>
      <c r="B8" s="10">
        <f>VLOOKUP(A8,[3]!Items[],4,0)</f>
        <v>59</v>
      </c>
      <c r="C8" s="11">
        <f>SUM([3]January:March!C8:C8)</f>
        <v>37</v>
      </c>
      <c r="D8" s="12">
        <f t="shared" si="0"/>
        <v>2183</v>
      </c>
      <c r="E8" s="18">
        <f>D8*[3]Data!$G$3</f>
        <v>360.8499</v>
      </c>
    </row>
    <row r="9" spans="1:5">
      <c r="A9" s="9">
        <v>3256</v>
      </c>
      <c r="B9" s="10">
        <f>VLOOKUP(A9,[3]!Items[],4,0)</f>
        <v>199</v>
      </c>
      <c r="C9" s="11">
        <f>SUM([3]January:March!C9:C9)</f>
        <v>19</v>
      </c>
      <c r="D9" s="12">
        <f t="shared" si="0"/>
        <v>3781</v>
      </c>
      <c r="E9" s="18">
        <f>D9*[3]Data!$G$3</f>
        <v>624.9993</v>
      </c>
    </row>
    <row r="10" spans="1:5">
      <c r="A10" s="9">
        <v>3258</v>
      </c>
      <c r="B10" s="10">
        <f>VLOOKUP(A10,[3]!Items[],4,0)</f>
        <v>29</v>
      </c>
      <c r="C10" s="11">
        <f>SUM([3]January:March!C10:C10)</f>
        <v>104</v>
      </c>
      <c r="D10" s="12">
        <f t="shared" si="0"/>
        <v>3016</v>
      </c>
      <c r="E10" s="18">
        <f>D10*[3]Data!$G$3</f>
        <v>498.5448</v>
      </c>
    </row>
    <row r="11" spans="1:5">
      <c r="A11" s="9">
        <v>3259</v>
      </c>
      <c r="B11" s="10">
        <f>VLOOKUP(A11,[3]!Items[],4,0)</f>
        <v>39</v>
      </c>
      <c r="C11" s="11">
        <f>SUM([3]January:March!C11:C11)</f>
        <v>59</v>
      </c>
      <c r="D11" s="12">
        <f t="shared" si="0"/>
        <v>2301</v>
      </c>
      <c r="E11" s="18">
        <f>D11*[3]Data!$G$3</f>
        <v>380.3553</v>
      </c>
    </row>
    <row r="12" spans="1:5">
      <c r="A12" s="9">
        <v>3260</v>
      </c>
      <c r="B12" s="10">
        <f>VLOOKUP(A12,[3]!Items[],4,0)</f>
        <v>99</v>
      </c>
      <c r="C12" s="11">
        <f>SUM([3]January:March!C12:C12)</f>
        <v>16</v>
      </c>
      <c r="D12" s="12">
        <f t="shared" si="0"/>
        <v>1584</v>
      </c>
      <c r="E12" s="18">
        <f>D12*[3]Data!$G$3</f>
        <v>261.8352</v>
      </c>
    </row>
    <row r="13" spans="1:5">
      <c r="A13" s="9">
        <v>3265</v>
      </c>
      <c r="B13" s="10">
        <f>VLOOKUP(A13,[3]!Items[],4,0)</f>
        <v>59</v>
      </c>
      <c r="C13" s="11">
        <f>SUM([3]January:March!C13:C13)</f>
        <v>56</v>
      </c>
      <c r="D13" s="12">
        <f t="shared" si="0"/>
        <v>3304</v>
      </c>
      <c r="E13" s="18">
        <f>D13*[3]Data!$G$3</f>
        <v>546.1512</v>
      </c>
    </row>
    <row r="14" spans="1:5">
      <c r="A14" s="9">
        <v>3273</v>
      </c>
      <c r="B14" s="10">
        <f>VLOOKUP(A14,[3]!Items[],4,0)</f>
        <v>59</v>
      </c>
      <c r="C14" s="11">
        <f>SUM([3]January:March!C14:C14)</f>
        <v>7</v>
      </c>
      <c r="D14" s="12">
        <f t="shared" si="0"/>
        <v>413</v>
      </c>
      <c r="E14" s="18">
        <f>D14*[3]Data!$G$3</f>
        <v>68.2689</v>
      </c>
    </row>
    <row r="15" ht="14.75" spans="1:5">
      <c r="A15" s="13" t="s">
        <v>7</v>
      </c>
      <c r="B15" s="14"/>
      <c r="C15" s="15">
        <f>SUM(C5:C14)</f>
        <v>375</v>
      </c>
      <c r="D15" s="16">
        <f>SUM(D5:D14)</f>
        <v>20305</v>
      </c>
      <c r="E15" s="16">
        <f>SUM(E5:E14)</f>
        <v>3356.4165</v>
      </c>
    </row>
    <row r="16" ht="14.75"/>
  </sheetData>
  <mergeCells count="2">
    <mergeCell ref="A1:E1"/>
    <mergeCell ref="A2:E2"/>
  </mergeCell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2"/>
  <sheetViews>
    <sheetView workbookViewId="0">
      <selection activeCell="A2" sqref="A2"/>
    </sheetView>
  </sheetViews>
  <sheetFormatPr defaultColWidth="9" defaultRowHeight="14" outlineLevelRow="1"/>
  <cols>
    <col min="1" max="1" width="15.078125" customWidth="1"/>
  </cols>
  <sheetData>
    <row r="1" spans="1:1">
      <c r="A1" s="1" t="s">
        <v>11</v>
      </c>
    </row>
    <row r="2" spans="1:1">
      <c r="A2" s="2">
        <v>0.1653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Q1 Summary</vt:lpstr>
      <vt:lpstr>Sheet1</vt:lpstr>
      <vt:lpstr>Sheet2</vt:lpstr>
      <vt:lpstr>Sheet3</vt:lpstr>
      <vt:lpstr>Rates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nic</cp:lastModifiedBy>
  <dcterms:created xsi:type="dcterms:W3CDTF">2017-08-11T08:49:00Z</dcterms:created>
  <dcterms:modified xsi:type="dcterms:W3CDTF">2020-10-22T18:50:11Z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1033-2.7.0.4476</vt:lpwstr>
  </property>
</Properties>
</file>