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lockStructure="1"/>
  <bookViews>
    <workbookView windowWidth="28060" windowHeight="13940" activeTab="2"/>
  </bookViews>
  <sheets>
    <sheet name="Instructions" sheetId="4" r:id="rId1"/>
    <sheet name="Travel expense calculator" sheetId="1" r:id="rId2"/>
    <sheet name="Summary By Region" sheetId="3" r:id="rId3"/>
    <sheet name="Currency Rates" sheetId="2" r:id="rId4"/>
    <sheet name="Calcs" sheetId="5" state="hidden" r:id="rId5"/>
  </sheets>
  <definedNames>
    <definedName name="Currencies">'Currency Rates'!$A$4:$A$12</definedName>
    <definedName name="Ex_Rate">'Travel expense calculator'!$L$11:$L$21</definedName>
    <definedName name="Other">'Travel expense calculator'!$J$11:$J$21</definedName>
    <definedName name="London">'Travel expense calculator'!$E$11:$J$14</definedName>
    <definedName name="GBP">'Currency Rates'!$B$6</definedName>
    <definedName name="TravelCosts">'Travel expense calculator'!$E$11:$E$21</definedName>
    <definedName name="Lodging_Costs">'Travel expense calculator'!$F$11:$F$21</definedName>
    <definedName name="Breakfast">'Travel expense calculator'!$G$11:$G$21</definedName>
    <definedName name="Lunch">'Travel expense calculator'!$H$11:$H$21</definedName>
    <definedName name="Dinner">'Travel expense calculator'!$I$11:$I$21</definedName>
    <definedName name="Calas">'Currency Rates'!$B$4:$B$12</definedName>
    <definedName name="Calcs">'Currency Rates'!$B$4:$B$12</definedName>
    <definedName name="USD">'Currency Rates'!$B$4</definedName>
    <definedName name="EUR">'Currency Rates'!$B$5</definedName>
    <definedName name="INR">'Currency Rates'!$B$7</definedName>
    <definedName name="AUD">'Currency Rates'!$B$8</definedName>
    <definedName name="CAD">'Currency Rates'!$B$9</definedName>
    <definedName name="ZAR">'Currency Rates'!$B$10</definedName>
    <definedName name="NZD">'Currency Rates'!$B$11</definedName>
    <definedName name="JPY">'Currency Rates'!$B$12</definedName>
    <definedName name="Paris">'Travel expense calculator'!$E$15:$J$18</definedName>
    <definedName name="Mumbai">'Travel expense calculator'!$E$19:$J$21</definedName>
  </definedNames>
  <calcPr calcId="144525"/>
</workbook>
</file>

<file path=xl/sharedStrings.xml><?xml version="1.0" encoding="utf-8"?>
<sst xmlns="http://schemas.openxmlformats.org/spreadsheetml/2006/main" count="95">
  <si>
    <t>Course 2 - Week 3 Assessment</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</si>
  <si>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</si>
  <si>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</si>
  <si>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</si>
  <si>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</si>
  <si>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 xml:space="preserve">Next, Lodging Costs, use any method you think suitable to give the name "Lodging_Costs" to range F11:F21 </t>
  </si>
  <si>
    <t>And now to fix meals, let's be efficient and use Create from Selection to name all three ranges simultaneously. Select G10:I21 and click Create from Selection.</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</si>
  <si>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</si>
  <si>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</si>
  <si>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In D5 create a calculation to convert Euros to Dollars by multiplying the Euros spent (C5) by the exchange rate for Euro (which is named EUR). Perform a similar calculation to convert the Indian Rupees to dollar.</t>
  </si>
  <si>
    <t>Click in D7 and use Autosum to get the total spent in USD.</t>
  </si>
  <si>
    <t>Click in B9 (still in Summary By Region), and use the Paste Names tool to Paste all the named ranges into your workbook.</t>
  </si>
  <si>
    <t>Employee Details</t>
  </si>
  <si>
    <t>Expenses at a glance</t>
  </si>
  <si>
    <t>Employee Name</t>
  </si>
  <si>
    <t>Mei Wang</t>
  </si>
  <si>
    <t>Travel Expense Calculator</t>
  </si>
  <si>
    <t>Transportation Expense</t>
  </si>
  <si>
    <t>Employee ID</t>
  </si>
  <si>
    <t>MW886</t>
  </si>
  <si>
    <t>Lodging Expense</t>
  </si>
  <si>
    <t>Trip dates</t>
  </si>
  <si>
    <t>Start on</t>
  </si>
  <si>
    <t>Meal Expense</t>
  </si>
  <si>
    <t>End on</t>
  </si>
  <si>
    <t>Other Expenses</t>
  </si>
  <si>
    <t>Purpose</t>
  </si>
  <si>
    <t>System Rollout</t>
  </si>
  <si>
    <t>TOTAL TRIP EXPENSES</t>
  </si>
  <si>
    <t>Transportation</t>
  </si>
  <si>
    <t>Lodging</t>
  </si>
  <si>
    <t>Meals</t>
  </si>
  <si>
    <t>Other</t>
  </si>
  <si>
    <t>Travel Date</t>
  </si>
  <si>
    <t>From</t>
  </si>
  <si>
    <t>To</t>
  </si>
  <si>
    <t>Travel Costs</t>
  </si>
  <si>
    <t>Lodging Costs</t>
  </si>
  <si>
    <t>Breakfast</t>
  </si>
  <si>
    <t>Lunch</t>
  </si>
  <si>
    <t>Dinner</t>
  </si>
  <si>
    <t>Currency Code</t>
  </si>
  <si>
    <t>Ex Rate</t>
  </si>
  <si>
    <t>Heathrow Airport</t>
  </si>
  <si>
    <t>Slough Metropole</t>
  </si>
  <si>
    <t>GBP</t>
  </si>
  <si>
    <t>Slough Office</t>
  </si>
  <si>
    <t>Charles De Gaul</t>
  </si>
  <si>
    <t xml:space="preserve">Hotel Augustin </t>
  </si>
  <si>
    <t>EUR</t>
  </si>
  <si>
    <t>Paris Office</t>
  </si>
  <si>
    <t>Mumbai Airport</t>
  </si>
  <si>
    <t>Hotel Sahara Star</t>
  </si>
  <si>
    <t>INR</t>
  </si>
  <si>
    <t>Mumbai Office</t>
  </si>
  <si>
    <t>Travel Expense by Region</t>
  </si>
  <si>
    <t>Local Currency</t>
  </si>
  <si>
    <t>USD</t>
  </si>
  <si>
    <t>London</t>
  </si>
  <si>
    <t>Paris</t>
  </si>
  <si>
    <t>Mumbai</t>
  </si>
  <si>
    <t>AUD</t>
  </si>
  <si>
    <t>='Currency Rates'!$B$8</t>
  </si>
  <si>
    <t>='Travel expense calculator'!$G$11:$G$21</t>
  </si>
  <si>
    <t>CAD</t>
  </si>
  <si>
    <t>='Currency Rates'!$B$9</t>
  </si>
  <si>
    <t>Calas</t>
  </si>
  <si>
    <t>='Currency Rates'!$B$4:$B$12</t>
  </si>
  <si>
    <t>Calcs</t>
  </si>
  <si>
    <t>Currencies</t>
  </si>
  <si>
    <t>='Currency Rates'!$A$4:$A$12</t>
  </si>
  <si>
    <t>='Travel expense calculator'!$I$11:$I$21</t>
  </si>
  <si>
    <t>='Currency Rates'!$B$5</t>
  </si>
  <si>
    <t>Ex_Rate</t>
  </si>
  <si>
    <t>='Travel expense calculator'!$L$11:$L$21</t>
  </si>
  <si>
    <t>='Currency Rates'!$B$6</t>
  </si>
  <si>
    <t>='Currency Rates'!$B$7</t>
  </si>
  <si>
    <t>JPY</t>
  </si>
  <si>
    <t>='Currency Rates'!$B$12</t>
  </si>
  <si>
    <t>Lodging_Costs</t>
  </si>
  <si>
    <t>='Travel expense calculator'!$F$11:$F$21</t>
  </si>
  <si>
    <t>='Travel expense calculator'!$E$11:$J$14</t>
  </si>
  <si>
    <t>='Travel expense calculator'!$H$11:$H$21</t>
  </si>
  <si>
    <t>='Travel expense calculator'!$E$19:$J$21</t>
  </si>
  <si>
    <t>NZD</t>
  </si>
  <si>
    <t>='Currency Rates'!$B$11</t>
  </si>
  <si>
    <t>='Travel expense calculator'!$J$11:$J$21</t>
  </si>
  <si>
    <t>='Travel expense calculator'!$E$15:$J$18</t>
  </si>
  <si>
    <t>TravelCosts</t>
  </si>
  <si>
    <t>='Travel expense calculator'!$E$11:$E$21</t>
  </si>
  <si>
    <t>='Currency Rates'!$B$4</t>
  </si>
  <si>
    <t>ZAR</t>
  </si>
  <si>
    <t>='Currency Rates'!$B$10</t>
  </si>
  <si>
    <t>Exchange Rates</t>
  </si>
  <si>
    <t>USD Conversion Rate</t>
  </si>
</sst>
</file>

<file path=xl/styles.xml><?xml version="1.0" encoding="utf-8"?>
<styleSheet xmlns="http://schemas.openxmlformats.org/spreadsheetml/2006/main">
  <numFmts count="7">
    <numFmt numFmtId="176" formatCode="_-[$IDR]\ * #,##0.00_-;\-[$IDR]\ * #,##0.00_-;_-[$IDR]\ * &quot;-&quot;??_-;_-@_-"/>
    <numFmt numFmtId="177" formatCode="0.0000"/>
    <numFmt numFmtId="178" formatCode="_-[$INR]\ * #,##0.00_-;\-[$INR]\ * #,##0.00_-;_-[$INR]\ * &quot;-&quot;??_-;_-@_-"/>
    <numFmt numFmtId="179" formatCode="_-[$€-2]\ * #,##0.00_-;\-[$€-2]\ * #,##0.00_-;_-[$€-2]\ * &quot;-&quot;??_-;_-@_-"/>
    <numFmt numFmtId="180" formatCode="&quot;$&quot;#,##0.00;[Red]&quot;$&quot;#,##0.00"/>
    <numFmt numFmtId="181" formatCode="[$-409]d\-mmm;@"/>
    <numFmt numFmtId="182" formatCode="_-[$£-809]* #,##0.00_-;\-[$£-809]* #,##0.00_-;_-[$£-809]* &quot;-&quot;??_-;_-@_-"/>
  </numFmts>
  <fonts count="24">
    <font>
      <sz val="11"/>
      <color theme="1"/>
      <name val="Calibri"/>
      <charset val="134"/>
      <scheme val="minor"/>
    </font>
    <font>
      <sz val="16"/>
      <color theme="4" tint="-0.499984740745262"/>
      <name val="Calibri Light"/>
      <charset val="134"/>
      <scheme val="major"/>
    </font>
    <font>
      <b/>
      <sz val="11"/>
      <color theme="4" tint="-0.499984740745262"/>
      <name val="Calibri Light"/>
      <charset val="134"/>
      <scheme val="major"/>
    </font>
    <font>
      <sz val="11"/>
      <color theme="4" tint="-0.499984740745262"/>
      <name val="Calibri"/>
      <charset val="134"/>
      <scheme val="minor"/>
    </font>
    <font>
      <b/>
      <sz val="12"/>
      <color theme="1"/>
      <name val="Calibri"/>
      <charset val="134"/>
      <scheme val="minor"/>
    </font>
    <font>
      <b/>
      <sz val="12"/>
      <color theme="4" tint="-0.499984740745262"/>
      <name val="Calibri Light"/>
      <charset val="134"/>
      <scheme val="major"/>
    </font>
    <font>
      <b/>
      <sz val="11"/>
      <color theme="1"/>
      <name val="Calibri"/>
      <charset val="134"/>
      <scheme val="minor"/>
    </font>
    <font>
      <sz val="20"/>
      <color theme="4" tint="-0.499984740745262"/>
      <name val="Calibri Light"/>
      <charset val="134"/>
      <scheme val="major"/>
    </font>
    <font>
      <sz val="11"/>
      <color theme="4" tint="-0.499984740745262"/>
      <name val="Calibri Light"/>
      <charset val="134"/>
      <scheme val="major"/>
    </font>
    <font>
      <sz val="11"/>
      <color theme="0"/>
      <name val="Calibri"/>
      <charset val="134"/>
      <scheme val="minor"/>
    </font>
    <font>
      <b/>
      <sz val="11"/>
      <color rgb="FFFFFFFF"/>
      <name val="Calibri"/>
      <charset val="0"/>
      <scheme val="minor"/>
    </font>
    <font>
      <sz val="11"/>
      <color theme="1"/>
      <name val="Calibri"/>
      <charset val="0"/>
      <scheme val="minor"/>
    </font>
    <font>
      <sz val="11"/>
      <color theme="0"/>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b/>
      <sz val="11"/>
      <color theme="4" tint="-0.499984740745262"/>
      <name val="Calibri"/>
      <charset val="134"/>
      <scheme val="minor"/>
    </font>
    <font>
      <sz val="11"/>
      <color rgb="FF9C0006"/>
      <name val="Calibri"/>
      <charset val="0"/>
      <scheme val="minor"/>
    </font>
    <font>
      <sz val="11"/>
      <color theme="1"/>
      <name val="Calibri"/>
      <charset val="134"/>
      <scheme val="minor"/>
    </font>
    <font>
      <u/>
      <sz val="11"/>
      <color rgb="FF800080"/>
      <name val="Calibri"/>
      <charset val="0"/>
      <scheme val="minor"/>
    </font>
    <font>
      <sz val="11"/>
      <color rgb="FFFA7D00"/>
      <name val="Calibri"/>
      <charset val="0"/>
      <scheme val="minor"/>
    </font>
    <font>
      <u/>
      <sz val="11"/>
      <color rgb="FF0000FF"/>
      <name val="Calibri"/>
      <charset val="0"/>
      <scheme val="minor"/>
    </font>
    <font>
      <sz val="11"/>
      <color rgb="FF9C6500"/>
      <name val="Calibri"/>
      <charset val="0"/>
      <scheme val="minor"/>
    </font>
    <font>
      <sz val="11"/>
      <color rgb="FFFF0000"/>
      <name val="Calibri"/>
      <charset val="0"/>
      <scheme val="minor"/>
    </font>
  </fonts>
  <fills count="36">
    <fill>
      <patternFill patternType="none"/>
    </fill>
    <fill>
      <patternFill patternType="gray125"/>
    </fill>
    <fill>
      <patternFill patternType="solid">
        <fgColor theme="4" tint="0.799981688894314"/>
        <bgColor indexed="64"/>
      </patternFill>
    </fill>
    <fill>
      <patternFill patternType="solid">
        <fgColor theme="4" tint="0.599963377788629"/>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s>
  <borders count="40">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medium">
        <color theme="4"/>
      </left>
      <right style="medium">
        <color theme="4"/>
      </right>
      <top style="medium">
        <color theme="4"/>
      </top>
      <bottom/>
      <diagonal/>
    </border>
    <border>
      <left style="medium">
        <color theme="4"/>
      </left>
      <right/>
      <top/>
      <bottom/>
      <diagonal/>
    </border>
    <border>
      <left style="thin">
        <color theme="4"/>
      </left>
      <right/>
      <top/>
      <bottom/>
      <diagonal/>
    </border>
    <border>
      <left style="medium">
        <color theme="4"/>
      </left>
      <right style="medium">
        <color theme="4"/>
      </right>
      <top style="thin">
        <color theme="4"/>
      </top>
      <bottom/>
      <diagonal/>
    </border>
    <border>
      <left style="medium">
        <color theme="4"/>
      </left>
      <right/>
      <top style="thin">
        <color theme="4"/>
      </top>
      <bottom/>
      <diagonal/>
    </border>
    <border>
      <left style="thin">
        <color theme="4"/>
      </left>
      <right/>
      <top style="thin">
        <color theme="4"/>
      </top>
      <bottom/>
      <diagonal/>
    </border>
    <border>
      <left style="medium">
        <color theme="4"/>
      </left>
      <right style="medium">
        <color theme="4"/>
      </right>
      <top style="thin">
        <color theme="4"/>
      </top>
      <bottom style="medium">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bottom/>
      <diagonal/>
    </border>
    <border>
      <left style="medium">
        <color theme="4"/>
      </left>
      <right style="medium">
        <color theme="4"/>
      </right>
      <top/>
      <bottom/>
      <diagonal/>
    </border>
    <border>
      <left style="thin">
        <color theme="4"/>
      </left>
      <right style="medium">
        <color theme="4"/>
      </right>
      <top style="thin">
        <color theme="4"/>
      </top>
      <bottom/>
      <diagonal/>
    </border>
    <border>
      <left style="thin">
        <color theme="4"/>
      </left>
      <right style="medium">
        <color theme="4"/>
      </right>
      <top style="thin">
        <color theme="4"/>
      </top>
      <bottom style="medium">
        <color theme="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medium">
        <color theme="4"/>
      </right>
      <top style="medium">
        <color theme="4"/>
      </top>
      <bottom style="medium">
        <color theme="4"/>
      </bottom>
      <diagonal/>
    </border>
    <border>
      <left style="medium">
        <color theme="4"/>
      </left>
      <right style="medium">
        <color theme="4"/>
      </right>
      <top style="medium">
        <color theme="4"/>
      </top>
      <bottom style="medium">
        <color theme="4"/>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medium">
        <color theme="4"/>
      </top>
      <bottom/>
      <diagonal/>
    </border>
    <border>
      <left style="thin">
        <color theme="4"/>
      </left>
      <right style="medium">
        <color theme="4"/>
      </right>
      <top style="medium">
        <color theme="4"/>
      </top>
      <bottom style="thin">
        <color theme="4"/>
      </bottom>
      <diagonal/>
    </border>
    <border>
      <left/>
      <right/>
      <top style="thin">
        <color theme="4"/>
      </top>
      <bottom/>
      <diagonal/>
    </border>
    <border>
      <left style="thin">
        <color theme="4"/>
      </left>
      <right style="medium">
        <color theme="4"/>
      </right>
      <top style="thin">
        <color theme="4"/>
      </top>
      <bottom style="thin">
        <color theme="4"/>
      </bottom>
      <diagonal/>
    </border>
    <border>
      <left style="thin">
        <color theme="4"/>
      </left>
      <right/>
      <top style="thin">
        <color theme="4"/>
      </top>
      <bottom style="medium">
        <color theme="4"/>
      </bottom>
      <diagonal/>
    </border>
    <border>
      <left/>
      <right style="thin">
        <color theme="4"/>
      </right>
      <top style="thin">
        <color theme="4"/>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alignment vertical="center" wrapText="1"/>
    </xf>
    <xf numFmtId="0" fontId="12" fillId="35" borderId="0" applyNumberFormat="0" applyBorder="0" applyAlignment="0" applyProtection="0">
      <alignment vertical="center"/>
    </xf>
    <xf numFmtId="0" fontId="11" fillId="26" borderId="0" applyNumberFormat="0" applyBorder="0" applyAlignment="0" applyProtection="0">
      <alignment vertical="center"/>
    </xf>
    <xf numFmtId="0" fontId="12" fillId="32" borderId="0" applyNumberFormat="0" applyBorder="0" applyAlignment="0" applyProtection="0">
      <alignment vertical="center"/>
    </xf>
    <xf numFmtId="0" fontId="12" fillId="21" borderId="0" applyNumberFormat="0" applyBorder="0" applyAlignment="0" applyProtection="0">
      <alignment vertical="center"/>
    </xf>
    <xf numFmtId="181" fontId="3" fillId="0" borderId="0" applyFill="0" applyBorder="0">
      <alignment horizontal="right" vertical="center"/>
    </xf>
    <xf numFmtId="0" fontId="11" fillId="8" borderId="0" applyNumberFormat="0" applyBorder="0" applyAlignment="0" applyProtection="0">
      <alignment vertical="center"/>
    </xf>
    <xf numFmtId="0" fontId="11" fillId="31" borderId="0" applyNumberFormat="0" applyBorder="0" applyAlignment="0" applyProtection="0">
      <alignment vertical="center"/>
    </xf>
    <xf numFmtId="0" fontId="12" fillId="10" borderId="0" applyNumberFormat="0" applyBorder="0" applyAlignment="0" applyProtection="0">
      <alignment vertical="center"/>
    </xf>
    <xf numFmtId="0" fontId="12" fillId="27" borderId="0" applyNumberFormat="0" applyBorder="0" applyAlignment="0" applyProtection="0">
      <alignment vertical="center"/>
    </xf>
    <xf numFmtId="0" fontId="11" fillId="33" borderId="0" applyNumberFormat="0" applyBorder="0" applyAlignment="0" applyProtection="0">
      <alignment vertical="center"/>
    </xf>
    <xf numFmtId="0" fontId="12" fillId="23" borderId="0" applyNumberFormat="0" applyBorder="0" applyAlignment="0" applyProtection="0">
      <alignment vertical="center"/>
    </xf>
    <xf numFmtId="0" fontId="20" fillId="0" borderId="39" applyNumberFormat="0" applyFill="0" applyAlignment="0" applyProtection="0">
      <alignment vertical="center"/>
    </xf>
    <xf numFmtId="0" fontId="11" fillId="25" borderId="0" applyNumberFormat="0" applyBorder="0" applyAlignment="0" applyProtection="0">
      <alignment vertical="center"/>
    </xf>
    <xf numFmtId="0" fontId="12" fillId="34" borderId="0" applyNumberFormat="0" applyBorder="0" applyAlignment="0" applyProtection="0">
      <alignment vertical="center"/>
    </xf>
    <xf numFmtId="0" fontId="12" fillId="24" borderId="0" applyNumberFormat="0" applyBorder="0" applyAlignment="0" applyProtection="0">
      <alignment vertical="center"/>
    </xf>
    <xf numFmtId="0" fontId="11" fillId="29" borderId="0" applyNumberFormat="0" applyBorder="0" applyAlignment="0" applyProtection="0">
      <alignment vertical="center"/>
    </xf>
    <xf numFmtId="0" fontId="12" fillId="14" borderId="0" applyNumberFormat="0" applyBorder="0" applyAlignment="0" applyProtection="0">
      <alignment vertical="center"/>
    </xf>
    <xf numFmtId="0" fontId="11" fillId="22" borderId="0" applyNumberFormat="0" applyBorder="0" applyAlignment="0" applyProtection="0">
      <alignment vertical="center"/>
    </xf>
    <xf numFmtId="0" fontId="11" fillId="12" borderId="0" applyNumberFormat="0" applyBorder="0" applyAlignment="0" applyProtection="0">
      <alignment vertical="center"/>
    </xf>
    <xf numFmtId="0" fontId="9" fillId="6" borderId="0" applyNumberFormat="0" applyBorder="0" applyAlignment="0" applyProtection="0"/>
    <xf numFmtId="0" fontId="22" fillId="28" borderId="0" applyNumberFormat="0" applyBorder="0" applyAlignment="0" applyProtection="0">
      <alignment vertical="center"/>
    </xf>
    <xf numFmtId="0" fontId="12" fillId="19" borderId="0" applyNumberFormat="0" applyBorder="0" applyAlignment="0" applyProtection="0">
      <alignment vertical="center"/>
    </xf>
    <xf numFmtId="0" fontId="17" fillId="16" borderId="0" applyNumberFormat="0" applyBorder="0" applyAlignment="0" applyProtection="0">
      <alignment vertical="center"/>
    </xf>
    <xf numFmtId="0" fontId="11" fillId="18" borderId="0" applyNumberFormat="0" applyBorder="0" applyAlignment="0" applyProtection="0">
      <alignment vertical="center"/>
    </xf>
    <xf numFmtId="180" fontId="2" fillId="3" borderId="1">
      <alignment horizontal="center" vertical="center"/>
    </xf>
    <xf numFmtId="0" fontId="16" fillId="2" borderId="1">
      <alignment horizontal="left" vertical="center" indent="1"/>
    </xf>
    <xf numFmtId="180" fontId="0" fillId="0" borderId="0" applyFont="0" applyFill="0" applyBorder="0" applyProtection="0">
      <alignment horizontal="right" vertical="center"/>
    </xf>
    <xf numFmtId="0" fontId="11" fillId="15" borderId="0" applyNumberFormat="0" applyBorder="0" applyAlignment="0" applyProtection="0">
      <alignment vertical="center"/>
    </xf>
    <xf numFmtId="0" fontId="18" fillId="20" borderId="38" applyNumberFormat="0" applyFont="0" applyAlignment="0" applyProtection="0">
      <alignment vertical="center"/>
    </xf>
    <xf numFmtId="0" fontId="3" fillId="2" borderId="2">
      <alignment vertical="center"/>
    </xf>
    <xf numFmtId="0" fontId="8" fillId="2" borderId="1">
      <alignment horizontal="center" vertical="center"/>
    </xf>
    <xf numFmtId="0" fontId="14" fillId="13" borderId="37" applyNumberFormat="0" applyAlignment="0" applyProtection="0">
      <alignment vertical="center"/>
    </xf>
    <xf numFmtId="0" fontId="13" fillId="11" borderId="0" applyNumberFormat="0" applyBorder="0" applyAlignment="0" applyProtection="0">
      <alignment vertical="center"/>
    </xf>
    <xf numFmtId="0" fontId="8" fillId="2" borderId="1" applyNumberFormat="0" applyProtection="0">
      <alignment horizontal="left" vertical="center" indent="1"/>
    </xf>
    <xf numFmtId="0" fontId="15" fillId="0" borderId="0" applyNumberFormat="0" applyFill="0" applyBorder="0" applyAlignment="0" applyProtection="0">
      <alignment vertical="center"/>
    </xf>
    <xf numFmtId="0" fontId="2" fillId="3" borderId="1">
      <alignment horizontal="left" vertical="center" indent="1"/>
    </xf>
    <xf numFmtId="1" fontId="3" fillId="0" borderId="0" applyFont="0" applyFill="0" applyBorder="0" applyProtection="0">
      <alignment horizontal="center" vertical="center"/>
    </xf>
    <xf numFmtId="0" fontId="11" fillId="9" borderId="0" applyNumberFormat="0" applyBorder="0" applyAlignment="0" applyProtection="0">
      <alignment vertical="center"/>
    </xf>
    <xf numFmtId="0" fontId="1" fillId="0" borderId="0">
      <alignment horizontal="center" vertical="center" wrapText="1"/>
    </xf>
    <xf numFmtId="180" fontId="0" fillId="0" borderId="0" applyFont="0" applyFill="0" applyBorder="0" applyProtection="0">
      <alignment horizontal="center"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30" borderId="0" applyNumberFormat="0" applyBorder="0" applyAlignment="0" applyProtection="0">
      <alignment vertical="center"/>
    </xf>
    <xf numFmtId="0" fontId="21" fillId="0" borderId="0" applyNumberFormat="0" applyFill="0" applyBorder="0" applyAlignment="0" applyProtection="0">
      <alignment vertical="center"/>
    </xf>
    <xf numFmtId="0" fontId="2" fillId="3" borderId="0">
      <alignment horizontal="center" vertical="center" wrapText="1"/>
    </xf>
    <xf numFmtId="1" fontId="0" fillId="0" borderId="0" applyFont="0" applyFill="0" applyBorder="0" applyProtection="0">
      <alignment horizontal="center" vertical="center"/>
    </xf>
    <xf numFmtId="0" fontId="10" fillId="7" borderId="36" applyNumberFormat="0" applyAlignment="0" applyProtection="0">
      <alignment vertical="center"/>
    </xf>
    <xf numFmtId="0" fontId="12" fillId="17" borderId="0" applyNumberFormat="0" applyBorder="0" applyAlignment="0" applyProtection="0">
      <alignment vertical="center"/>
    </xf>
    <xf numFmtId="9" fontId="18" fillId="0" borderId="0" applyFont="0" applyFill="0" applyBorder="0" applyAlignment="0" applyProtection="0">
      <alignment vertical="center"/>
    </xf>
  </cellStyleXfs>
  <cellXfs count="85">
    <xf numFmtId="0" fontId="0" fillId="0" borderId="0" xfId="0">
      <alignment vertical="center" wrapText="1"/>
    </xf>
    <xf numFmtId="0" fontId="1" fillId="0" borderId="0" xfId="39" applyAlignment="1">
      <alignment horizontal="center" vertical="center" wrapText="1"/>
    </xf>
    <xf numFmtId="0" fontId="1" fillId="0" borderId="0" xfId="39" applyAlignment="1">
      <alignment vertical="center" wrapText="1"/>
    </xf>
    <xf numFmtId="0" fontId="0" fillId="2" borderId="0" xfId="0" applyFill="1" applyAlignment="1"/>
    <xf numFmtId="0" fontId="0" fillId="0" borderId="0" xfId="0" applyAlignment="1"/>
    <xf numFmtId="0" fontId="0" fillId="0" borderId="0" xfId="0" applyAlignment="1">
      <alignment horizontal="right" vertical="center" wrapText="1"/>
    </xf>
    <xf numFmtId="0" fontId="2" fillId="3" borderId="1" xfId="36">
      <alignment horizontal="left" vertical="center" indent="1"/>
    </xf>
    <xf numFmtId="182" fontId="3" fillId="2" borderId="2" xfId="30" applyNumberFormat="1" applyAlignment="1">
      <alignment horizontal="left" vertical="center"/>
    </xf>
    <xf numFmtId="180" fontId="3" fillId="2" borderId="2" xfId="27" applyFont="1" applyFill="1" applyBorder="1">
      <alignment horizontal="right" vertical="center"/>
    </xf>
    <xf numFmtId="0" fontId="4" fillId="0" borderId="0" xfId="0" applyFont="1" applyProtection="1">
      <alignment vertical="center" wrapText="1"/>
      <protection locked="0"/>
    </xf>
    <xf numFmtId="0" fontId="0" fillId="0" borderId="0" xfId="0" applyProtection="1">
      <alignment vertical="center" wrapText="1"/>
      <protection locked="0"/>
    </xf>
    <xf numFmtId="0" fontId="0" fillId="0" borderId="0" xfId="0" applyAlignment="1" applyProtection="1">
      <alignment horizontal="center" vertical="center" wrapText="1"/>
      <protection locked="0"/>
    </xf>
    <xf numFmtId="0" fontId="1" fillId="0" borderId="0" xfId="39" applyAlignment="1" applyProtection="1">
      <alignment horizontal="center" vertical="center" wrapText="1"/>
      <protection locked="0"/>
    </xf>
    <xf numFmtId="0" fontId="2" fillId="3" borderId="3" xfId="45" applyBorder="1" applyAlignment="1" applyProtection="1">
      <alignment horizontal="center" vertical="center" wrapText="1"/>
      <protection locked="0"/>
    </xf>
    <xf numFmtId="0" fontId="2" fillId="2" borderId="1" xfId="36" applyFill="1" applyProtection="1">
      <alignment horizontal="left" vertical="center" indent="1"/>
      <protection hidden="1"/>
    </xf>
    <xf numFmtId="0" fontId="3" fillId="2" borderId="2" xfId="30" applyAlignment="1" applyProtection="1">
      <alignment horizontal="left" vertical="center"/>
      <protection locked="0"/>
    </xf>
    <xf numFmtId="58" fontId="3" fillId="2" borderId="2" xfId="5" applyNumberFormat="1" applyFill="1" applyBorder="1" applyAlignment="1" applyProtection="1">
      <alignment horizontal="left" vertical="center"/>
      <protection locked="0"/>
    </xf>
    <xf numFmtId="0" fontId="2" fillId="2" borderId="4" xfId="36" applyFill="1" applyBorder="1" applyAlignment="1" applyProtection="1">
      <alignment horizontal="center" vertical="center"/>
      <protection hidden="1"/>
    </xf>
    <xf numFmtId="0" fontId="3" fillId="2" borderId="2" xfId="30" applyNumberFormat="1" applyAlignment="1" applyProtection="1">
      <alignment horizontal="left" vertical="center"/>
      <protection locked="0"/>
    </xf>
    <xf numFmtId="0" fontId="5" fillId="4" borderId="5" xfId="31" applyFont="1" applyFill="1" applyBorder="1" applyAlignment="1" applyProtection="1">
      <alignment horizontal="center" vertical="center"/>
      <protection locked="0"/>
    </xf>
    <xf numFmtId="0" fontId="5" fillId="2" borderId="6" xfId="31" applyFont="1" applyBorder="1" applyProtection="1">
      <alignment horizontal="center" vertical="center"/>
      <protection locked="0"/>
    </xf>
    <xf numFmtId="0" fontId="5" fillId="2" borderId="7" xfId="31" applyFont="1" applyBorder="1" applyProtection="1">
      <alignment horizontal="center" vertical="center"/>
      <protection locked="0"/>
    </xf>
    <xf numFmtId="0" fontId="6" fillId="2" borderId="8"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center" vertical="center"/>
      <protection locked="0"/>
    </xf>
    <xf numFmtId="181" fontId="3" fillId="2" borderId="11" xfId="5" applyNumberFormat="1" applyFont="1" applyFill="1" applyBorder="1" applyAlignment="1" applyProtection="1">
      <alignment horizontal="center" vertical="center"/>
      <protection locked="0"/>
    </xf>
    <xf numFmtId="0" fontId="0" fillId="0" borderId="12" xfId="0" applyFont="1" applyBorder="1" applyProtection="1">
      <alignment vertical="center" wrapText="1"/>
      <protection locked="0"/>
    </xf>
    <xf numFmtId="0" fontId="0" fillId="0" borderId="13" xfId="0" applyFont="1" applyBorder="1" applyProtection="1">
      <alignment vertical="center" wrapText="1"/>
      <protection locked="0"/>
    </xf>
    <xf numFmtId="181" fontId="3" fillId="2" borderId="14" xfId="5" applyNumberFormat="1" applyFont="1" applyFill="1" applyBorder="1" applyAlignment="1" applyProtection="1">
      <alignment horizontal="center" vertical="center"/>
      <protection locked="0"/>
    </xf>
    <xf numFmtId="180" fontId="0" fillId="0" borderId="15" xfId="27" applyNumberFormat="1" applyFont="1" applyBorder="1" applyAlignment="1" applyProtection="1">
      <alignment horizontal="left" vertical="center"/>
      <protection locked="0"/>
    </xf>
    <xf numFmtId="180" fontId="0" fillId="0" borderId="16" xfId="27" applyNumberFormat="1" applyFont="1" applyBorder="1" applyAlignment="1" applyProtection="1">
      <alignment horizontal="left" vertical="center"/>
      <protection locked="0"/>
    </xf>
    <xf numFmtId="0" fontId="7" fillId="0" borderId="0" xfId="39" applyFont="1" applyProtection="1">
      <alignment horizontal="center" vertical="center" wrapText="1"/>
      <protection locked="0"/>
    </xf>
    <xf numFmtId="0" fontId="0" fillId="0" borderId="0" xfId="0" applyAlignment="1" applyProtection="1">
      <alignment vertical="center" wrapText="1"/>
      <protection locked="0"/>
    </xf>
    <xf numFmtId="0" fontId="5" fillId="2" borderId="17" xfId="31" applyFont="1" applyBorder="1" applyProtection="1">
      <alignment horizontal="center" vertical="center"/>
      <protection locked="0"/>
    </xf>
    <xf numFmtId="0" fontId="5" fillId="2" borderId="18" xfId="31" applyFont="1" applyBorder="1" applyProtection="1">
      <alignment horizontal="center" vertical="center"/>
      <protection locked="0"/>
    </xf>
    <xf numFmtId="0" fontId="5" fillId="2" borderId="18" xfId="31" applyFont="1" applyBorder="1" applyAlignment="1" applyProtection="1">
      <alignment horizontal="center" vertical="center"/>
      <protection locked="0"/>
    </xf>
    <xf numFmtId="0" fontId="5" fillId="2" borderId="19" xfId="3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6" fillId="4" borderId="21" xfId="0" applyFont="1" applyFill="1" applyBorder="1" applyAlignment="1" applyProtection="1">
      <alignment horizontal="center" vertical="center"/>
      <protection locked="0"/>
    </xf>
    <xf numFmtId="182" fontId="0" fillId="0" borderId="22" xfId="27" applyNumberFormat="1" applyFont="1" applyBorder="1" applyAlignment="1" applyProtection="1">
      <alignment horizontal="right" vertical="center"/>
      <protection locked="0"/>
    </xf>
    <xf numFmtId="182" fontId="0" fillId="4" borderId="11" xfId="27" applyNumberFormat="1" applyFont="1" applyFill="1" applyBorder="1" applyAlignment="1" applyProtection="1">
      <alignment horizontal="right" vertical="center"/>
      <protection locked="0"/>
    </xf>
    <xf numFmtId="182" fontId="0" fillId="0" borderId="12" xfId="27" applyNumberFormat="1" applyFont="1" applyBorder="1" applyAlignment="1" applyProtection="1">
      <alignment horizontal="right" vertical="center"/>
      <protection locked="0"/>
    </xf>
    <xf numFmtId="182" fontId="0" fillId="0" borderId="13" xfId="27" applyNumberFormat="1" applyFont="1" applyBorder="1" applyAlignment="1" applyProtection="1">
      <alignment horizontal="right" vertical="center"/>
      <protection locked="0"/>
    </xf>
    <xf numFmtId="180" fontId="0" fillId="4" borderId="11" xfId="27" applyNumberFormat="1" applyFont="1" applyFill="1" applyBorder="1" applyAlignment="1" applyProtection="1">
      <alignment horizontal="right" vertical="center"/>
      <protection locked="0"/>
    </xf>
    <xf numFmtId="180" fontId="0" fillId="0" borderId="12" xfId="27" applyNumberFormat="1" applyFont="1" applyBorder="1" applyAlignment="1" applyProtection="1">
      <alignment horizontal="right" vertical="center"/>
      <protection locked="0"/>
    </xf>
    <xf numFmtId="180" fontId="0" fillId="0" borderId="13" xfId="27" applyNumberFormat="1" applyFont="1" applyBorder="1" applyAlignment="1" applyProtection="1">
      <alignment horizontal="right" vertical="center"/>
      <protection locked="0"/>
    </xf>
    <xf numFmtId="179" fontId="0" fillId="0" borderId="22" xfId="27" applyNumberFormat="1" applyFont="1" applyBorder="1" applyAlignment="1" applyProtection="1">
      <alignment horizontal="right" vertical="center"/>
      <protection locked="0"/>
    </xf>
    <xf numFmtId="179" fontId="0" fillId="4" borderId="11" xfId="27" applyNumberFormat="1" applyFont="1" applyFill="1" applyBorder="1" applyAlignment="1" applyProtection="1">
      <alignment horizontal="right" vertical="center"/>
      <protection locked="0"/>
    </xf>
    <xf numFmtId="179" fontId="0" fillId="0" borderId="12" xfId="27" applyNumberFormat="1" applyFont="1" applyBorder="1" applyAlignment="1" applyProtection="1">
      <alignment horizontal="right" vertical="center"/>
      <protection locked="0"/>
    </xf>
    <xf numFmtId="179" fontId="0" fillId="0" borderId="13" xfId="27" applyNumberFormat="1" applyFont="1" applyBorder="1" applyAlignment="1" applyProtection="1">
      <alignment horizontal="right" vertical="center"/>
      <protection locked="0"/>
    </xf>
    <xf numFmtId="178" fontId="0" fillId="0" borderId="22" xfId="27" applyNumberFormat="1" applyFont="1" applyBorder="1" applyAlignment="1" applyProtection="1">
      <alignment horizontal="right" vertical="center"/>
      <protection locked="0"/>
    </xf>
    <xf numFmtId="178" fontId="0" fillId="4" borderId="11" xfId="27" applyNumberFormat="1" applyFont="1" applyFill="1" applyBorder="1" applyAlignment="1" applyProtection="1">
      <alignment horizontal="right" vertical="center"/>
      <protection locked="0"/>
    </xf>
    <xf numFmtId="178" fontId="0" fillId="0" borderId="12" xfId="27" applyNumberFormat="1" applyFont="1" applyBorder="1" applyAlignment="1" applyProtection="1">
      <alignment horizontal="right" vertical="center"/>
      <protection locked="0"/>
    </xf>
    <xf numFmtId="178" fontId="0" fillId="0" borderId="13" xfId="27" applyNumberFormat="1" applyFont="1" applyBorder="1" applyAlignment="1" applyProtection="1">
      <alignment horizontal="right" vertical="center"/>
      <protection locked="0"/>
    </xf>
    <xf numFmtId="178" fontId="0" fillId="0" borderId="23" xfId="27" applyNumberFormat="1" applyFont="1" applyBorder="1" applyAlignment="1" applyProtection="1">
      <alignment horizontal="right" vertical="center"/>
      <protection locked="0"/>
    </xf>
    <xf numFmtId="178" fontId="0" fillId="4" borderId="14" xfId="27" applyNumberFormat="1" applyFont="1" applyFill="1" applyBorder="1" applyAlignment="1" applyProtection="1">
      <alignment horizontal="right" vertical="center"/>
      <protection locked="0"/>
    </xf>
    <xf numFmtId="178" fontId="0" fillId="0" borderId="15" xfId="27" applyNumberFormat="1" applyFont="1" applyBorder="1" applyAlignment="1" applyProtection="1">
      <alignment horizontal="right" vertical="center"/>
      <protection locked="0"/>
    </xf>
    <xf numFmtId="178" fontId="0" fillId="0" borderId="16" xfId="27" applyNumberFormat="1" applyFont="1" applyBorder="1" applyAlignment="1" applyProtection="1">
      <alignment horizontal="right" vertical="center"/>
      <protection locked="0"/>
    </xf>
    <xf numFmtId="0" fontId="2" fillId="3" borderId="0" xfId="45" applyProtection="1">
      <alignment horizontal="center" vertical="center" wrapText="1"/>
      <protection hidden="1"/>
    </xf>
    <xf numFmtId="0" fontId="8" fillId="2" borderId="1" xfId="34" applyProtection="1">
      <alignment horizontal="left" vertical="center" indent="1"/>
      <protection hidden="1"/>
    </xf>
    <xf numFmtId="180" fontId="8" fillId="2" borderId="1" xfId="40" applyFont="1" applyFill="1" applyBorder="1" applyProtection="1">
      <alignment horizontal="center" vertical="center"/>
      <protection hidden="1"/>
    </xf>
    <xf numFmtId="180" fontId="8" fillId="5" borderId="1" xfId="40" applyFont="1" applyFill="1" applyBorder="1" applyProtection="1">
      <alignment horizontal="center" vertical="center"/>
      <protection hidden="1"/>
    </xf>
    <xf numFmtId="0" fontId="9" fillId="6" borderId="1" xfId="20" applyBorder="1" applyAlignment="1" applyProtection="1">
      <alignment horizontal="left" vertical="center" indent="1"/>
      <protection hidden="1"/>
    </xf>
    <xf numFmtId="180" fontId="9" fillId="6" borderId="24" xfId="20" applyNumberFormat="1" applyBorder="1" applyAlignment="1" applyProtection="1">
      <alignment horizontal="center" vertical="center"/>
      <protection hidden="1"/>
    </xf>
    <xf numFmtId="180" fontId="9" fillId="6" borderId="25" xfId="20" applyNumberFormat="1" applyBorder="1" applyAlignment="1" applyProtection="1">
      <alignment horizontal="center" vertical="center"/>
      <protection hidden="1"/>
    </xf>
    <xf numFmtId="0" fontId="5" fillId="2" borderId="26" xfId="31" applyFont="1" applyBorder="1" applyAlignment="1" applyProtection="1">
      <alignment horizontal="center" vertical="center"/>
      <protection locked="0"/>
    </xf>
    <xf numFmtId="0" fontId="5" fillId="2" borderId="27" xfId="31" applyFont="1" applyBorder="1" applyProtection="1">
      <alignment horizontal="center" vertical="center"/>
      <protection locked="0"/>
    </xf>
    <xf numFmtId="0" fontId="5" fillId="4" borderId="28" xfId="31" applyFont="1" applyFill="1" applyBorder="1" applyProtection="1">
      <alignment horizontal="center" vertical="center"/>
      <protection locked="0"/>
    </xf>
    <xf numFmtId="0" fontId="5" fillId="4" borderId="29" xfId="31" applyFont="1" applyFill="1" applyBorder="1" applyProtection="1">
      <alignment horizontal="center" vertical="center"/>
      <protection locked="0"/>
    </xf>
    <xf numFmtId="0" fontId="6" fillId="0" borderId="21" xfId="0" applyFont="1" applyBorder="1" applyAlignment="1" applyProtection="1">
      <alignment horizontal="center" vertical="center"/>
      <protection locked="0"/>
    </xf>
    <xf numFmtId="0" fontId="6" fillId="2" borderId="30" xfId="0" applyFont="1" applyFill="1" applyBorder="1" applyAlignment="1" applyProtection="1">
      <alignment horizontal="center" vertical="center"/>
      <protection locked="0"/>
    </xf>
    <xf numFmtId="0" fontId="6" fillId="2" borderId="31" xfId="0" applyFont="1" applyFill="1" applyBorder="1" applyAlignment="1" applyProtection="1">
      <alignment horizontal="center" vertical="center"/>
      <protection locked="0"/>
    </xf>
    <xf numFmtId="182" fontId="0" fillId="0" borderId="11" xfId="27" applyNumberFormat="1" applyFont="1" applyBorder="1" applyAlignment="1" applyProtection="1">
      <alignment horizontal="right" vertical="center"/>
      <protection locked="0"/>
    </xf>
    <xf numFmtId="180" fontId="0" fillId="2" borderId="32" xfId="27" applyNumberFormat="1" applyFont="1" applyFill="1" applyBorder="1" applyAlignment="1" applyProtection="1">
      <alignment horizontal="center" vertical="center"/>
      <protection locked="0"/>
    </xf>
    <xf numFmtId="177" fontId="0" fillId="2" borderId="33" xfId="27" applyNumberFormat="1" applyFont="1" applyFill="1" applyBorder="1" applyAlignment="1" applyProtection="1">
      <alignment horizontal="center" vertical="center"/>
      <protection hidden="1"/>
    </xf>
    <xf numFmtId="180" fontId="0" fillId="0" borderId="11" xfId="27" applyNumberFormat="1" applyFont="1" applyBorder="1" applyAlignment="1" applyProtection="1">
      <alignment horizontal="right" vertical="center"/>
      <protection locked="0"/>
    </xf>
    <xf numFmtId="179" fontId="0" fillId="0" borderId="11" xfId="27" applyNumberFormat="1" applyFont="1" applyBorder="1" applyAlignment="1" applyProtection="1">
      <alignment horizontal="right" vertical="center"/>
      <protection locked="0"/>
    </xf>
    <xf numFmtId="178" fontId="0" fillId="0" borderId="11" xfId="27" applyNumberFormat="1" applyFont="1" applyBorder="1" applyAlignment="1" applyProtection="1">
      <alignment horizontal="right" vertical="center"/>
      <protection locked="0"/>
    </xf>
    <xf numFmtId="178" fontId="0" fillId="0" borderId="34" xfId="27" applyNumberFormat="1" applyFont="1" applyBorder="1" applyAlignment="1" applyProtection="1">
      <alignment horizontal="right" vertical="center"/>
      <protection locked="0"/>
    </xf>
    <xf numFmtId="178" fontId="0" fillId="0" borderId="14" xfId="27" applyNumberFormat="1" applyFont="1" applyBorder="1" applyAlignment="1" applyProtection="1">
      <alignment horizontal="right" vertical="center"/>
      <protection locked="0"/>
    </xf>
    <xf numFmtId="180" fontId="0" fillId="2" borderId="35" xfId="27" applyNumberFormat="1" applyFont="1" applyFill="1" applyBorder="1" applyAlignment="1" applyProtection="1">
      <alignment horizontal="center" vertical="center"/>
      <protection locked="0"/>
    </xf>
    <xf numFmtId="177" fontId="0" fillId="2" borderId="23" xfId="27" applyNumberFormat="1" applyFont="1" applyFill="1" applyBorder="1" applyAlignment="1" applyProtection="1">
      <alignment horizontal="center" vertical="center"/>
      <protection hidden="1"/>
    </xf>
    <xf numFmtId="176" fontId="0" fillId="0" borderId="0" xfId="0" applyNumberFormat="1" applyProtection="1">
      <alignment vertical="center" wrapText="1"/>
      <protection locked="0"/>
    </xf>
    <xf numFmtId="0" fontId="0" fillId="0" borderId="0" xfId="0" applyAlignment="1">
      <alignment horizontal="left" vertical="top" wrapText="1"/>
    </xf>
    <xf numFmtId="0" fontId="1" fillId="0" borderId="0" xfId="39" applyAlignment="1">
      <alignment horizontal="center" vertical="center"/>
    </xf>
  </cellXfs>
  <cellStyles count="50">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dxfs count="7">
    <dxf>
      <fill>
        <patternFill patternType="solid">
          <fgColor theme="4" tint="0.599993896298105"/>
          <bgColor theme="4" tint="0.599993896298105"/>
        </patternFill>
      </fill>
    </dxf>
    <dxf>
      <fill>
        <patternFill patternType="solid">
          <fgColor theme="4" tint="0.599993896298105"/>
          <bgColor theme="4" tint="0.599993896298105"/>
        </patternFill>
      </fill>
    </dxf>
    <dxf>
      <font>
        <b val="1"/>
        <color theme="0"/>
      </font>
      <fill>
        <patternFill patternType="solid">
          <fgColor theme="4"/>
          <bgColor theme="4"/>
        </patternFill>
      </fill>
    </dxf>
    <dxf>
      <font>
        <b val="1"/>
        <color theme="0"/>
      </font>
      <fill>
        <patternFill patternType="solid">
          <fgColor theme="4"/>
          <bgColor theme="4"/>
        </patternFill>
      </fill>
    </dxf>
    <dxf>
      <font>
        <b val="1"/>
        <i val="0"/>
        <color theme="4" tint="-0.499984740745262"/>
      </font>
      <fill>
        <patternFill patternType="solid">
          <fgColor theme="4"/>
          <bgColor theme="4" tint="0.399945066682943"/>
        </patternFill>
      </fill>
      <border>
        <top style="thick">
          <color theme="0"/>
        </top>
      </border>
    </dxf>
    <dxf>
      <font>
        <b val="1"/>
        <i val="0"/>
        <color theme="4" tint="-0.499984740745262"/>
      </font>
      <fill>
        <patternFill patternType="solid">
          <fgColor theme="4"/>
          <bgColor theme="4" tint="0.799981688894314"/>
        </patternFill>
      </fill>
      <border>
        <bottom style="thick">
          <color theme="0"/>
        </bottom>
      </border>
    </dxf>
    <dxf>
      <font>
        <color theme="4" tint="-0.499984740745262"/>
      </font>
      <fill>
        <patternFill patternType="solid">
          <fgColor theme="4" tint="0.799981688894314"/>
          <bgColor theme="4" tint="0.799981688894314"/>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fillRect/>
          </a:stretch>
        </a:blip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14"/>
  <sheetViews>
    <sheetView showGridLines="0" workbookViewId="0">
      <selection activeCell="E9" sqref="E9"/>
    </sheetView>
  </sheetViews>
  <sheetFormatPr defaultColWidth="9" defaultRowHeight="14" outlineLevelCol="2"/>
  <cols>
    <col min="1" max="1" width="2.6640625" style="83" customWidth="1"/>
    <col min="2" max="2" width="4.21875" style="83" customWidth="1"/>
    <col min="3" max="3" width="77.890625" style="83" customWidth="1"/>
    <col min="4" max="16384" width="8.890625" style="83"/>
  </cols>
  <sheetData>
    <row r="1" ht="27.3" customHeight="1" spans="2:3">
      <c r="B1" s="84" t="s">
        <v>0</v>
      </c>
      <c r="C1" s="84"/>
    </row>
    <row r="3" ht="66.3" customHeight="1" spans="2:2">
      <c r="B3" s="83" t="s">
        <v>1</v>
      </c>
    </row>
    <row r="5" ht="42" spans="2:3">
      <c r="B5" s="83">
        <v>1</v>
      </c>
      <c r="C5" s="83" t="s">
        <v>2</v>
      </c>
    </row>
    <row r="6" ht="56" spans="2:3">
      <c r="B6" s="83">
        <v>2</v>
      </c>
      <c r="C6" s="83" t="s">
        <v>3</v>
      </c>
    </row>
    <row r="7" ht="28" spans="2:3">
      <c r="B7" s="83">
        <v>3</v>
      </c>
      <c r="C7" s="83" t="s">
        <v>4</v>
      </c>
    </row>
    <row r="8" ht="28" spans="2:3">
      <c r="B8" s="83">
        <v>4</v>
      </c>
      <c r="C8" s="83" t="s">
        <v>5</v>
      </c>
    </row>
    <row r="9" ht="28" spans="2:3">
      <c r="B9" s="83">
        <v>5</v>
      </c>
      <c r="C9" s="83" t="s">
        <v>6</v>
      </c>
    </row>
    <row r="10" ht="84" spans="2:3">
      <c r="B10" s="83">
        <v>6</v>
      </c>
      <c r="C10" s="83" t="s">
        <v>7</v>
      </c>
    </row>
    <row r="11" ht="28" spans="2:3">
      <c r="B11" s="83">
        <v>7</v>
      </c>
      <c r="C11" s="83" t="s">
        <v>8</v>
      </c>
    </row>
    <row r="12" ht="42" spans="2:3">
      <c r="B12" s="83">
        <v>8</v>
      </c>
      <c r="C12" s="83" t="s">
        <v>9</v>
      </c>
    </row>
    <row r="13" spans="2:3">
      <c r="B13" s="83">
        <v>9</v>
      </c>
      <c r="C13" s="83" t="s">
        <v>10</v>
      </c>
    </row>
    <row r="14" ht="28" spans="2:3">
      <c r="B14" s="83">
        <v>10</v>
      </c>
      <c r="C14" s="83" t="s">
        <v>11</v>
      </c>
    </row>
  </sheetData>
  <mergeCells count="2">
    <mergeCell ref="B1:C1"/>
    <mergeCell ref="B3:C3"/>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pageSetUpPr fitToPage="1"/>
  </sheetPr>
  <dimension ref="B1:N21"/>
  <sheetViews>
    <sheetView showGridLines="0" workbookViewId="0">
      <selection activeCell="F11" sqref="F11"/>
    </sheetView>
  </sheetViews>
  <sheetFormatPr defaultColWidth="9" defaultRowHeight="30" customHeight="1"/>
  <cols>
    <col min="1" max="1" width="2.6640625" style="10" customWidth="1"/>
    <col min="2" max="2" width="12.6640625" style="11" customWidth="1"/>
    <col min="3" max="4" width="19.6640625" style="10" customWidth="1"/>
    <col min="5" max="5" width="12.6640625" style="10" customWidth="1"/>
    <col min="6" max="6" width="12.5546875" style="10" customWidth="1"/>
    <col min="7" max="10" width="12.6640625" style="10" customWidth="1"/>
    <col min="11" max="11" width="12.6640625" style="11" customWidth="1"/>
    <col min="12" max="12" width="10.21875" style="10" customWidth="1"/>
    <col min="13" max="16384" width="8.890625" style="10"/>
  </cols>
  <sheetData>
    <row r="1" ht="13.65" customHeight="1" spans="2:12">
      <c r="B1" s="12"/>
      <c r="C1" s="12"/>
      <c r="D1" s="12"/>
      <c r="E1" s="12"/>
      <c r="F1" s="12"/>
      <c r="G1" s="12"/>
      <c r="H1" s="12"/>
      <c r="I1" s="12"/>
      <c r="J1" s="12"/>
      <c r="K1" s="12"/>
      <c r="L1" s="12"/>
    </row>
    <row r="2" ht="15" customHeight="1" spans="2:12">
      <c r="B2" s="13" t="s">
        <v>12</v>
      </c>
      <c r="C2" s="13"/>
      <c r="D2" s="13"/>
      <c r="I2" s="58" t="s">
        <v>13</v>
      </c>
      <c r="J2" s="58"/>
      <c r="K2" s="58"/>
      <c r="L2" s="58"/>
    </row>
    <row r="3" ht="15" customHeight="1" spans="2:12">
      <c r="B3" s="14" t="s">
        <v>14</v>
      </c>
      <c r="C3" s="14"/>
      <c r="D3" s="15" t="s">
        <v>15</v>
      </c>
      <c r="E3" s="31" t="s">
        <v>16</v>
      </c>
      <c r="F3" s="31"/>
      <c r="G3" s="31"/>
      <c r="H3" s="31"/>
      <c r="I3" s="59" t="s">
        <v>17</v>
      </c>
      <c r="J3" s="59"/>
      <c r="K3" s="60">
        <f ca="1">Calcs!B2</f>
        <v>495.2738711</v>
      </c>
      <c r="L3" s="60"/>
    </row>
    <row r="4" ht="15" customHeight="1" spans="2:12">
      <c r="B4" s="14" t="s">
        <v>18</v>
      </c>
      <c r="C4" s="14"/>
      <c r="D4" s="15" t="s">
        <v>19</v>
      </c>
      <c r="E4" s="31"/>
      <c r="F4" s="31"/>
      <c r="G4" s="31"/>
      <c r="H4" s="31"/>
      <c r="I4" s="59" t="s">
        <v>20</v>
      </c>
      <c r="J4" s="59"/>
      <c r="K4" s="60">
        <f ca="1">Calcs!B3</f>
        <v>2546.41</v>
      </c>
      <c r="L4" s="60"/>
    </row>
    <row r="5" ht="15" customHeight="1" spans="2:12">
      <c r="B5" s="14" t="s">
        <v>21</v>
      </c>
      <c r="C5" s="14" t="s">
        <v>22</v>
      </c>
      <c r="D5" s="16">
        <v>42875</v>
      </c>
      <c r="E5" s="31"/>
      <c r="F5" s="31"/>
      <c r="G5" s="31"/>
      <c r="H5" s="31"/>
      <c r="I5" s="59" t="s">
        <v>23</v>
      </c>
      <c r="J5" s="59"/>
      <c r="K5" s="60">
        <f ca="1">Calcs!B4</f>
        <v>1279.42</v>
      </c>
      <c r="L5" s="60"/>
    </row>
    <row r="6" ht="15" customHeight="1" spans="2:12">
      <c r="B6" s="17"/>
      <c r="C6" s="14" t="s">
        <v>24</v>
      </c>
      <c r="D6" s="16">
        <v>42883</v>
      </c>
      <c r="E6" s="31"/>
      <c r="F6" s="31"/>
      <c r="G6" s="31"/>
      <c r="H6" s="31"/>
      <c r="I6" s="59" t="s">
        <v>25</v>
      </c>
      <c r="J6" s="59"/>
      <c r="K6" s="61">
        <f ca="1">Calcs!B5</f>
        <v>27.48958</v>
      </c>
      <c r="L6" s="61"/>
    </row>
    <row r="7" ht="15" customHeight="1" spans="2:12">
      <c r="B7" s="14" t="s">
        <v>26</v>
      </c>
      <c r="C7" s="14"/>
      <c r="D7" s="18" t="s">
        <v>27</v>
      </c>
      <c r="E7" s="32"/>
      <c r="I7" s="62" t="s">
        <v>28</v>
      </c>
      <c r="J7" s="62"/>
      <c r="K7" s="63">
        <f ca="1">SUM(K3:K5)</f>
        <v>4321.1038711</v>
      </c>
      <c r="L7" s="64"/>
    </row>
    <row r="8" ht="15" customHeight="1" spans="11:11">
      <c r="K8" s="10"/>
    </row>
    <row r="9" s="9" customFormat="1" ht="15" customHeight="1" spans="2:12">
      <c r="B9" s="19"/>
      <c r="C9" s="20" t="s">
        <v>29</v>
      </c>
      <c r="D9" s="21"/>
      <c r="E9" s="33"/>
      <c r="F9" s="34" t="s">
        <v>30</v>
      </c>
      <c r="G9" s="35" t="s">
        <v>31</v>
      </c>
      <c r="H9" s="36"/>
      <c r="I9" s="65"/>
      <c r="J9" s="66" t="s">
        <v>32</v>
      </c>
      <c r="K9" s="67"/>
      <c r="L9" s="68"/>
    </row>
    <row r="10" customHeight="1" spans="2:12">
      <c r="B10" s="22" t="s">
        <v>33</v>
      </c>
      <c r="C10" s="23" t="s">
        <v>34</v>
      </c>
      <c r="D10" s="24" t="s">
        <v>35</v>
      </c>
      <c r="E10" s="37" t="s">
        <v>36</v>
      </c>
      <c r="F10" s="38" t="s">
        <v>37</v>
      </c>
      <c r="G10" s="23" t="s">
        <v>38</v>
      </c>
      <c r="H10" s="24" t="s">
        <v>39</v>
      </c>
      <c r="I10" s="24" t="s">
        <v>40</v>
      </c>
      <c r="J10" s="69" t="s">
        <v>32</v>
      </c>
      <c r="K10" s="70" t="s">
        <v>41</v>
      </c>
      <c r="L10" s="71" t="s">
        <v>42</v>
      </c>
    </row>
    <row r="11" customHeight="1" spans="2:12">
      <c r="B11" s="25">
        <v>42875</v>
      </c>
      <c r="C11" s="26" t="s">
        <v>43</v>
      </c>
      <c r="D11" s="27" t="s">
        <v>44</v>
      </c>
      <c r="E11" s="39">
        <v>86.88</v>
      </c>
      <c r="F11" s="40">
        <v>299</v>
      </c>
      <c r="G11" s="41">
        <v>35.9</v>
      </c>
      <c r="H11" s="42">
        <v>18.5</v>
      </c>
      <c r="I11" s="42">
        <v>289.76</v>
      </c>
      <c r="J11" s="72">
        <v>8</v>
      </c>
      <c r="K11" s="73" t="s">
        <v>45</v>
      </c>
      <c r="L11" s="74">
        <f ca="1">INDIRECT(K11)</f>
        <v>1.31334</v>
      </c>
    </row>
    <row r="12" customHeight="1" spans="2:12">
      <c r="B12" s="25">
        <v>42876</v>
      </c>
      <c r="C12" s="26" t="s">
        <v>44</v>
      </c>
      <c r="D12" s="27" t="s">
        <v>46</v>
      </c>
      <c r="E12" s="39">
        <v>35.72</v>
      </c>
      <c r="F12" s="40">
        <v>299</v>
      </c>
      <c r="G12" s="41">
        <v>35.9</v>
      </c>
      <c r="H12" s="42">
        <v>15.5</v>
      </c>
      <c r="I12" s="42">
        <v>42.37</v>
      </c>
      <c r="J12" s="72">
        <v>4</v>
      </c>
      <c r="K12" s="73" t="s">
        <v>45</v>
      </c>
      <c r="L12" s="74">
        <f ca="1" t="shared" ref="L12:L21" si="0">INDIRECT(K12)</f>
        <v>1.31334</v>
      </c>
    </row>
    <row r="13" customHeight="1" spans="2:12">
      <c r="B13" s="25">
        <v>42877</v>
      </c>
      <c r="C13" s="26" t="s">
        <v>44</v>
      </c>
      <c r="D13" s="27" t="s">
        <v>46</v>
      </c>
      <c r="E13" s="39">
        <v>33.28</v>
      </c>
      <c r="F13" s="40">
        <v>299</v>
      </c>
      <c r="G13" s="41">
        <v>35.9</v>
      </c>
      <c r="H13" s="42">
        <v>68.78</v>
      </c>
      <c r="I13" s="42">
        <v>28.76</v>
      </c>
      <c r="J13" s="72"/>
      <c r="K13" s="73" t="s">
        <v>45</v>
      </c>
      <c r="L13" s="74">
        <f ca="1" t="shared" si="0"/>
        <v>1.31334</v>
      </c>
    </row>
    <row r="14" customHeight="1" spans="2:12">
      <c r="B14" s="25">
        <v>42878</v>
      </c>
      <c r="C14" s="26" t="s">
        <v>46</v>
      </c>
      <c r="D14" s="27" t="s">
        <v>43</v>
      </c>
      <c r="E14" s="39">
        <v>92.31</v>
      </c>
      <c r="F14" s="43"/>
      <c r="G14" s="44"/>
      <c r="H14" s="45"/>
      <c r="I14" s="45"/>
      <c r="J14" s="75"/>
      <c r="K14" s="73" t="s">
        <v>45</v>
      </c>
      <c r="L14" s="74">
        <f ca="1" t="shared" si="0"/>
        <v>1.31334</v>
      </c>
    </row>
    <row r="15" customHeight="1" spans="2:12">
      <c r="B15" s="25">
        <v>42878</v>
      </c>
      <c r="C15" s="26" t="s">
        <v>47</v>
      </c>
      <c r="D15" s="27" t="s">
        <v>48</v>
      </c>
      <c r="E15" s="46">
        <v>46.43</v>
      </c>
      <c r="F15" s="47">
        <v>310</v>
      </c>
      <c r="G15" s="48">
        <v>28</v>
      </c>
      <c r="H15" s="49">
        <v>15.5</v>
      </c>
      <c r="I15" s="49">
        <v>38.5</v>
      </c>
      <c r="J15" s="76">
        <v>5</v>
      </c>
      <c r="K15" s="73" t="s">
        <v>49</v>
      </c>
      <c r="L15" s="74">
        <f ca="1" t="shared" si="0"/>
        <v>1.17295</v>
      </c>
    </row>
    <row r="16" customHeight="1" spans="2:12">
      <c r="B16" s="25">
        <v>42879</v>
      </c>
      <c r="C16" s="26" t="s">
        <v>48</v>
      </c>
      <c r="D16" s="27" t="s">
        <v>50</v>
      </c>
      <c r="E16" s="46">
        <v>12.55</v>
      </c>
      <c r="F16" s="47">
        <v>310</v>
      </c>
      <c r="G16" s="48">
        <v>28</v>
      </c>
      <c r="H16" s="49">
        <v>12.8</v>
      </c>
      <c r="I16" s="49">
        <v>118.25</v>
      </c>
      <c r="J16" s="76"/>
      <c r="K16" s="73" t="s">
        <v>49</v>
      </c>
      <c r="L16" s="74">
        <f ca="1" t="shared" si="0"/>
        <v>1.17295</v>
      </c>
    </row>
    <row r="17" customHeight="1" spans="2:12">
      <c r="B17" s="25">
        <v>42880</v>
      </c>
      <c r="C17" s="26" t="s">
        <v>48</v>
      </c>
      <c r="D17" s="27" t="s">
        <v>50</v>
      </c>
      <c r="E17" s="46">
        <v>12.55</v>
      </c>
      <c r="F17" s="47">
        <v>310</v>
      </c>
      <c r="G17" s="48">
        <v>28</v>
      </c>
      <c r="H17" s="49">
        <v>46.85</v>
      </c>
      <c r="I17" s="49">
        <v>70.22</v>
      </c>
      <c r="J17" s="76">
        <v>5</v>
      </c>
      <c r="K17" s="73" t="s">
        <v>49</v>
      </c>
      <c r="L17" s="74">
        <f ca="1" t="shared" si="0"/>
        <v>1.17295</v>
      </c>
    </row>
    <row r="18" customHeight="1" spans="2:12">
      <c r="B18" s="25">
        <v>42881</v>
      </c>
      <c r="C18" s="26" t="s">
        <v>48</v>
      </c>
      <c r="D18" s="27" t="s">
        <v>47</v>
      </c>
      <c r="E18" s="46">
        <v>52.78</v>
      </c>
      <c r="F18" s="43"/>
      <c r="G18" s="44"/>
      <c r="H18" s="45"/>
      <c r="I18" s="45"/>
      <c r="J18" s="75"/>
      <c r="K18" s="73" t="s">
        <v>49</v>
      </c>
      <c r="L18" s="74">
        <f ca="1" t="shared" si="0"/>
        <v>1.17295</v>
      </c>
    </row>
    <row r="19" customHeight="1" spans="2:12">
      <c r="B19" s="25">
        <v>42881</v>
      </c>
      <c r="C19" s="26" t="s">
        <v>51</v>
      </c>
      <c r="D19" s="27" t="s">
        <v>52</v>
      </c>
      <c r="E19" s="50">
        <v>598</v>
      </c>
      <c r="F19" s="51">
        <v>8900</v>
      </c>
      <c r="G19" s="52">
        <v>620.75</v>
      </c>
      <c r="H19" s="53">
        <v>385</v>
      </c>
      <c r="I19" s="53"/>
      <c r="J19" s="77"/>
      <c r="K19" s="73" t="s">
        <v>53</v>
      </c>
      <c r="L19" s="74">
        <f ca="1" t="shared" si="0"/>
        <v>0.01559</v>
      </c>
    </row>
    <row r="20" customHeight="1" spans="2:14">
      <c r="B20" s="25">
        <v>42882</v>
      </c>
      <c r="C20" s="26" t="s">
        <v>52</v>
      </c>
      <c r="D20" s="27" t="s">
        <v>54</v>
      </c>
      <c r="E20" s="50">
        <v>340</v>
      </c>
      <c r="F20" s="51">
        <v>8900</v>
      </c>
      <c r="G20" s="52">
        <v>620.75</v>
      </c>
      <c r="H20" s="53"/>
      <c r="I20" s="53">
        <v>3255.72</v>
      </c>
      <c r="J20" s="77"/>
      <c r="K20" s="73" t="s">
        <v>53</v>
      </c>
      <c r="L20" s="74">
        <f ca="1" t="shared" si="0"/>
        <v>0.01559</v>
      </c>
      <c r="N20" s="82"/>
    </row>
    <row r="21" customHeight="1" spans="2:12">
      <c r="B21" s="28">
        <v>42883</v>
      </c>
      <c r="C21" s="29" t="s">
        <v>52</v>
      </c>
      <c r="D21" s="30" t="s">
        <v>51</v>
      </c>
      <c r="E21" s="54">
        <v>569.8</v>
      </c>
      <c r="F21" s="55"/>
      <c r="G21" s="56"/>
      <c r="H21" s="57"/>
      <c r="I21" s="78"/>
      <c r="J21" s="79"/>
      <c r="K21" s="80" t="s">
        <v>53</v>
      </c>
      <c r="L21" s="81">
        <f ca="1" t="shared" si="0"/>
        <v>0.01559</v>
      </c>
    </row>
  </sheetData>
  <sheetProtection formatCells="0" formatColumns="0" formatRows="0" sort="0" autoFilter="0" pivotTables="0"/>
  <mergeCells count="18">
    <mergeCell ref="B1:L1"/>
    <mergeCell ref="B2:D2"/>
    <mergeCell ref="I2:L2"/>
    <mergeCell ref="B3:C3"/>
    <mergeCell ref="I3:J3"/>
    <mergeCell ref="K3:L3"/>
    <mergeCell ref="B4:C4"/>
    <mergeCell ref="I4:J4"/>
    <mergeCell ref="K4:L4"/>
    <mergeCell ref="I5:J5"/>
    <mergeCell ref="K5:L5"/>
    <mergeCell ref="I6:J6"/>
    <mergeCell ref="K6:L6"/>
    <mergeCell ref="I7:J7"/>
    <mergeCell ref="K7:L7"/>
    <mergeCell ref="C9:E9"/>
    <mergeCell ref="G9:I9"/>
    <mergeCell ref="E3:H6"/>
  </mergeCells>
  <dataValidations count="5">
    <dataValidation allowBlank="1" showInputMessage="1" showErrorMessage="1" prompt="Create a Travel Expense Calculator in this workbook. Calculate Transportation, Lodging, and Meal expenses. Total Expenses on Trip are automatically calculated in cell I7" sqref="A1"/>
    <dataValidation allowBlank="1" showInputMessage="1" showErrorMessage="1" prompt="Title of this worksheet is in this cell" sqref="B1"/>
    <dataValidation allowBlank="1" showInputMessage="1" showErrorMessage="1" prompt="Enter Transportation, Lodging, and Meal expense details in table below" sqref="B9"/>
    <dataValidation allowBlank="1" showInputMessage="1" showErrorMessage="1" prompt="Enter Lodging expense details in column F, under this heading" sqref="K9:L9"/>
    <dataValidation type="list" allowBlank="1" showInputMessage="1" showErrorMessage="1" sqref="K11:K21">
      <formula1>Currencies</formula1>
    </dataValidation>
  </dataValidations>
  <printOptions horizontalCentered="1"/>
  <pageMargins left="0.25" right="0.25" top="0.75" bottom="0.75" header="0.3" footer="0.3"/>
  <pageSetup paperSize="1" scale="66" fitToHeight="0" orientation="portrait"/>
  <headerFooter differentFirst="1">
    <oddFooter>&amp;CPage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B1:J30"/>
  <sheetViews>
    <sheetView tabSelected="1" workbookViewId="0">
      <selection activeCell="B23" sqref="B23"/>
    </sheetView>
  </sheetViews>
  <sheetFormatPr defaultColWidth="9" defaultRowHeight="14"/>
  <cols>
    <col min="1" max="1" width="2.4453125" customWidth="1"/>
    <col min="2" max="4" width="21.3359375" customWidth="1"/>
  </cols>
  <sheetData>
    <row r="1" ht="20.7" customHeight="1" spans="2:10">
      <c r="B1" s="1" t="s">
        <v>55</v>
      </c>
      <c r="C1" s="1"/>
      <c r="D1" s="1"/>
      <c r="E1" s="2"/>
      <c r="F1" s="2"/>
      <c r="G1" s="2"/>
      <c r="H1" s="2"/>
      <c r="I1" s="2"/>
      <c r="J1" s="2"/>
    </row>
    <row r="3" customFormat="1" spans="3:4">
      <c r="C3" s="5" t="s">
        <v>56</v>
      </c>
      <c r="D3" s="5" t="s">
        <v>57</v>
      </c>
    </row>
    <row r="4" customFormat="1" ht="21.75" customHeight="1" spans="2:4">
      <c r="B4" s="6" t="s">
        <v>58</v>
      </c>
      <c r="C4" s="7">
        <f>SUM(London)</f>
        <v>1728.56</v>
      </c>
      <c r="D4" s="8">
        <f>C4*GBP</f>
        <v>2270.1869904</v>
      </c>
    </row>
    <row r="5" ht="21.75" customHeight="1" spans="2:4">
      <c r="B5" s="6" t="s">
        <v>59</v>
      </c>
      <c r="C5" s="7">
        <f>SUM(Paris)</f>
        <v>1450.43</v>
      </c>
      <c r="D5" s="8">
        <v>2</v>
      </c>
    </row>
    <row r="6" ht="21.75" customHeight="1" spans="2:4">
      <c r="B6" s="6" t="s">
        <v>60</v>
      </c>
      <c r="C6" s="7">
        <f>SUM(Mumbai)</f>
        <v>24190.02</v>
      </c>
      <c r="D6" s="8">
        <f>C6*USD</f>
        <v>24190.02</v>
      </c>
    </row>
    <row r="9" spans="2:3">
      <c r="B9" t="s">
        <v>61</v>
      </c>
      <c r="C9" t="s">
        <v>62</v>
      </c>
    </row>
    <row r="10" ht="28" spans="2:3">
      <c r="B10" t="s">
        <v>38</v>
      </c>
      <c r="C10" t="s">
        <v>63</v>
      </c>
    </row>
    <row r="11" spans="2:3">
      <c r="B11" t="s">
        <v>64</v>
      </c>
      <c r="C11" t="s">
        <v>65</v>
      </c>
    </row>
    <row r="12" ht="28" spans="2:3">
      <c r="B12" t="s">
        <v>66</v>
      </c>
      <c r="C12" t="s">
        <v>67</v>
      </c>
    </row>
    <row r="13" ht="28" spans="2:3">
      <c r="B13" t="s">
        <v>68</v>
      </c>
      <c r="C13" t="s">
        <v>67</v>
      </c>
    </row>
    <row r="14" ht="28" spans="2:3">
      <c r="B14" t="s">
        <v>69</v>
      </c>
      <c r="C14" t="s">
        <v>70</v>
      </c>
    </row>
    <row r="15" ht="28" spans="2:3">
      <c r="B15" t="s">
        <v>40</v>
      </c>
      <c r="C15" t="s">
        <v>71</v>
      </c>
    </row>
    <row r="16" spans="2:3">
      <c r="B16" t="s">
        <v>49</v>
      </c>
      <c r="C16" t="s">
        <v>72</v>
      </c>
    </row>
    <row r="17" ht="28" spans="2:3">
      <c r="B17" t="s">
        <v>73</v>
      </c>
      <c r="C17" t="s">
        <v>74</v>
      </c>
    </row>
    <row r="18" spans="2:3">
      <c r="B18" t="s">
        <v>45</v>
      </c>
      <c r="C18" t="s">
        <v>75</v>
      </c>
    </row>
    <row r="19" spans="2:3">
      <c r="B19" t="s">
        <v>53</v>
      </c>
      <c r="C19" t="s">
        <v>76</v>
      </c>
    </row>
    <row r="20" spans="2:3">
      <c r="B20" t="s">
        <v>77</v>
      </c>
      <c r="C20" t="s">
        <v>78</v>
      </c>
    </row>
    <row r="21" ht="28" spans="2:3">
      <c r="B21" t="s">
        <v>79</v>
      </c>
      <c r="C21" t="s">
        <v>80</v>
      </c>
    </row>
    <row r="22" ht="28" spans="2:3">
      <c r="B22" t="s">
        <v>58</v>
      </c>
      <c r="C22" t="s">
        <v>81</v>
      </c>
    </row>
    <row r="23" ht="28" spans="2:3">
      <c r="B23" t="s">
        <v>39</v>
      </c>
      <c r="C23" t="s">
        <v>82</v>
      </c>
    </row>
    <row r="24" ht="28" spans="2:3">
      <c r="B24" t="s">
        <v>60</v>
      </c>
      <c r="C24" t="s">
        <v>83</v>
      </c>
    </row>
    <row r="25" spans="2:3">
      <c r="B25" t="s">
        <v>84</v>
      </c>
      <c r="C25" t="s">
        <v>85</v>
      </c>
    </row>
    <row r="26" ht="28" spans="2:3">
      <c r="B26" t="s">
        <v>32</v>
      </c>
      <c r="C26" t="s">
        <v>86</v>
      </c>
    </row>
    <row r="27" ht="28" spans="2:3">
      <c r="B27" t="s">
        <v>59</v>
      </c>
      <c r="C27" t="s">
        <v>87</v>
      </c>
    </row>
    <row r="28" ht="28" spans="2:3">
      <c r="B28" t="s">
        <v>88</v>
      </c>
      <c r="C28" t="s">
        <v>89</v>
      </c>
    </row>
    <row r="29" spans="2:3">
      <c r="B29" t="s">
        <v>57</v>
      </c>
      <c r="C29" t="s">
        <v>90</v>
      </c>
    </row>
    <row r="30" spans="2:3">
      <c r="B30" t="s">
        <v>91</v>
      </c>
      <c r="C30" t="s">
        <v>92</v>
      </c>
    </row>
  </sheetData>
  <mergeCells count="1">
    <mergeCell ref="B1:D1"/>
  </mergeCells>
  <dataValidations count="1">
    <dataValidation allowBlank="1" showInputMessage="1" showErrorMessage="1" prompt="Title of this worksheet is in this cell" sqref="E1:J1"/>
  </dataValidations>
  <pageMargins left="0.699305555555556" right="0.699305555555556" top="0.75" bottom="0.75" header="0.3" footer="0.3"/>
  <pageSetup paperSize="9" orientation="portrait" horizontalDpi="75" verticalDpi="7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5"/>
  </sheetPr>
  <dimension ref="A1:C12"/>
  <sheetViews>
    <sheetView workbookViewId="0">
      <selection activeCell="A6" sqref="A6"/>
    </sheetView>
  </sheetViews>
  <sheetFormatPr defaultColWidth="9" defaultRowHeight="14" outlineLevelCol="2"/>
  <cols>
    <col min="1" max="2" width="19.109375" customWidth="1"/>
  </cols>
  <sheetData>
    <row r="1" ht="20.7" customHeight="1" spans="1:3">
      <c r="A1" s="1" t="s">
        <v>93</v>
      </c>
      <c r="B1" s="1"/>
      <c r="C1" s="2"/>
    </row>
    <row r="3" spans="1:2">
      <c r="A3" s="3" t="s">
        <v>69</v>
      </c>
      <c r="B3" s="3" t="s">
        <v>94</v>
      </c>
    </row>
    <row r="4" spans="1:2">
      <c r="A4" s="4" t="s">
        <v>57</v>
      </c>
      <c r="B4" s="4">
        <v>1</v>
      </c>
    </row>
    <row r="5" spans="1:2">
      <c r="A5" s="4" t="s">
        <v>49</v>
      </c>
      <c r="B5" s="4">
        <v>1.17295</v>
      </c>
    </row>
    <row r="6" spans="1:2">
      <c r="A6" s="4" t="s">
        <v>45</v>
      </c>
      <c r="B6" s="4">
        <v>1.31334</v>
      </c>
    </row>
    <row r="7" spans="1:2">
      <c r="A7" s="4" t="s">
        <v>53</v>
      </c>
      <c r="B7" s="4">
        <v>0.01559</v>
      </c>
    </row>
    <row r="8" spans="1:2">
      <c r="A8" s="4" t="s">
        <v>61</v>
      </c>
      <c r="B8" s="4">
        <v>0.804</v>
      </c>
    </row>
    <row r="9" spans="1:2">
      <c r="A9" s="4" t="s">
        <v>64</v>
      </c>
      <c r="B9" s="4">
        <v>0.80344</v>
      </c>
    </row>
    <row r="10" spans="1:2">
      <c r="A10" s="4" t="s">
        <v>91</v>
      </c>
      <c r="B10" s="4">
        <v>0.0774</v>
      </c>
    </row>
    <row r="11" spans="1:2">
      <c r="A11" s="4" t="s">
        <v>84</v>
      </c>
      <c r="B11" s="4">
        <v>0.75349</v>
      </c>
    </row>
    <row r="12" spans="1:2">
      <c r="A12" s="4" t="s">
        <v>77</v>
      </c>
      <c r="B12" s="4">
        <v>0.009</v>
      </c>
    </row>
  </sheetData>
  <mergeCells count="1">
    <mergeCell ref="A1:B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B5"/>
  <sheetViews>
    <sheetView workbookViewId="0">
      <selection activeCell="A1" sqref="A1"/>
    </sheetView>
  </sheetViews>
  <sheetFormatPr defaultColWidth="9" defaultRowHeight="14" outlineLevelRow="4" outlineLevelCol="1"/>
  <cols>
    <col min="1" max="1" width="21.5546875" customWidth="1"/>
  </cols>
  <sheetData>
    <row r="2" spans="1:2">
      <c r="A2" t="s">
        <v>17</v>
      </c>
      <c r="B2">
        <f ca="1">SUMPRODUCT(TravelCosts,Ex_Rate)</f>
        <v>495.2738711</v>
      </c>
    </row>
    <row r="3" spans="1:2">
      <c r="A3" t="s">
        <v>20</v>
      </c>
      <c r="B3">
        <f ca="1">ROUND(SUMPRODUCT(Lodging_Costs,Ex_Rate),2)</f>
        <v>2546.41</v>
      </c>
    </row>
    <row r="4" spans="1:2">
      <c r="A4" t="s">
        <v>23</v>
      </c>
      <c r="B4">
        <f ca="1">ROUND(SUMPRODUCT(Breakfast,Ex_Rate)+SUMPRODUCT(Lunch,Ex_Rate)+SUMPRODUCT(Dinner,Ex_Rate),2)</f>
        <v>1279.42</v>
      </c>
    </row>
    <row r="5" spans="1:2">
      <c r="A5" t="s">
        <v>25</v>
      </c>
      <c r="B5">
        <f ca="1">IFERROR(SUMPRODUCT(Coffee,Ex_Rate),SUMPRODUCT(Other,Ex_Rate))</f>
        <v>27.48958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Instructions</vt:lpstr>
      <vt:lpstr>Travel expense calculator</vt:lpstr>
      <vt:lpstr>Summary By Region</vt:lpstr>
      <vt:lpstr>Currency Rates</vt:lpstr>
      <vt:lpstr>Calcs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Tim Keighley</cp:lastModifiedBy>
  <dcterms:created xsi:type="dcterms:W3CDTF">2017-06-29T11:48:00Z</dcterms:created>
  <dcterms:modified xsi:type="dcterms:W3CDTF">2020-10-23T15:08:56Z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1033-2.7.0.4476</vt:lpwstr>
  </property>
</Properties>
</file>