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40" tabRatio="869"/>
  </bookViews>
  <sheets>
    <sheet name="Jobs-Data" sheetId="7" r:id="rId1"/>
  </sheets>
  <definedNames>
    <definedName name="_xlnm._FilterDatabase" localSheetId="0" hidden="1">'Jobs-Data'!$B$1:$J$65</definedName>
  </definedNames>
  <calcPr calcId="144525" concurrentCalc="0"/>
</workbook>
</file>

<file path=xl/sharedStrings.xml><?xml version="1.0" encoding="utf-8"?>
<sst xmlns="http://schemas.openxmlformats.org/spreadsheetml/2006/main" count="88">
  <si>
    <t>Job number</t>
  </si>
  <si>
    <t>Customer company name</t>
  </si>
  <si>
    <t>Job start date</t>
  </si>
  <si>
    <t>Estimated finish date</t>
  </si>
  <si>
    <t>Project cost</t>
  </si>
  <si>
    <t>Markup percentage</t>
  </si>
  <si>
    <t>Quoted price to the customer</t>
  </si>
  <si>
    <t>Number of people</t>
  </si>
  <si>
    <t xml:space="preserve">State </t>
  </si>
  <si>
    <t xml:space="preserve">Make a drop-down list for State </t>
  </si>
  <si>
    <t>QLD-001</t>
  </si>
  <si>
    <t>Dadbeh Pty Ltd</t>
  </si>
  <si>
    <t>QLD</t>
  </si>
  <si>
    <t>VIC</t>
  </si>
  <si>
    <t>VIC-002</t>
  </si>
  <si>
    <t>Ashkan Pty Ltd</t>
  </si>
  <si>
    <t>NSW-003</t>
  </si>
  <si>
    <t>Bolour Pty Ltd</t>
  </si>
  <si>
    <t>NSW</t>
  </si>
  <si>
    <t>QLD-004</t>
  </si>
  <si>
    <t>Asal Pty Ltd</t>
  </si>
  <si>
    <t>VIC-005</t>
  </si>
  <si>
    <t>Barbad Pty Ltd</t>
  </si>
  <si>
    <t>VIC-006</t>
  </si>
  <si>
    <t>Arsalan Pty Ltd</t>
  </si>
  <si>
    <t>QLD-007</t>
  </si>
  <si>
    <t>Aram Pty Ltd</t>
  </si>
  <si>
    <t>NSW-008</t>
  </si>
  <si>
    <t>Azarakhsh Pty Ltd</t>
  </si>
  <si>
    <t>QLD-009</t>
  </si>
  <si>
    <t>Make a drop-down list for Number of people</t>
  </si>
  <si>
    <t>NSW-010</t>
  </si>
  <si>
    <t>NSW-011</t>
  </si>
  <si>
    <t>Afsoon Pty Ltd</t>
  </si>
  <si>
    <t>NSW-012</t>
  </si>
  <si>
    <t>Anoush Pty Ltd</t>
  </si>
  <si>
    <t>NSW-013</t>
  </si>
  <si>
    <t>Beh Ayin Pty Ltd</t>
  </si>
  <si>
    <t>NSW-015</t>
  </si>
  <si>
    <t>Afshar Pty Ltd</t>
  </si>
  <si>
    <t>NSW-016</t>
  </si>
  <si>
    <t>VIC-017</t>
  </si>
  <si>
    <t>Delaram Pty Ltd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</si>
  <si>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</si>
  <si>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</si>
  <si>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</si>
  <si>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</si>
  <si>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</si>
  <si>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</si>
  <si>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</si>
  <si>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</si>
  <si>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Ahou Pty Ltd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</si>
  <si>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</si>
  <si>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</si>
  <si>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</si>
  <si>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</si>
  <si>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</si>
  <si>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</si>
  <si>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</si>
  <si>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</si>
  <si>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</si>
  <si>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</si>
  <si>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</si>
  <si>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</si>
  <si>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</si>
  <si>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</si>
  <si>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Baharak Pty Ltd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</si>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</sst>
</file>

<file path=xl/styles.xml><?xml version="1.0" encoding="utf-8"?>
<styleSheet xmlns="http://schemas.openxmlformats.org/spreadsheetml/2006/main">
  <numFmts count="7">
    <numFmt numFmtId="176" formatCode="#,##0_ ;\-#,##0\ "/>
    <numFmt numFmtId="177" formatCode="0.0"/>
    <numFmt numFmtId="178" formatCode="_ * #,##0.00_ ;_ * \-#,##0.00_ ;_ * &quot;-&quot;??_ ;_ @_ "/>
    <numFmt numFmtId="179" formatCode="_-&quot;$&quot;* #,##0.00_-;\-&quot;$&quot;* #,##0.00_-;_-&quot;$&quot;* &quot;-&quot;??_-;_-@_-"/>
    <numFmt numFmtId="180" formatCode="_ * #,##0_ ;_ * \-#,##0_ ;_ * &quot;-&quot;_ ;_ @_ "/>
    <numFmt numFmtId="42" formatCode="_(&quot;$&quot;* #,##0_);_(&quot;$&quot;* \(#,##0\);_(&quot;$&quot;* &quot;-&quot;_);_(@_)"/>
    <numFmt numFmtId="181" formatCode="&quot;$&quot;#,##0.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8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9" fillId="9" borderId="20" applyNumberFormat="0" applyAlignment="0" applyProtection="0">
      <alignment vertical="center"/>
    </xf>
    <xf numFmtId="17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13" fillId="23" borderId="19" applyNumberFormat="0" applyFont="0" applyAlignment="0" applyProtection="0">
      <alignment vertical="center"/>
    </xf>
    <xf numFmtId="0" fontId="24" fillId="32" borderId="1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" borderId="1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10" fillId="7" borderId="14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Fill="1" applyAlignment="1" applyProtection="1">
      <protection locked="0"/>
    </xf>
    <xf numFmtId="0" fontId="0" fillId="0" borderId="1" xfId="0" applyBorder="1" applyAlignment="1" applyProtection="1">
      <alignment horizontal="left"/>
    </xf>
    <xf numFmtId="0" fontId="0" fillId="0" borderId="1" xfId="0" applyFill="1" applyBorder="1" applyProtection="1"/>
    <xf numFmtId="58" fontId="0" fillId="0" borderId="1" xfId="0" applyNumberFormat="1" applyBorder="1" applyAlignment="1" applyProtection="1">
      <alignment horizontal="center"/>
      <protection hidden="1"/>
    </xf>
    <xf numFmtId="181" fontId="0" fillId="0" borderId="1" xfId="0" applyNumberFormat="1" applyBorder="1" applyAlignment="1" applyProtection="1">
      <alignment horizontal="center"/>
      <protection hidden="1"/>
    </xf>
    <xf numFmtId="177" fontId="0" fillId="0" borderId="1" xfId="0" applyNumberFormat="1" applyBorder="1" applyAlignment="1" applyProtection="1">
      <alignment horizontal="center"/>
      <protection hidden="1"/>
    </xf>
    <xf numFmtId="0" fontId="0" fillId="0" borderId="1" xfId="0" applyNumberFormat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Protection="1"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3" fontId="0" fillId="0" borderId="1" xfId="0" applyNumberFormat="1" applyBorder="1" applyAlignment="1" applyProtection="1">
      <alignment horizontal="center"/>
      <protection hidden="1"/>
    </xf>
    <xf numFmtId="181" fontId="0" fillId="0" borderId="0" xfId="0" applyNumberFormat="1" applyFill="1" applyBorder="1" applyProtection="1"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181" fontId="0" fillId="0" borderId="3" xfId="0" applyNumberFormat="1" applyFill="1" applyBorder="1" applyProtection="1">
      <protection locked="0"/>
    </xf>
    <xf numFmtId="0" fontId="3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2" fillId="2" borderId="10" xfId="0" applyNumberFormat="1" applyFont="1" applyFill="1" applyBorder="1" applyAlignment="1" applyProtection="1">
      <alignment vertical="center"/>
    </xf>
    <xf numFmtId="176" fontId="0" fillId="4" borderId="11" xfId="26" applyNumberFormat="1" applyFont="1" applyFill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2" fillId="0" borderId="6" xfId="0" applyNumberFormat="1" applyFont="1" applyFill="1" applyBorder="1" applyAlignment="1" applyProtection="1">
      <alignment vertical="center"/>
      <protection locked="0"/>
    </xf>
    <xf numFmtId="179" fontId="0" fillId="0" borderId="6" xfId="26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7" xfId="0" applyNumberFormat="1" applyFont="1" applyFill="1" applyBorder="1" applyAlignment="1" applyProtection="1">
      <alignment vertical="center"/>
      <protection locked="0"/>
    </xf>
    <xf numFmtId="0" fontId="2" fillId="2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4" xfId="0" applyNumberFormat="1" applyFont="1" applyFill="1" applyBorder="1" applyAlignment="1" applyProtection="1">
      <alignment horizontal="center" vertical="center" wrapText="1"/>
    </xf>
    <xf numFmtId="179" fontId="0" fillId="4" borderId="12" xfId="26" applyFont="1" applyFill="1" applyBorder="1" applyAlignment="1" applyProtection="1">
      <alignment horizontal="center" vertical="center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5" fillId="2" borderId="5" xfId="0" applyNumberFormat="1" applyFont="1" applyFill="1" applyBorder="1" applyAlignment="1" applyProtection="1">
      <alignment horizontal="center" vertical="center" wrapText="1"/>
    </xf>
    <xf numFmtId="179" fontId="0" fillId="4" borderId="13" xfId="26" applyFont="1" applyFill="1" applyBorder="1" applyAlignment="1" applyProtection="1">
      <alignment horizontal="center" vertical="center"/>
      <protection locked="0"/>
    </xf>
    <xf numFmtId="0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176" fontId="0" fillId="4" borderId="4" xfId="26" applyNumberFormat="1" applyFont="1" applyFill="1" applyBorder="1" applyAlignment="1" applyProtection="1">
      <alignment horizontal="center" vertical="center"/>
      <protection locked="0"/>
    </xf>
    <xf numFmtId="0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176" fontId="0" fillId="4" borderId="5" xfId="26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623887</xdr:colOff>
      <xdr:row>5</xdr:row>
      <xdr:rowOff>4763</xdr:rowOff>
    </xdr:from>
    <xdr:to>
      <xdr:col>11</xdr:col>
      <xdr:colOff>938212</xdr:colOff>
      <xdr:row>6</xdr:row>
      <xdr:rowOff>90488</xdr:rowOff>
    </xdr:to>
    <xdr:sp>
      <xdr:nvSpPr>
        <xdr:cNvPr id="21" name="Down Arrow 20"/>
        <xdr:cNvSpPr/>
      </xdr:nvSpPr>
      <xdr:spPr>
        <a:xfrm rot="16200000">
          <a:off x="11168380" y="1476375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733427</xdr:colOff>
      <xdr:row>10</xdr:row>
      <xdr:rowOff>28575</xdr:rowOff>
    </xdr:from>
    <xdr:to>
      <xdr:col>12</xdr:col>
      <xdr:colOff>57150</xdr:colOff>
      <xdr:row>11</xdr:row>
      <xdr:rowOff>28575</xdr:rowOff>
    </xdr:to>
    <xdr:sp>
      <xdr:nvSpPr>
        <xdr:cNvPr id="23" name="Down Arrow 22"/>
        <xdr:cNvSpPr/>
      </xdr:nvSpPr>
      <xdr:spPr>
        <a:xfrm rot="16200000">
          <a:off x="11440160" y="2319020"/>
          <a:ext cx="190500" cy="5429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123826</xdr:colOff>
      <xdr:row>14</xdr:row>
      <xdr:rowOff>0</xdr:rowOff>
    </xdr:from>
    <xdr:to>
      <xdr:col>13</xdr:col>
      <xdr:colOff>1</xdr:colOff>
      <xdr:row>15</xdr:row>
      <xdr:rowOff>85725</xdr:rowOff>
    </xdr:to>
    <xdr:sp>
      <xdr:nvSpPr>
        <xdr:cNvPr id="27" name="Down Arrow 26"/>
        <xdr:cNvSpPr/>
      </xdr:nvSpPr>
      <xdr:spPr>
        <a:xfrm rot="16200000">
          <a:off x="11939270" y="3147060"/>
          <a:ext cx="273050" cy="40449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P65"/>
  <sheetViews>
    <sheetView tabSelected="1" workbookViewId="0">
      <selection activeCell="I4" sqref="I4"/>
    </sheetView>
  </sheetViews>
  <sheetFormatPr defaultColWidth="9.1640625" defaultRowHeight="14"/>
  <cols>
    <col min="1" max="1" width="8.0703125" style="3" customWidth="1"/>
    <col min="2" max="2" width="12.5" style="4" customWidth="1"/>
    <col min="3" max="3" width="19" style="3" customWidth="1"/>
    <col min="4" max="4" width="10.6640625" style="5" customWidth="1"/>
    <col min="5" max="5" width="11.3359375" style="5" customWidth="1"/>
    <col min="6" max="8" width="13.1640625" style="5" customWidth="1"/>
    <col min="9" max="9" width="11.5" style="5" customWidth="1"/>
    <col min="10" max="10" width="13.1640625" style="5" customWidth="1"/>
    <col min="11" max="11" width="3.8359375" style="6" customWidth="1"/>
    <col min="12" max="12" width="15" style="3" customWidth="1"/>
    <col min="13" max="13" width="6.5" style="3" customWidth="1"/>
    <col min="14" max="14" width="24" style="3" customWidth="1"/>
    <col min="15" max="15" width="15" style="3" customWidth="1"/>
    <col min="16" max="16384" width="9.1640625" style="3"/>
  </cols>
  <sheetData>
    <row r="1" s="1" customFormat="1" ht="15" customHeight="1" spans="2:11">
      <c r="B1" s="7"/>
      <c r="C1" s="8"/>
      <c r="D1" s="9"/>
      <c r="E1" s="9"/>
      <c r="F1" s="9"/>
      <c r="G1" s="9"/>
      <c r="H1" s="9"/>
      <c r="I1" s="9"/>
      <c r="J1" s="9"/>
      <c r="K1" s="20"/>
    </row>
    <row r="2" s="1" customFormat="1" ht="15" customHeight="1" spans="2:11">
      <c r="B2" s="7"/>
      <c r="C2" s="8"/>
      <c r="D2" s="9"/>
      <c r="E2" s="9"/>
      <c r="F2" s="9"/>
      <c r="G2" s="9">
        <v>12</v>
      </c>
      <c r="H2" s="9"/>
      <c r="I2" s="9"/>
      <c r="J2" s="9"/>
      <c r="K2" s="20"/>
    </row>
    <row r="3" s="1" customFormat="1" ht="15" customHeight="1" spans="2:11">
      <c r="B3" s="7"/>
      <c r="C3"/>
      <c r="D3" s="9"/>
      <c r="E3" s="9"/>
      <c r="F3" s="9"/>
      <c r="G3" s="9"/>
      <c r="H3" s="9"/>
      <c r="I3" s="9"/>
      <c r="J3" s="9"/>
      <c r="K3" s="20"/>
    </row>
    <row r="4" s="2" customFormat="1" ht="12" customHeight="1" spans="2:16">
      <c r="B4"/>
      <c r="C4"/>
      <c r="D4"/>
      <c r="E4"/>
      <c r="F4"/>
      <c r="G4"/>
      <c r="H4"/>
      <c r="I4"/>
      <c r="J4"/>
      <c r="K4" s="21"/>
      <c r="L4" s="22"/>
      <c r="M4" s="22"/>
      <c r="N4" s="35"/>
      <c r="P4" s="35"/>
    </row>
    <row r="5" s="2" customFormat="1" ht="60" customHeight="1" spans="2:16">
      <c r="B5" s="10" t="s">
        <v>0</v>
      </c>
      <c r="C5" s="11" t="s">
        <v>1</v>
      </c>
      <c r="D5" s="12" t="s">
        <v>2</v>
      </c>
      <c r="E5" s="12" t="s">
        <v>3</v>
      </c>
      <c r="F5" s="12" t="s">
        <v>4</v>
      </c>
      <c r="G5" s="12" t="s">
        <v>5</v>
      </c>
      <c r="H5" s="12" t="s">
        <v>6</v>
      </c>
      <c r="I5" s="23" t="s">
        <v>7</v>
      </c>
      <c r="J5" s="12" t="s">
        <v>8</v>
      </c>
      <c r="K5" s="24"/>
      <c r="L5" s="25" t="s">
        <v>9</v>
      </c>
      <c r="M5" s="36"/>
      <c r="N5" s="36"/>
      <c r="O5"/>
      <c r="P5" s="35"/>
    </row>
    <row r="6" ht="15.75" customHeight="1" spans="1:16">
      <c r="A6" s="13">
        <f t="shared" ref="A6:A65" si="0">COUNTIF($B$6:$B$65,B6)</f>
        <v>1</v>
      </c>
      <c r="B6" s="14" t="s">
        <v>10</v>
      </c>
      <c r="C6" s="15" t="s">
        <v>11</v>
      </c>
      <c r="D6" s="16">
        <v>42248</v>
      </c>
      <c r="E6" s="16">
        <v>43063</v>
      </c>
      <c r="F6" s="17">
        <v>90000</v>
      </c>
      <c r="G6" s="18">
        <v>0.1</v>
      </c>
      <c r="H6" s="17">
        <f>F6*(1+G6)</f>
        <v>99000</v>
      </c>
      <c r="I6" s="26">
        <v>9</v>
      </c>
      <c r="J6" s="17" t="s">
        <v>12</v>
      </c>
      <c r="K6" s="27"/>
      <c r="L6" s="28"/>
      <c r="M6" s="17" t="s">
        <v>13</v>
      </c>
      <c r="N6" s="37" t="str">
        <f>"Number of jobs in "&amp;M6</f>
        <v>Number of jobs in VIC</v>
      </c>
      <c r="O6" s="38">
        <f>COUNTIF(J6:J65,M6)</f>
        <v>24</v>
      </c>
      <c r="P6" s="39"/>
    </row>
    <row r="7" ht="15" customHeight="1" spans="1:15">
      <c r="A7" s="13">
        <f t="shared" si="0"/>
        <v>1</v>
      </c>
      <c r="B7" s="14" t="s">
        <v>14</v>
      </c>
      <c r="C7" s="15" t="s">
        <v>15</v>
      </c>
      <c r="D7" s="16">
        <v>42275</v>
      </c>
      <c r="E7" s="16">
        <v>42829</v>
      </c>
      <c r="F7" s="17">
        <v>37800</v>
      </c>
      <c r="G7" s="19">
        <v>0.4</v>
      </c>
      <c r="H7" s="17">
        <f t="shared" ref="H7:H65" si="1">F7*(1+G7)</f>
        <v>52920</v>
      </c>
      <c r="I7" s="26">
        <v>4</v>
      </c>
      <c r="J7" s="17" t="s">
        <v>13</v>
      </c>
      <c r="K7" s="27"/>
      <c r="L7" s="29"/>
      <c r="M7" s="40"/>
      <c r="N7" s="40"/>
      <c r="O7" s="41"/>
    </row>
    <row r="8" ht="15.75" customHeight="1" spans="1:15">
      <c r="A8" s="13">
        <f t="shared" si="0"/>
        <v>1</v>
      </c>
      <c r="B8" s="14" t="s">
        <v>16</v>
      </c>
      <c r="C8" s="15" t="s">
        <v>17</v>
      </c>
      <c r="D8" s="16">
        <v>42427</v>
      </c>
      <c r="E8" s="16">
        <v>43188</v>
      </c>
      <c r="F8" s="17">
        <v>79200</v>
      </c>
      <c r="G8" s="19">
        <v>0.3</v>
      </c>
      <c r="H8" s="17">
        <f t="shared" si="1"/>
        <v>102960</v>
      </c>
      <c r="I8" s="26">
        <v>8</v>
      </c>
      <c r="J8" s="17" t="s">
        <v>18</v>
      </c>
      <c r="K8" s="27"/>
      <c r="L8" s="30"/>
      <c r="M8" s="42"/>
      <c r="N8" s="42"/>
      <c r="O8"/>
    </row>
    <row r="9" ht="15.75" customHeight="1" spans="1:15">
      <c r="A9" s="13">
        <f t="shared" si="0"/>
        <v>1</v>
      </c>
      <c r="B9" s="14" t="s">
        <v>19</v>
      </c>
      <c r="C9" s="15" t="s">
        <v>20</v>
      </c>
      <c r="D9" s="16">
        <v>42277</v>
      </c>
      <c r="E9" s="16">
        <v>42826.5</v>
      </c>
      <c r="F9" s="17">
        <v>36900</v>
      </c>
      <c r="G9" s="19">
        <v>0.4</v>
      </c>
      <c r="H9" s="17">
        <f t="shared" si="1"/>
        <v>51660</v>
      </c>
      <c r="I9" s="26">
        <v>4</v>
      </c>
      <c r="J9" s="17" t="s">
        <v>12</v>
      </c>
      <c r="K9" s="27"/>
      <c r="L9" s="31"/>
      <c r="M9" s="43"/>
      <c r="N9" s="43"/>
      <c r="O9"/>
    </row>
    <row r="10" ht="15" customHeight="1" spans="1:15">
      <c r="A10" s="13">
        <f t="shared" si="0"/>
        <v>2</v>
      </c>
      <c r="B10" s="14" t="s">
        <v>21</v>
      </c>
      <c r="C10" s="15" t="s">
        <v>22</v>
      </c>
      <c r="D10" s="16">
        <v>42393</v>
      </c>
      <c r="E10" s="16">
        <v>43073</v>
      </c>
      <c r="F10" s="17">
        <v>63000</v>
      </c>
      <c r="G10" s="19">
        <v>0.3</v>
      </c>
      <c r="H10" s="17">
        <f t="shared" si="1"/>
        <v>81900</v>
      </c>
      <c r="I10" s="26">
        <v>6</v>
      </c>
      <c r="J10" s="17" t="s">
        <v>13</v>
      </c>
      <c r="K10" s="27"/>
      <c r="L10" s="25" t="s">
        <v>9</v>
      </c>
      <c r="M10" s="44" t="s">
        <v>18</v>
      </c>
      <c r="N10" s="45" t="str">
        <f>"Total profit from the jobs in "&amp;M10</f>
        <v>Total profit from the jobs in NSW</v>
      </c>
      <c r="O10" s="46">
        <f>SUMIF(J6:J65,M10,H6:H65)</f>
        <v>1067490</v>
      </c>
    </row>
    <row r="11" ht="15" customHeight="1" spans="1:15">
      <c r="A11" s="13">
        <f t="shared" si="0"/>
        <v>1</v>
      </c>
      <c r="B11" s="14" t="s">
        <v>23</v>
      </c>
      <c r="C11" s="15" t="s">
        <v>24</v>
      </c>
      <c r="D11" s="16">
        <v>42424</v>
      </c>
      <c r="E11" s="16">
        <v>42928.5</v>
      </c>
      <c r="F11" s="17">
        <v>27900</v>
      </c>
      <c r="G11" s="19">
        <v>0.4</v>
      </c>
      <c r="H11" s="17">
        <f t="shared" si="1"/>
        <v>39060</v>
      </c>
      <c r="I11" s="26">
        <v>3</v>
      </c>
      <c r="J11" s="17" t="s">
        <v>13</v>
      </c>
      <c r="K11" s="32"/>
      <c r="L11" s="28"/>
      <c r="M11" s="47"/>
      <c r="N11" s="48"/>
      <c r="O11" s="49"/>
    </row>
    <row r="12" ht="15" customHeight="1" spans="1:15">
      <c r="A12" s="13">
        <f t="shared" si="0"/>
        <v>1</v>
      </c>
      <c r="B12" s="14" t="s">
        <v>25</v>
      </c>
      <c r="C12" s="15" t="s">
        <v>26</v>
      </c>
      <c r="D12" s="16">
        <v>42392</v>
      </c>
      <c r="E12" s="16">
        <v>42851.5</v>
      </c>
      <c r="F12" s="17">
        <v>18900</v>
      </c>
      <c r="G12" s="19">
        <v>0.5</v>
      </c>
      <c r="H12" s="17">
        <f t="shared" si="1"/>
        <v>28350</v>
      </c>
      <c r="I12" s="26">
        <v>2</v>
      </c>
      <c r="J12" s="17" t="s">
        <v>12</v>
      </c>
      <c r="K12" s="32"/>
      <c r="L12"/>
      <c r="M12"/>
      <c r="N12"/>
      <c r="O12"/>
    </row>
    <row r="13" ht="14.75" spans="1:15">
      <c r="A13" s="13">
        <f t="shared" si="0"/>
        <v>1</v>
      </c>
      <c r="B13" s="14" t="s">
        <v>27</v>
      </c>
      <c r="C13" s="15" t="s">
        <v>28</v>
      </c>
      <c r="D13" s="16">
        <v>42430</v>
      </c>
      <c r="E13" s="16">
        <v>43033.5</v>
      </c>
      <c r="F13" s="17">
        <v>47700</v>
      </c>
      <c r="G13" s="19">
        <v>0.3</v>
      </c>
      <c r="H13" s="17">
        <f t="shared" si="1"/>
        <v>62010</v>
      </c>
      <c r="I13" s="26">
        <v>5</v>
      </c>
      <c r="J13" s="17" t="s">
        <v>18</v>
      </c>
      <c r="K13" s="27"/>
      <c r="N13" s="6"/>
      <c r="O13"/>
    </row>
    <row r="14" spans="1:15">
      <c r="A14" s="13">
        <f t="shared" si="0"/>
        <v>1</v>
      </c>
      <c r="B14" s="14" t="s">
        <v>29</v>
      </c>
      <c r="C14" s="15" t="s">
        <v>22</v>
      </c>
      <c r="D14" s="16">
        <v>42290</v>
      </c>
      <c r="E14" s="16">
        <v>42970</v>
      </c>
      <c r="F14" s="17">
        <v>63000</v>
      </c>
      <c r="G14" s="19">
        <v>0.3</v>
      </c>
      <c r="H14" s="17">
        <f t="shared" si="1"/>
        <v>81900</v>
      </c>
      <c r="I14" s="26">
        <v>6</v>
      </c>
      <c r="J14" s="17" t="s">
        <v>12</v>
      </c>
      <c r="K14" s="27"/>
      <c r="L14" s="33" t="s">
        <v>30</v>
      </c>
      <c r="M14" s="50"/>
      <c r="N14" s="51"/>
      <c r="O14"/>
    </row>
    <row r="15" ht="14.75" spans="1:15">
      <c r="A15" s="13">
        <f t="shared" si="0"/>
        <v>1</v>
      </c>
      <c r="B15" s="14" t="s">
        <v>31</v>
      </c>
      <c r="C15" s="15" t="s">
        <v>26</v>
      </c>
      <c r="D15" s="16">
        <v>42384</v>
      </c>
      <c r="E15" s="16">
        <v>42843.5</v>
      </c>
      <c r="F15" s="17">
        <v>18900</v>
      </c>
      <c r="G15" s="19">
        <v>0.5</v>
      </c>
      <c r="H15" s="17">
        <f t="shared" si="1"/>
        <v>28350</v>
      </c>
      <c r="I15" s="26">
        <v>2</v>
      </c>
      <c r="J15" s="17" t="s">
        <v>18</v>
      </c>
      <c r="K15" s="27"/>
      <c r="L15" s="34"/>
      <c r="M15" s="52"/>
      <c r="N15" s="53"/>
      <c r="O15"/>
    </row>
    <row r="16" spans="1:11">
      <c r="A16" s="13">
        <f t="shared" si="0"/>
        <v>1</v>
      </c>
      <c r="B16" s="14" t="s">
        <v>32</v>
      </c>
      <c r="C16" s="15" t="s">
        <v>33</v>
      </c>
      <c r="D16" s="16">
        <v>42358</v>
      </c>
      <c r="E16" s="16">
        <v>42763.5</v>
      </c>
      <c r="F16" s="17">
        <v>8100</v>
      </c>
      <c r="G16" s="18">
        <v>0.5</v>
      </c>
      <c r="H16" s="17">
        <f t="shared" si="1"/>
        <v>12150</v>
      </c>
      <c r="I16" s="26">
        <v>1</v>
      </c>
      <c r="J16" s="17" t="s">
        <v>18</v>
      </c>
      <c r="K16" s="27"/>
    </row>
    <row r="17" spans="1:11">
      <c r="A17" s="13">
        <f t="shared" si="0"/>
        <v>1</v>
      </c>
      <c r="B17" s="14" t="s">
        <v>34</v>
      </c>
      <c r="C17" s="15" t="s">
        <v>35</v>
      </c>
      <c r="D17" s="16">
        <v>42269</v>
      </c>
      <c r="E17" s="16">
        <v>42706</v>
      </c>
      <c r="F17" s="17">
        <v>14400</v>
      </c>
      <c r="G17" s="19">
        <v>0.5</v>
      </c>
      <c r="H17" s="17">
        <f t="shared" si="1"/>
        <v>21600</v>
      </c>
      <c r="I17" s="26">
        <v>1</v>
      </c>
      <c r="J17" s="17" t="s">
        <v>18</v>
      </c>
      <c r="K17" s="27"/>
    </row>
    <row r="18" spans="1:11">
      <c r="A18" s="13">
        <f t="shared" si="0"/>
        <v>1</v>
      </c>
      <c r="B18" s="14" t="s">
        <v>36</v>
      </c>
      <c r="C18" s="15" t="s">
        <v>37</v>
      </c>
      <c r="D18" s="16">
        <v>42325</v>
      </c>
      <c r="E18" s="16">
        <v>43027.5</v>
      </c>
      <c r="F18" s="17">
        <v>67500</v>
      </c>
      <c r="G18" s="19">
        <v>0.3</v>
      </c>
      <c r="H18" s="17">
        <f t="shared" si="1"/>
        <v>87750</v>
      </c>
      <c r="I18" s="26">
        <v>7</v>
      </c>
      <c r="J18" s="17" t="s">
        <v>18</v>
      </c>
      <c r="K18" s="27"/>
    </row>
    <row r="19" spans="1:11">
      <c r="A19" s="13">
        <f t="shared" si="0"/>
        <v>2</v>
      </c>
      <c r="B19" s="14" t="s">
        <v>21</v>
      </c>
      <c r="C19" s="15" t="s">
        <v>33</v>
      </c>
      <c r="D19" s="16">
        <v>42385</v>
      </c>
      <c r="E19" s="16">
        <v>42790.5</v>
      </c>
      <c r="F19" s="17">
        <v>8100</v>
      </c>
      <c r="G19" s="19">
        <v>0.5</v>
      </c>
      <c r="H19" s="17">
        <f t="shared" si="1"/>
        <v>12150</v>
      </c>
      <c r="I19" s="26">
        <v>1</v>
      </c>
      <c r="J19" s="17" t="s">
        <v>13</v>
      </c>
      <c r="K19" s="27"/>
    </row>
    <row r="20" spans="1:11">
      <c r="A20" s="13">
        <f t="shared" si="0"/>
        <v>1</v>
      </c>
      <c r="B20" s="14" t="s">
        <v>38</v>
      </c>
      <c r="C20" s="15" t="s">
        <v>39</v>
      </c>
      <c r="D20" s="16">
        <v>42391</v>
      </c>
      <c r="E20" s="16">
        <v>42787.5</v>
      </c>
      <c r="F20" s="17">
        <v>6300</v>
      </c>
      <c r="G20" s="19">
        <v>0.5</v>
      </c>
      <c r="H20" s="17">
        <f t="shared" si="1"/>
        <v>9450</v>
      </c>
      <c r="I20" s="26">
        <v>1</v>
      </c>
      <c r="J20" s="17" t="s">
        <v>18</v>
      </c>
      <c r="K20" s="27"/>
    </row>
    <row r="21" spans="1:11">
      <c r="A21" s="13">
        <f t="shared" si="0"/>
        <v>1</v>
      </c>
      <c r="B21" s="14" t="s">
        <v>40</v>
      </c>
      <c r="C21" s="15" t="s">
        <v>24</v>
      </c>
      <c r="D21" s="16">
        <v>42395</v>
      </c>
      <c r="E21" s="16">
        <v>42899.5</v>
      </c>
      <c r="F21" s="17">
        <v>27900</v>
      </c>
      <c r="G21" s="18">
        <v>0.4</v>
      </c>
      <c r="H21" s="17">
        <f t="shared" si="1"/>
        <v>39060</v>
      </c>
      <c r="I21" s="26">
        <v>3</v>
      </c>
      <c r="J21" s="17" t="s">
        <v>18</v>
      </c>
      <c r="K21" s="27"/>
    </row>
    <row r="22" spans="1:11">
      <c r="A22" s="13">
        <f t="shared" si="0"/>
        <v>1</v>
      </c>
      <c r="B22" s="14" t="s">
        <v>41</v>
      </c>
      <c r="C22" s="15" t="s">
        <v>42</v>
      </c>
      <c r="D22" s="16">
        <v>42258</v>
      </c>
      <c r="E22" s="16">
        <v>43086.5</v>
      </c>
      <c r="F22" s="17">
        <v>92700</v>
      </c>
      <c r="G22" s="19">
        <v>0.3</v>
      </c>
      <c r="H22" s="17">
        <f t="shared" si="1"/>
        <v>120510</v>
      </c>
      <c r="I22" s="26">
        <v>9</v>
      </c>
      <c r="J22" s="17" t="s">
        <v>13</v>
      </c>
      <c r="K22" s="27"/>
    </row>
    <row r="23" spans="1:11">
      <c r="A23" s="13">
        <f t="shared" si="0"/>
        <v>1</v>
      </c>
      <c r="B23" s="14" t="s">
        <v>43</v>
      </c>
      <c r="C23" s="15" t="s">
        <v>39</v>
      </c>
      <c r="D23" s="16">
        <v>42415</v>
      </c>
      <c r="E23" s="16">
        <v>42811.5</v>
      </c>
      <c r="F23" s="17">
        <v>6300</v>
      </c>
      <c r="G23" s="19">
        <v>0.5</v>
      </c>
      <c r="H23" s="17">
        <f t="shared" si="1"/>
        <v>9450</v>
      </c>
      <c r="I23" s="26">
        <v>1</v>
      </c>
      <c r="J23" s="17" t="s">
        <v>13</v>
      </c>
      <c r="K23" s="27"/>
    </row>
    <row r="24" spans="1:11">
      <c r="A24" s="13">
        <f t="shared" si="0"/>
        <v>1</v>
      </c>
      <c r="B24" s="14" t="s">
        <v>44</v>
      </c>
      <c r="C24" s="15" t="s">
        <v>42</v>
      </c>
      <c r="D24" s="16">
        <v>42389</v>
      </c>
      <c r="E24" s="16">
        <v>43217.5</v>
      </c>
      <c r="F24" s="17">
        <v>92700</v>
      </c>
      <c r="G24" s="18">
        <v>0.1</v>
      </c>
      <c r="H24" s="17">
        <f t="shared" si="1"/>
        <v>101970</v>
      </c>
      <c r="I24" s="26">
        <v>9</v>
      </c>
      <c r="J24" s="17" t="s">
        <v>13</v>
      </c>
      <c r="K24" s="27"/>
    </row>
    <row r="25" spans="1:11">
      <c r="A25" s="13">
        <f t="shared" si="0"/>
        <v>1</v>
      </c>
      <c r="B25" s="14" t="s">
        <v>45</v>
      </c>
      <c r="C25" s="15" t="s">
        <v>28</v>
      </c>
      <c r="D25" s="16">
        <v>42403</v>
      </c>
      <c r="E25" s="16">
        <v>43006.5</v>
      </c>
      <c r="F25" s="17">
        <v>47700</v>
      </c>
      <c r="G25" s="19">
        <v>0.3</v>
      </c>
      <c r="H25" s="17">
        <f t="shared" si="1"/>
        <v>62010</v>
      </c>
      <c r="I25" s="26">
        <v>5</v>
      </c>
      <c r="J25" s="17" t="s">
        <v>18</v>
      </c>
      <c r="K25" s="27"/>
    </row>
    <row r="26" spans="1:11">
      <c r="A26" s="13">
        <f t="shared" si="0"/>
        <v>1</v>
      </c>
      <c r="B26" s="14" t="s">
        <v>46</v>
      </c>
      <c r="C26" s="15" t="s">
        <v>35</v>
      </c>
      <c r="D26" s="16">
        <v>42311</v>
      </c>
      <c r="E26" s="16">
        <v>42748</v>
      </c>
      <c r="F26" s="17">
        <v>14400</v>
      </c>
      <c r="G26" s="19">
        <v>0.5</v>
      </c>
      <c r="H26" s="17">
        <f t="shared" si="1"/>
        <v>21600</v>
      </c>
      <c r="I26" s="26">
        <v>1</v>
      </c>
      <c r="J26" s="17" t="s">
        <v>18</v>
      </c>
      <c r="K26" s="27"/>
    </row>
    <row r="27" spans="1:11">
      <c r="A27" s="13">
        <f t="shared" si="0"/>
        <v>1</v>
      </c>
      <c r="B27" s="14" t="s">
        <v>47</v>
      </c>
      <c r="C27" s="15" t="s">
        <v>35</v>
      </c>
      <c r="D27" s="16">
        <v>42324</v>
      </c>
      <c r="E27" s="16">
        <v>42761</v>
      </c>
      <c r="F27" s="17">
        <v>14400</v>
      </c>
      <c r="G27" s="19">
        <v>0.5</v>
      </c>
      <c r="H27" s="17">
        <f t="shared" si="1"/>
        <v>21600</v>
      </c>
      <c r="I27" s="26">
        <v>1</v>
      </c>
      <c r="J27" s="17" t="s">
        <v>13</v>
      </c>
      <c r="K27" s="27"/>
    </row>
    <row r="28" spans="1:11">
      <c r="A28" s="13">
        <f t="shared" si="0"/>
        <v>1</v>
      </c>
      <c r="B28" s="14" t="s">
        <v>48</v>
      </c>
      <c r="C28" s="15" t="s">
        <v>28</v>
      </c>
      <c r="D28" s="16">
        <v>42434</v>
      </c>
      <c r="E28" s="16">
        <v>43037.5</v>
      </c>
      <c r="F28" s="17">
        <v>47700</v>
      </c>
      <c r="G28" s="19">
        <v>0.3</v>
      </c>
      <c r="H28" s="17">
        <f t="shared" si="1"/>
        <v>62010</v>
      </c>
      <c r="I28" s="26">
        <v>5</v>
      </c>
      <c r="J28" s="17" t="s">
        <v>12</v>
      </c>
      <c r="K28" s="27"/>
    </row>
    <row r="29" spans="1:11">
      <c r="A29" s="13">
        <f t="shared" si="0"/>
        <v>1</v>
      </c>
      <c r="B29" s="14" t="s">
        <v>49</v>
      </c>
      <c r="C29" s="15" t="s">
        <v>17</v>
      </c>
      <c r="D29" s="16">
        <v>42434</v>
      </c>
      <c r="E29" s="16">
        <v>43195</v>
      </c>
      <c r="F29" s="17">
        <v>79200</v>
      </c>
      <c r="G29" s="19">
        <v>0.3</v>
      </c>
      <c r="H29" s="17">
        <f t="shared" si="1"/>
        <v>102960</v>
      </c>
      <c r="I29" s="26">
        <v>8</v>
      </c>
      <c r="J29" s="17" t="s">
        <v>18</v>
      </c>
      <c r="K29" s="27"/>
    </row>
    <row r="30" spans="1:11">
      <c r="A30" s="13">
        <f t="shared" si="0"/>
        <v>1</v>
      </c>
      <c r="B30" s="14" t="s">
        <v>50</v>
      </c>
      <c r="C30" s="15" t="s">
        <v>51</v>
      </c>
      <c r="D30" s="16">
        <v>42354</v>
      </c>
      <c r="E30" s="16">
        <v>42764</v>
      </c>
      <c r="F30" s="17">
        <v>9000</v>
      </c>
      <c r="G30" s="19">
        <v>0.5</v>
      </c>
      <c r="H30" s="17">
        <f t="shared" si="1"/>
        <v>13500</v>
      </c>
      <c r="I30" s="26">
        <v>1</v>
      </c>
      <c r="J30" s="17" t="s">
        <v>12</v>
      </c>
      <c r="K30" s="27"/>
    </row>
    <row r="31" spans="1:11">
      <c r="A31" s="13">
        <f t="shared" si="0"/>
        <v>1</v>
      </c>
      <c r="B31" s="14" t="s">
        <v>52</v>
      </c>
      <c r="C31" s="15" t="s">
        <v>37</v>
      </c>
      <c r="D31" s="16">
        <v>42277</v>
      </c>
      <c r="E31" s="16">
        <v>42979.5</v>
      </c>
      <c r="F31" s="17">
        <v>67500</v>
      </c>
      <c r="G31" s="19">
        <v>0.3</v>
      </c>
      <c r="H31" s="17">
        <f t="shared" si="1"/>
        <v>87750</v>
      </c>
      <c r="I31" s="26">
        <v>7</v>
      </c>
      <c r="J31" s="17" t="s">
        <v>18</v>
      </c>
      <c r="K31" s="27"/>
    </row>
    <row r="32" spans="1:11">
      <c r="A32" s="13">
        <f t="shared" si="0"/>
        <v>1</v>
      </c>
      <c r="B32" s="14" t="s">
        <v>53</v>
      </c>
      <c r="C32" s="15" t="s">
        <v>11</v>
      </c>
      <c r="D32" s="16">
        <v>42382</v>
      </c>
      <c r="E32" s="16">
        <v>43179</v>
      </c>
      <c r="F32" s="17">
        <v>86400</v>
      </c>
      <c r="G32" s="19">
        <v>0.3</v>
      </c>
      <c r="H32" s="17">
        <f t="shared" si="1"/>
        <v>112320</v>
      </c>
      <c r="I32" s="26">
        <v>9</v>
      </c>
      <c r="J32" s="17" t="s">
        <v>12</v>
      </c>
      <c r="K32" s="27"/>
    </row>
    <row r="33" spans="1:11">
      <c r="A33" s="13">
        <f t="shared" si="0"/>
        <v>1</v>
      </c>
      <c r="B33" s="14" t="s">
        <v>54</v>
      </c>
      <c r="C33" s="15" t="s">
        <v>42</v>
      </c>
      <c r="D33" s="16">
        <v>42440</v>
      </c>
      <c r="E33" s="16">
        <v>43268.5</v>
      </c>
      <c r="F33" s="17">
        <v>92700</v>
      </c>
      <c r="G33" s="18">
        <v>0.1</v>
      </c>
      <c r="H33" s="17">
        <f t="shared" si="1"/>
        <v>101970</v>
      </c>
      <c r="I33" s="26">
        <v>9</v>
      </c>
      <c r="J33" s="17" t="s">
        <v>18</v>
      </c>
      <c r="K33" s="27"/>
    </row>
    <row r="34" spans="1:11">
      <c r="A34" s="13">
        <f t="shared" si="0"/>
        <v>1</v>
      </c>
      <c r="B34" s="14" t="s">
        <v>55</v>
      </c>
      <c r="C34" s="15" t="s">
        <v>24</v>
      </c>
      <c r="D34" s="16">
        <v>42299</v>
      </c>
      <c r="E34" s="16">
        <v>42803.5</v>
      </c>
      <c r="F34" s="17">
        <v>27900</v>
      </c>
      <c r="G34" s="19">
        <v>0.4</v>
      </c>
      <c r="H34" s="17">
        <f t="shared" si="1"/>
        <v>39060</v>
      </c>
      <c r="I34" s="26">
        <v>3</v>
      </c>
      <c r="J34" s="17" t="s">
        <v>12</v>
      </c>
      <c r="K34" s="27"/>
    </row>
    <row r="35" spans="1:11">
      <c r="A35" s="13">
        <f t="shared" si="0"/>
        <v>1</v>
      </c>
      <c r="B35" s="14" t="s">
        <v>56</v>
      </c>
      <c r="C35" s="15" t="s">
        <v>51</v>
      </c>
      <c r="D35" s="16">
        <v>42291</v>
      </c>
      <c r="E35" s="16">
        <v>42701</v>
      </c>
      <c r="F35" s="17">
        <v>9000</v>
      </c>
      <c r="G35" s="19">
        <v>0.5</v>
      </c>
      <c r="H35" s="17">
        <f t="shared" si="1"/>
        <v>13500</v>
      </c>
      <c r="I35" s="26">
        <v>1</v>
      </c>
      <c r="J35" s="17" t="s">
        <v>12</v>
      </c>
      <c r="K35" s="27"/>
    </row>
    <row r="36" spans="1:11">
      <c r="A36" s="13">
        <f t="shared" si="0"/>
        <v>1</v>
      </c>
      <c r="B36" s="14" t="s">
        <v>57</v>
      </c>
      <c r="C36" s="15" t="s">
        <v>15</v>
      </c>
      <c r="D36" s="16">
        <v>42290</v>
      </c>
      <c r="E36" s="16">
        <v>42844</v>
      </c>
      <c r="F36" s="17">
        <v>37800</v>
      </c>
      <c r="G36" s="19">
        <v>0.4</v>
      </c>
      <c r="H36" s="17">
        <f t="shared" si="1"/>
        <v>52920</v>
      </c>
      <c r="I36" s="26">
        <v>4</v>
      </c>
      <c r="J36" s="17" t="s">
        <v>13</v>
      </c>
      <c r="K36" s="27"/>
    </row>
    <row r="37" spans="1:11">
      <c r="A37" s="13">
        <f t="shared" si="0"/>
        <v>1</v>
      </c>
      <c r="B37" s="14" t="s">
        <v>58</v>
      </c>
      <c r="C37" s="15" t="s">
        <v>24</v>
      </c>
      <c r="D37" s="16">
        <v>42269</v>
      </c>
      <c r="E37" s="16">
        <v>42773.5</v>
      </c>
      <c r="F37" s="17">
        <v>27900</v>
      </c>
      <c r="G37" s="19">
        <v>0.4</v>
      </c>
      <c r="H37" s="17">
        <f t="shared" si="1"/>
        <v>39060</v>
      </c>
      <c r="I37" s="26">
        <v>3</v>
      </c>
      <c r="J37" s="17" t="s">
        <v>12</v>
      </c>
      <c r="K37" s="27"/>
    </row>
    <row r="38" spans="1:11">
      <c r="A38" s="13">
        <f t="shared" si="0"/>
        <v>1</v>
      </c>
      <c r="B38" s="14" t="s">
        <v>59</v>
      </c>
      <c r="C38" s="15" t="s">
        <v>15</v>
      </c>
      <c r="D38" s="16">
        <v>42358</v>
      </c>
      <c r="E38" s="16">
        <v>42912</v>
      </c>
      <c r="F38" s="17">
        <v>37800</v>
      </c>
      <c r="G38" s="19">
        <v>0.4</v>
      </c>
      <c r="H38" s="17">
        <f t="shared" si="1"/>
        <v>52920</v>
      </c>
      <c r="I38" s="26">
        <v>4</v>
      </c>
      <c r="J38" s="17" t="s">
        <v>12</v>
      </c>
      <c r="K38" s="27"/>
    </row>
    <row r="39" spans="1:11">
      <c r="A39" s="13">
        <f t="shared" si="0"/>
        <v>1</v>
      </c>
      <c r="B39" s="14" t="s">
        <v>60</v>
      </c>
      <c r="C39" s="15" t="s">
        <v>11</v>
      </c>
      <c r="D39" s="16">
        <v>42369</v>
      </c>
      <c r="E39" s="16">
        <v>43166</v>
      </c>
      <c r="F39" s="17">
        <v>86400</v>
      </c>
      <c r="G39" s="19">
        <v>0.3</v>
      </c>
      <c r="H39" s="17">
        <f t="shared" si="1"/>
        <v>112320</v>
      </c>
      <c r="I39" s="26">
        <v>9</v>
      </c>
      <c r="J39" s="17" t="s">
        <v>18</v>
      </c>
      <c r="K39" s="27"/>
    </row>
    <row r="40" spans="1:11">
      <c r="A40" s="13">
        <f t="shared" si="0"/>
        <v>1</v>
      </c>
      <c r="B40" s="14" t="s">
        <v>61</v>
      </c>
      <c r="C40" s="15" t="s">
        <v>39</v>
      </c>
      <c r="D40" s="16">
        <v>42264</v>
      </c>
      <c r="E40" s="16">
        <v>42660.5</v>
      </c>
      <c r="F40" s="17">
        <v>6300</v>
      </c>
      <c r="G40" s="19">
        <v>0.5</v>
      </c>
      <c r="H40" s="17">
        <f t="shared" si="1"/>
        <v>9450</v>
      </c>
      <c r="I40" s="26">
        <v>1</v>
      </c>
      <c r="J40" s="17" t="s">
        <v>12</v>
      </c>
      <c r="K40" s="27"/>
    </row>
    <row r="41" spans="1:11">
      <c r="A41" s="13">
        <f t="shared" si="0"/>
        <v>1</v>
      </c>
      <c r="B41" s="14" t="s">
        <v>62</v>
      </c>
      <c r="C41" s="15" t="s">
        <v>17</v>
      </c>
      <c r="D41" s="16">
        <v>42319</v>
      </c>
      <c r="E41" s="16">
        <v>43080</v>
      </c>
      <c r="F41" s="17">
        <v>79200</v>
      </c>
      <c r="G41" s="19">
        <v>0.3</v>
      </c>
      <c r="H41" s="17">
        <f t="shared" si="1"/>
        <v>102960</v>
      </c>
      <c r="I41" s="26">
        <v>8</v>
      </c>
      <c r="J41" s="17" t="s">
        <v>13</v>
      </c>
      <c r="K41" s="27"/>
    </row>
    <row r="42" spans="1:11">
      <c r="A42" s="13">
        <f t="shared" si="0"/>
        <v>1</v>
      </c>
      <c r="B42" s="14" t="s">
        <v>63</v>
      </c>
      <c r="C42" s="15" t="s">
        <v>33</v>
      </c>
      <c r="D42" s="16">
        <v>42399</v>
      </c>
      <c r="E42" s="16">
        <v>42804.5</v>
      </c>
      <c r="F42" s="17">
        <v>8100</v>
      </c>
      <c r="G42" s="19">
        <v>0.5</v>
      </c>
      <c r="H42" s="17">
        <f t="shared" si="1"/>
        <v>12150</v>
      </c>
      <c r="I42" s="26">
        <v>1</v>
      </c>
      <c r="J42" s="17" t="s">
        <v>18</v>
      </c>
      <c r="K42" s="27"/>
    </row>
    <row r="43" spans="1:11">
      <c r="A43" s="13">
        <f t="shared" si="0"/>
        <v>1</v>
      </c>
      <c r="B43" s="14" t="s">
        <v>64</v>
      </c>
      <c r="C43" s="15" t="s">
        <v>33</v>
      </c>
      <c r="D43" s="16">
        <v>42275</v>
      </c>
      <c r="E43" s="16">
        <v>42680.5</v>
      </c>
      <c r="F43" s="17">
        <v>8100</v>
      </c>
      <c r="G43" s="19">
        <v>0.5</v>
      </c>
      <c r="H43" s="17">
        <f t="shared" si="1"/>
        <v>12150</v>
      </c>
      <c r="I43" s="26">
        <v>1</v>
      </c>
      <c r="J43" s="17" t="s">
        <v>13</v>
      </c>
      <c r="K43" s="27"/>
    </row>
    <row r="44" spans="1:11">
      <c r="A44" s="13">
        <f t="shared" si="0"/>
        <v>1</v>
      </c>
      <c r="B44" s="14" t="s">
        <v>65</v>
      </c>
      <c r="C44" s="15" t="s">
        <v>66</v>
      </c>
      <c r="D44" s="16">
        <v>42377</v>
      </c>
      <c r="E44" s="16">
        <v>43016.5</v>
      </c>
      <c r="F44" s="17">
        <v>54900</v>
      </c>
      <c r="G44" s="19">
        <v>0.3</v>
      </c>
      <c r="H44" s="17">
        <f t="shared" si="1"/>
        <v>71370</v>
      </c>
      <c r="I44" s="26">
        <v>5</v>
      </c>
      <c r="J44" s="17" t="s">
        <v>13</v>
      </c>
      <c r="K44" s="27"/>
    </row>
    <row r="45" spans="1:11">
      <c r="A45" s="13">
        <f t="shared" si="0"/>
        <v>1</v>
      </c>
      <c r="B45" s="14" t="s">
        <v>67</v>
      </c>
      <c r="C45" s="15" t="s">
        <v>39</v>
      </c>
      <c r="D45" s="16">
        <v>42380</v>
      </c>
      <c r="E45" s="16">
        <v>42776.5</v>
      </c>
      <c r="F45" s="17">
        <v>6300</v>
      </c>
      <c r="G45" s="19">
        <v>0.5</v>
      </c>
      <c r="H45" s="17">
        <f t="shared" si="1"/>
        <v>9450</v>
      </c>
      <c r="I45" s="26">
        <v>1</v>
      </c>
      <c r="J45" s="17" t="s">
        <v>18</v>
      </c>
      <c r="K45" s="27"/>
    </row>
    <row r="46" spans="1:11">
      <c r="A46" s="13">
        <f t="shared" si="0"/>
        <v>1</v>
      </c>
      <c r="B46" s="14" t="s">
        <v>68</v>
      </c>
      <c r="C46" s="15" t="s">
        <v>22</v>
      </c>
      <c r="D46" s="16">
        <v>42415</v>
      </c>
      <c r="E46" s="16">
        <v>43095</v>
      </c>
      <c r="F46" s="17">
        <v>63000</v>
      </c>
      <c r="G46" s="19">
        <v>0.3</v>
      </c>
      <c r="H46" s="17">
        <f t="shared" si="1"/>
        <v>81900</v>
      </c>
      <c r="I46" s="26">
        <v>6</v>
      </c>
      <c r="J46" s="17" t="s">
        <v>18</v>
      </c>
      <c r="K46" s="27"/>
    </row>
    <row r="47" spans="1:11">
      <c r="A47" s="13">
        <f t="shared" si="0"/>
        <v>1</v>
      </c>
      <c r="B47" s="14" t="s">
        <v>69</v>
      </c>
      <c r="C47" s="15" t="s">
        <v>33</v>
      </c>
      <c r="D47" s="16">
        <v>42358</v>
      </c>
      <c r="E47" s="16">
        <v>42763.5</v>
      </c>
      <c r="F47" s="17">
        <v>8100</v>
      </c>
      <c r="G47" s="19">
        <v>0.5</v>
      </c>
      <c r="H47" s="17">
        <f t="shared" si="1"/>
        <v>12150</v>
      </c>
      <c r="I47" s="26">
        <v>1</v>
      </c>
      <c r="J47" s="17" t="s">
        <v>18</v>
      </c>
      <c r="K47" s="27"/>
    </row>
    <row r="48" spans="1:11">
      <c r="A48" s="13">
        <f t="shared" si="0"/>
        <v>1</v>
      </c>
      <c r="B48" s="14" t="s">
        <v>70</v>
      </c>
      <c r="C48" s="15" t="s">
        <v>37</v>
      </c>
      <c r="D48" s="16">
        <v>42445</v>
      </c>
      <c r="E48" s="16">
        <v>43147.5</v>
      </c>
      <c r="F48" s="17">
        <v>67500</v>
      </c>
      <c r="G48" s="19">
        <v>0.3</v>
      </c>
      <c r="H48" s="17">
        <f t="shared" si="1"/>
        <v>87750</v>
      </c>
      <c r="I48" s="26">
        <v>7</v>
      </c>
      <c r="J48" s="17" t="s">
        <v>18</v>
      </c>
      <c r="K48" s="27"/>
    </row>
    <row r="49" spans="1:11">
      <c r="A49" s="13">
        <f t="shared" si="0"/>
        <v>1</v>
      </c>
      <c r="B49" s="14" t="s">
        <v>71</v>
      </c>
      <c r="C49" s="15" t="s">
        <v>15</v>
      </c>
      <c r="D49" s="16">
        <v>42375</v>
      </c>
      <c r="E49" s="16">
        <v>42929</v>
      </c>
      <c r="F49" s="17">
        <v>37800</v>
      </c>
      <c r="G49" s="19">
        <v>0.4</v>
      </c>
      <c r="H49" s="17">
        <f t="shared" si="1"/>
        <v>52920</v>
      </c>
      <c r="I49" s="26">
        <v>4</v>
      </c>
      <c r="J49" s="17" t="s">
        <v>13</v>
      </c>
      <c r="K49" s="27"/>
    </row>
    <row r="50" spans="1:11">
      <c r="A50" s="13">
        <f t="shared" si="0"/>
        <v>1</v>
      </c>
      <c r="B50" s="14" t="s">
        <v>72</v>
      </c>
      <c r="C50" s="15" t="s">
        <v>22</v>
      </c>
      <c r="D50" s="16">
        <v>42291</v>
      </c>
      <c r="E50" s="16">
        <v>42971</v>
      </c>
      <c r="F50" s="17">
        <v>63000</v>
      </c>
      <c r="G50" s="19">
        <v>0.3</v>
      </c>
      <c r="H50" s="17">
        <f t="shared" si="1"/>
        <v>81900</v>
      </c>
      <c r="I50" s="26">
        <v>6</v>
      </c>
      <c r="J50" s="17" t="s">
        <v>13</v>
      </c>
      <c r="K50" s="27"/>
    </row>
    <row r="51" spans="1:11">
      <c r="A51" s="13">
        <f t="shared" si="0"/>
        <v>1</v>
      </c>
      <c r="B51" s="14" t="s">
        <v>73</v>
      </c>
      <c r="C51" s="15" t="s">
        <v>66</v>
      </c>
      <c r="D51" s="16">
        <v>42324</v>
      </c>
      <c r="E51" s="16">
        <v>42963.5</v>
      </c>
      <c r="F51" s="17">
        <v>54900</v>
      </c>
      <c r="G51" s="19">
        <v>0.3</v>
      </c>
      <c r="H51" s="17">
        <f t="shared" si="1"/>
        <v>71370</v>
      </c>
      <c r="I51" s="26">
        <v>5</v>
      </c>
      <c r="J51" s="17" t="s">
        <v>13</v>
      </c>
      <c r="K51" s="27"/>
    </row>
    <row r="52" spans="1:11">
      <c r="A52" s="13">
        <f t="shared" si="0"/>
        <v>1</v>
      </c>
      <c r="B52" s="14" t="s">
        <v>74</v>
      </c>
      <c r="C52" s="15" t="s">
        <v>51</v>
      </c>
      <c r="D52" s="16">
        <v>42439</v>
      </c>
      <c r="E52" s="16">
        <v>42849</v>
      </c>
      <c r="F52" s="17">
        <v>9000</v>
      </c>
      <c r="G52" s="19">
        <v>0.5</v>
      </c>
      <c r="H52" s="17">
        <f t="shared" si="1"/>
        <v>13500</v>
      </c>
      <c r="I52" s="26">
        <v>1</v>
      </c>
      <c r="J52" s="17" t="s">
        <v>13</v>
      </c>
      <c r="K52" s="27"/>
    </row>
    <row r="53" spans="1:11">
      <c r="A53" s="13">
        <f t="shared" si="0"/>
        <v>1</v>
      </c>
      <c r="B53" s="14" t="s">
        <v>75</v>
      </c>
      <c r="C53" s="15" t="s">
        <v>33</v>
      </c>
      <c r="D53" s="16">
        <v>42263</v>
      </c>
      <c r="E53" s="16">
        <v>42668.5</v>
      </c>
      <c r="F53" s="17">
        <v>8100</v>
      </c>
      <c r="G53" s="19">
        <v>0.5</v>
      </c>
      <c r="H53" s="17">
        <f t="shared" si="1"/>
        <v>12150</v>
      </c>
      <c r="I53" s="26">
        <v>1</v>
      </c>
      <c r="J53" s="17" t="s">
        <v>13</v>
      </c>
      <c r="K53" s="27"/>
    </row>
    <row r="54" spans="1:11">
      <c r="A54" s="13">
        <f t="shared" si="0"/>
        <v>1</v>
      </c>
      <c r="B54" s="14" t="s">
        <v>76</v>
      </c>
      <c r="C54" s="15" t="s">
        <v>37</v>
      </c>
      <c r="D54" s="16">
        <v>42343</v>
      </c>
      <c r="E54" s="16">
        <v>43045.5</v>
      </c>
      <c r="F54" s="17">
        <v>67500</v>
      </c>
      <c r="G54" s="19">
        <v>0.3</v>
      </c>
      <c r="H54" s="17">
        <f t="shared" si="1"/>
        <v>87750</v>
      </c>
      <c r="I54" s="26">
        <v>7</v>
      </c>
      <c r="J54" s="17" t="s">
        <v>12</v>
      </c>
      <c r="K54" s="27"/>
    </row>
    <row r="55" spans="1:11">
      <c r="A55" s="13">
        <f t="shared" si="0"/>
        <v>1</v>
      </c>
      <c r="B55" s="14" t="s">
        <v>77</v>
      </c>
      <c r="C55" s="15" t="s">
        <v>66</v>
      </c>
      <c r="D55" s="16">
        <v>42398</v>
      </c>
      <c r="E55" s="16">
        <v>43037.5</v>
      </c>
      <c r="F55" s="17">
        <v>54900</v>
      </c>
      <c r="G55" s="19">
        <v>0.3</v>
      </c>
      <c r="H55" s="17">
        <f t="shared" si="1"/>
        <v>71370</v>
      </c>
      <c r="I55" s="26">
        <v>5</v>
      </c>
      <c r="J55" s="17" t="s">
        <v>13</v>
      </c>
      <c r="K55" s="27"/>
    </row>
    <row r="56" spans="1:11">
      <c r="A56" s="13">
        <f t="shared" si="0"/>
        <v>1</v>
      </c>
      <c r="B56" s="14" t="s">
        <v>78</v>
      </c>
      <c r="C56" s="15" t="s">
        <v>35</v>
      </c>
      <c r="D56" s="16">
        <v>42367</v>
      </c>
      <c r="E56" s="16">
        <v>42804</v>
      </c>
      <c r="F56" s="17">
        <v>14400</v>
      </c>
      <c r="G56" s="19">
        <v>0.5</v>
      </c>
      <c r="H56" s="17">
        <f t="shared" si="1"/>
        <v>21600</v>
      </c>
      <c r="I56" s="26">
        <v>1</v>
      </c>
      <c r="J56" s="17" t="s">
        <v>13</v>
      </c>
      <c r="K56" s="27"/>
    </row>
    <row r="57" spans="1:11">
      <c r="A57" s="13">
        <f t="shared" si="0"/>
        <v>1</v>
      </c>
      <c r="B57" s="14" t="s">
        <v>79</v>
      </c>
      <c r="C57" s="15" t="s">
        <v>33</v>
      </c>
      <c r="D57" s="16">
        <v>42292</v>
      </c>
      <c r="E57" s="16">
        <v>42697.5</v>
      </c>
      <c r="F57" s="17">
        <v>8100</v>
      </c>
      <c r="G57" s="19">
        <v>0.5</v>
      </c>
      <c r="H57" s="17">
        <f t="shared" si="1"/>
        <v>12150</v>
      </c>
      <c r="I57" s="26">
        <v>1</v>
      </c>
      <c r="J57" s="17" t="s">
        <v>18</v>
      </c>
      <c r="K57" s="27"/>
    </row>
    <row r="58" spans="1:11">
      <c r="A58" s="13">
        <f t="shared" si="0"/>
        <v>1</v>
      </c>
      <c r="B58" s="14" t="s">
        <v>80</v>
      </c>
      <c r="C58" s="15" t="s">
        <v>51</v>
      </c>
      <c r="D58" s="16">
        <v>42437</v>
      </c>
      <c r="E58" s="16">
        <v>42847</v>
      </c>
      <c r="F58" s="17">
        <v>9000</v>
      </c>
      <c r="G58" s="19">
        <v>0.5</v>
      </c>
      <c r="H58" s="17">
        <f t="shared" si="1"/>
        <v>13500</v>
      </c>
      <c r="I58" s="26">
        <v>1</v>
      </c>
      <c r="J58" s="17" t="s">
        <v>13</v>
      </c>
      <c r="K58" s="27"/>
    </row>
    <row r="59" spans="1:11">
      <c r="A59" s="13">
        <f t="shared" si="0"/>
        <v>1</v>
      </c>
      <c r="B59" s="14" t="s">
        <v>81</v>
      </c>
      <c r="C59" s="15" t="s">
        <v>26</v>
      </c>
      <c r="D59" s="16">
        <v>42319</v>
      </c>
      <c r="E59" s="16">
        <v>42778.5</v>
      </c>
      <c r="F59" s="17">
        <v>18900</v>
      </c>
      <c r="G59" s="19">
        <v>0.5</v>
      </c>
      <c r="H59" s="17">
        <f t="shared" si="1"/>
        <v>28350</v>
      </c>
      <c r="I59" s="26">
        <v>2</v>
      </c>
      <c r="J59" s="17" t="s">
        <v>13</v>
      </c>
      <c r="K59" s="27"/>
    </row>
    <row r="60" spans="1:11">
      <c r="A60" s="13">
        <f t="shared" si="0"/>
        <v>1</v>
      </c>
      <c r="B60" s="14" t="s">
        <v>82</v>
      </c>
      <c r="C60" s="15" t="s">
        <v>28</v>
      </c>
      <c r="D60" s="16">
        <v>42248</v>
      </c>
      <c r="E60" s="16">
        <v>42851.5</v>
      </c>
      <c r="F60" s="17">
        <v>47700</v>
      </c>
      <c r="G60" s="19">
        <v>0.3</v>
      </c>
      <c r="H60" s="17">
        <f t="shared" si="1"/>
        <v>62010</v>
      </c>
      <c r="I60" s="26">
        <v>5</v>
      </c>
      <c r="J60" s="17" t="s">
        <v>13</v>
      </c>
      <c r="K60" s="27"/>
    </row>
    <row r="61" spans="1:11">
      <c r="A61" s="13">
        <f t="shared" si="0"/>
        <v>1</v>
      </c>
      <c r="B61" s="14" t="s">
        <v>83</v>
      </c>
      <c r="C61" s="15" t="s">
        <v>33</v>
      </c>
      <c r="D61" s="16">
        <v>42248</v>
      </c>
      <c r="E61" s="16">
        <v>42653.5</v>
      </c>
      <c r="F61" s="17">
        <v>8100</v>
      </c>
      <c r="G61" s="19">
        <v>0.5</v>
      </c>
      <c r="H61" s="17">
        <f t="shared" si="1"/>
        <v>12150</v>
      </c>
      <c r="I61" s="26">
        <v>1</v>
      </c>
      <c r="J61" s="17" t="s">
        <v>12</v>
      </c>
      <c r="K61" s="27"/>
    </row>
    <row r="62" spans="1:11">
      <c r="A62" s="13">
        <f t="shared" si="0"/>
        <v>1</v>
      </c>
      <c r="B62" s="14" t="s">
        <v>84</v>
      </c>
      <c r="C62" s="15" t="s">
        <v>66</v>
      </c>
      <c r="D62" s="16">
        <v>42248</v>
      </c>
      <c r="E62" s="16">
        <v>42156.5</v>
      </c>
      <c r="F62" s="17">
        <v>54900</v>
      </c>
      <c r="G62" s="19">
        <v>0.3</v>
      </c>
      <c r="H62" s="17">
        <f t="shared" si="1"/>
        <v>71370</v>
      </c>
      <c r="I62" s="26">
        <v>5</v>
      </c>
      <c r="J62" s="17" t="s">
        <v>13</v>
      </c>
      <c r="K62" s="27"/>
    </row>
    <row r="63" spans="1:11">
      <c r="A63" s="13">
        <f t="shared" si="0"/>
        <v>1</v>
      </c>
      <c r="B63" s="14" t="s">
        <v>85</v>
      </c>
      <c r="C63" s="15" t="s">
        <v>42</v>
      </c>
      <c r="D63" s="16">
        <v>42248</v>
      </c>
      <c r="E63" s="16">
        <v>43076.5</v>
      </c>
      <c r="F63" s="17">
        <v>92700</v>
      </c>
      <c r="G63" s="19">
        <v>0.3</v>
      </c>
      <c r="H63" s="17">
        <f t="shared" si="1"/>
        <v>120510</v>
      </c>
      <c r="I63" s="26">
        <v>9</v>
      </c>
      <c r="J63" s="17" t="s">
        <v>13</v>
      </c>
      <c r="K63" s="27"/>
    </row>
    <row r="64" spans="1:11">
      <c r="A64" s="13">
        <f t="shared" si="0"/>
        <v>1</v>
      </c>
      <c r="B64" s="14" t="s">
        <v>86</v>
      </c>
      <c r="C64" s="15" t="s">
        <v>17</v>
      </c>
      <c r="D64" s="16">
        <v>42248</v>
      </c>
      <c r="E64" s="16">
        <v>43009</v>
      </c>
      <c r="F64" s="17">
        <v>79200</v>
      </c>
      <c r="G64" s="19">
        <v>0.3</v>
      </c>
      <c r="H64" s="17">
        <f t="shared" si="1"/>
        <v>102960</v>
      </c>
      <c r="I64" s="26">
        <v>8</v>
      </c>
      <c r="J64" s="17" t="s">
        <v>12</v>
      </c>
      <c r="K64" s="27"/>
    </row>
    <row r="65" spans="1:11">
      <c r="A65" s="13">
        <f t="shared" si="0"/>
        <v>1</v>
      </c>
      <c r="B65" s="14" t="s">
        <v>87</v>
      </c>
      <c r="C65" s="15" t="s">
        <v>26</v>
      </c>
      <c r="D65" s="16">
        <v>42248</v>
      </c>
      <c r="E65" s="16">
        <v>42707.5</v>
      </c>
      <c r="F65" s="17">
        <v>18900</v>
      </c>
      <c r="G65" s="19">
        <v>0.5</v>
      </c>
      <c r="H65" s="17">
        <f t="shared" si="1"/>
        <v>28350</v>
      </c>
      <c r="I65" s="26">
        <v>2</v>
      </c>
      <c r="J65" s="17" t="s">
        <v>12</v>
      </c>
      <c r="K65" s="27"/>
    </row>
  </sheetData>
  <sortState ref="B1:J65">
    <sortCondition ref="C6:C65"/>
  </sortState>
  <mergeCells count="7">
    <mergeCell ref="L5:L6"/>
    <mergeCell ref="L10:L11"/>
    <mergeCell ref="M10:M11"/>
    <mergeCell ref="N10:N11"/>
    <mergeCell ref="N14:N15"/>
    <mergeCell ref="O10:O11"/>
    <mergeCell ref="L14:M15"/>
  </mergeCells>
  <conditionalFormatting sqref="I$1:I$1048576">
    <cfRule type="cellIs" dxfId="0" priority="1" operator="greaterThan">
      <formula>8</formula>
    </cfRule>
  </conditionalFormatting>
  <dataValidations count="3">
    <dataValidation type="list" allowBlank="1" showInputMessage="1" showErrorMessage="1" sqref="J3 M6 J6:J65">
      <formula1>"QLD,VIC,NSW"</formula1>
    </dataValidation>
    <dataValidation type="custom" allowBlank="1" showInputMessage="1" showErrorMessage="1" sqref="B$1:B$1048576">
      <formula1>COUNTIF(B6:B65,B6)&lt;=1</formula1>
    </dataValidation>
    <dataValidation type="date" operator="greaterThan" allowBlank="1" showInputMessage="1" showErrorMessage="1" sqref="E6:E65">
      <formula1>D6</formula1>
    </dataValidation>
  </dataValidations>
  <pageMargins left="0.699305555555556" right="0.699305555555556" top="0.75" bottom="0.75" header="0.3" footer="0.3"/>
  <pageSetup paperSize="256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Kent Institute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Jobs-Data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Microsoft Office User</cp:lastModifiedBy>
  <dcterms:created xsi:type="dcterms:W3CDTF">2016-08-30T09:18:00Z</dcterms:created>
  <dcterms:modified xsi:type="dcterms:W3CDTF">2020-10-22T22:47:55Z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</Properties>
</file>