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 activeTab="4"/>
  </bookViews>
  <sheets>
    <sheet name="PTT" sheetId="1" r:id="rId1"/>
    <sheet name="「PTT」無回文版" sheetId="2" r:id="rId2"/>
    <sheet name="Dcard" sheetId="3" r:id="rId3"/>
    <sheet name="All-Product" sheetId="4" r:id="rId4"/>
    <sheet name="PTT-Brand無回文版" sheetId="5" r:id="rId5"/>
    <sheet name="PTT-Brand" sheetId="6" r:id="rId6"/>
    <sheet name="Dcard-Brand" sheetId="7" r:id="rId7"/>
    <sheet name="All-Brand" sheetId="8" r:id="rId8"/>
  </sheets>
  <definedNames>
    <definedName name="_xlnm._FilterDatabase" localSheetId="4" hidden="1">'PTT-Brand無回文版'!$A$2:$A$1009</definedName>
    <definedName name="_xlnm._FilterDatabase" localSheetId="5" hidden="1">'PTT-Brand'!$A$1:$A$1008</definedName>
    <definedName name="_xlnm._FilterDatabase" localSheetId="6" hidden="1">'Dcard-Brand'!$A$1:$A$1008</definedName>
    <definedName name="_xlnm._FilterDatabase" localSheetId="7" hidden="1">'All-Brand'!$A$1:$A$1008</definedName>
  </definedNames>
  <calcPr calcId="144525"/>
</workbook>
</file>

<file path=xl/sharedStrings.xml><?xml version="1.0" encoding="utf-8"?>
<sst xmlns="http://schemas.openxmlformats.org/spreadsheetml/2006/main" count="625" uniqueCount="135">
  <si>
    <t>關鍵字次數</t>
  </si>
  <si>
    <t>％</t>
  </si>
  <si>
    <t>相較前一年
討論度成長率</t>
  </si>
  <si>
    <t>近三年(2018-2020)
討論度成長率</t>
  </si>
  <si>
    <t>底妝類</t>
  </si>
  <si>
    <t>粉底</t>
  </si>
  <si>
    <t>粉底液</t>
  </si>
  <si>
    <t>粉餅</t>
  </si>
  <si>
    <t>粉霜</t>
  </si>
  <si>
    <t>氣墊</t>
  </si>
  <si>
    <t>遮瑕膏</t>
  </si>
  <si>
    <t>遮瑕盤</t>
  </si>
  <si>
    <t>妝前乳</t>
  </si>
  <si>
    <t>隔離霜</t>
  </si>
  <si>
    <t>修容</t>
  </si>
  <si>
    <t>腮紅</t>
  </si>
  <si>
    <t>頰彩</t>
  </si>
  <si>
    <t>定妝</t>
  </si>
  <si>
    <t>蜜粉</t>
  </si>
  <si>
    <t>蜜粉餅</t>
  </si>
  <si>
    <t>定妝噴霧</t>
  </si>
  <si>
    <t>眼部彩妝</t>
  </si>
  <si>
    <t>眼影</t>
  </si>
  <si>
    <t>睫毛膏</t>
  </si>
  <si>
    <t>眼線液</t>
  </si>
  <si>
    <t>眼線膠</t>
  </si>
  <si>
    <t>眼線筆</t>
  </si>
  <si>
    <t>眉彩</t>
  </si>
  <si>
    <t>眉筆</t>
  </si>
  <si>
    <t>眉粉</t>
  </si>
  <si>
    <t>眉膏</t>
  </si>
  <si>
    <t>眉蠟</t>
  </si>
  <si>
    <t>眉膠</t>
  </si>
  <si>
    <t>唇彩</t>
  </si>
  <si>
    <t>唇膏</t>
  </si>
  <si>
    <t>唇釉</t>
  </si>
  <si>
    <t>口紅</t>
  </si>
  <si>
    <t>唇蜜</t>
  </si>
  <si>
    <t>潤唇膏</t>
  </si>
  <si>
    <t>潤色護唇膏</t>
  </si>
  <si>
    <t>唇露</t>
  </si>
  <si>
    <t>美妝工具</t>
  </si>
  <si>
    <t>美妝蛋</t>
  </si>
  <si>
    <t>粉底刷</t>
  </si>
  <si>
    <t>腮紅刷</t>
  </si>
  <si>
    <t>眼影刷</t>
  </si>
  <si>
    <t>蜜粉刷</t>
  </si>
  <si>
    <t>唇刷</t>
  </si>
  <si>
    <t>遮瑕刷</t>
  </si>
  <si>
    <t>修容刷</t>
  </si>
  <si>
    <t>睫毛夾</t>
  </si>
  <si>
    <t>總和</t>
  </si>
  <si>
    <t>相較前一年成長率</t>
  </si>
  <si>
    <t>2018-2020
討論度成長率</t>
  </si>
  <si>
    <t>Brand</t>
  </si>
  <si>
    <t>Post</t>
  </si>
  <si>
    <t>Percentage</t>
  </si>
  <si>
    <t>2018-2019 Growth</t>
  </si>
  <si>
    <t>2019-2020 Growth</t>
  </si>
  <si>
    <t>近3年(2018-2020)
討論度成長率</t>
  </si>
  <si>
    <t>MAC</t>
  </si>
  <si>
    <t>Lancome 蘭蔻</t>
  </si>
  <si>
    <t>Shu Uemura 植村秀</t>
  </si>
  <si>
    <t>YSL</t>
  </si>
  <si>
    <t>NARS</t>
  </si>
  <si>
    <t>CHANEL 香奈兒</t>
  </si>
  <si>
    <t>Estee Lauder 雅詩蘭黛</t>
  </si>
  <si>
    <t>DIOR</t>
  </si>
  <si>
    <t>LOREAL PARIS 巴黎萊雅</t>
  </si>
  <si>
    <t>SHISEIDO 資生堂</t>
  </si>
  <si>
    <t>Maybelline 媚比琳</t>
  </si>
  <si>
    <t>innisfree</t>
  </si>
  <si>
    <t>Laura mercier 蘿拉蜜思</t>
  </si>
  <si>
    <t>ARMANI GA</t>
  </si>
  <si>
    <t>Kose 高絲</t>
  </si>
  <si>
    <t>kate</t>
  </si>
  <si>
    <t>媚點</t>
  </si>
  <si>
    <t>Etude house</t>
  </si>
  <si>
    <t>Missha</t>
  </si>
  <si>
    <t>Kissme</t>
  </si>
  <si>
    <t>肌膚之鑰</t>
  </si>
  <si>
    <t>Pony Effect</t>
  </si>
  <si>
    <t>integrate</t>
  </si>
  <si>
    <t>Orbis</t>
  </si>
  <si>
    <t>Make up for ever MUF</t>
  </si>
  <si>
    <t>Sofina</t>
  </si>
  <si>
    <t>NYX</t>
  </si>
  <si>
    <t xml:space="preserve">Bobbi Brown </t>
  </si>
  <si>
    <t>I'M MEME</t>
  </si>
  <si>
    <t>solone</t>
  </si>
  <si>
    <t>蘭芝</t>
  </si>
  <si>
    <t>3CE</t>
  </si>
  <si>
    <t>APIEU</t>
  </si>
  <si>
    <t>The saem</t>
  </si>
  <si>
    <t>Romand</t>
  </si>
  <si>
    <t>UNNY</t>
  </si>
  <si>
    <t>嬌蘭</t>
  </si>
  <si>
    <t>Tom Ford</t>
  </si>
  <si>
    <t>Total</t>
  </si>
  <si>
    <t>品牌</t>
  </si>
  <si>
    <t>2018(%)</t>
  </si>
  <si>
    <t>2019(%)</t>
  </si>
  <si>
    <t>2020(%)</t>
  </si>
  <si>
    <t>2018-2019
討論度成長率</t>
  </si>
  <si>
    <t>2019-2020
討論度成長率</t>
  </si>
  <si>
    <t>品牌出現次數</t>
  </si>
  <si>
    <t>佔全品牌的比例</t>
  </si>
  <si>
    <t>M.A.C</t>
  </si>
  <si>
    <t>Lancome</t>
  </si>
  <si>
    <t>蘭蔻</t>
  </si>
  <si>
    <t>植村秀</t>
  </si>
  <si>
    <t>Shu Uemura</t>
  </si>
  <si>
    <t>CHANEL</t>
  </si>
  <si>
    <t>香奈兒</t>
  </si>
  <si>
    <t>Estee Lauder</t>
  </si>
  <si>
    <t>雅詩蘭黛</t>
  </si>
  <si>
    <t>LOREAL PARIS</t>
  </si>
  <si>
    <t>巴黎萊雅</t>
  </si>
  <si>
    <t>SHISEIDO</t>
  </si>
  <si>
    <t>資生堂</t>
  </si>
  <si>
    <t>Maybelline</t>
  </si>
  <si>
    <t>媚比琳</t>
  </si>
  <si>
    <t>Laura mercier</t>
  </si>
  <si>
    <t>蘿拉蜜思</t>
  </si>
  <si>
    <t>ARMANI</t>
  </si>
  <si>
    <t>GA</t>
  </si>
  <si>
    <t>Kose</t>
  </si>
  <si>
    <t>高絲</t>
  </si>
  <si>
    <t>Make up for ever</t>
  </si>
  <si>
    <t>Make up forever</t>
  </si>
  <si>
    <t>MUF</t>
  </si>
  <si>
    <t>3ce</t>
  </si>
  <si>
    <t>romand</t>
  </si>
  <si>
    <t>total</t>
  </si>
  <si>
    <t>2019-2020
討論度成長率"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</si>
</sst>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76" formatCode="_-&quot;NT$&quot;* #,##0_-;\-&quot;NT$&quot;* #,##0_-;_-&quot;NT$&quot;* &quot;-&quot;_-;_-@_-"/>
    <numFmt numFmtId="41" formatCode="_-* #,##0_-;\-* #,##0_-;_-* &quot;-&quot;_-;_-@_-"/>
    <numFmt numFmtId="177" formatCode="_-&quot;NT$&quot;* #,##0.00_-;\-&quot;NT$&quot;* #,##0.00_-;_-&quot;NT$&quot;* &quot;-&quot;??_-;_-@_-"/>
  </numFmts>
  <fonts count="34">
    <font>
      <sz val="10"/>
      <color rgb="FF000000"/>
      <name val="Arial"/>
      <charset val="134"/>
    </font>
    <font>
      <sz val="10"/>
      <color theme="1"/>
      <name val="Arial"/>
      <charset val="134"/>
    </font>
    <font>
      <sz val="9"/>
      <color rgb="FF000000"/>
      <name val="Arial"/>
      <charset val="134"/>
    </font>
    <font>
      <sz val="9"/>
      <color rgb="FF980000"/>
      <name val="Arial"/>
      <charset val="134"/>
    </font>
    <font>
      <sz val="10"/>
      <color rgb="FF980000"/>
      <name val="Arial"/>
      <charset val="134"/>
    </font>
    <font>
      <sz val="9"/>
      <color rgb="FFFF0000"/>
      <name val="Arial"/>
      <charset val="134"/>
    </font>
    <font>
      <b/>
      <sz val="10"/>
      <color rgb="FF000000"/>
      <name val="Arial"/>
      <charset val="134"/>
      <scheme val="major"/>
    </font>
    <font>
      <b/>
      <sz val="10"/>
      <color theme="1"/>
      <name val="Arial"/>
      <charset val="134"/>
      <scheme val="major"/>
    </font>
    <font>
      <strike/>
      <sz val="10"/>
      <color theme="1"/>
      <name val="Arial"/>
      <charset val="134"/>
    </font>
    <font>
      <sz val="10"/>
      <color rgb="FF990000"/>
      <name val="Arial"/>
      <charset val="134"/>
    </font>
    <font>
      <sz val="10"/>
      <color rgb="FF6AA84F"/>
      <name val="Arial"/>
      <charset val="134"/>
    </font>
    <font>
      <sz val="10"/>
      <color rgb="FF34A853"/>
      <name val="Arial"/>
      <charset val="134"/>
    </font>
    <font>
      <sz val="10"/>
      <color rgb="FFCC0000"/>
      <name val="Arial"/>
      <charset val="134"/>
    </font>
    <font>
      <sz val="10"/>
      <color rgb="FF38761D"/>
      <name val="Arial"/>
      <charset val="134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8"/>
      <color theme="3"/>
      <name val="Arial"/>
      <charset val="134"/>
      <scheme val="minor"/>
    </font>
    <font>
      <sz val="11"/>
      <color theme="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rgb="FF3F3F76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9C6500"/>
      <name val="Arial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A2C4C9"/>
        <bgColor rgb="FFA2C4C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AAD6E2"/>
        <bgColor rgb="FFAAD6E2"/>
      </patternFill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9A9A9A"/>
      </left>
      <right style="thin">
        <color rgb="FF9A9A9A"/>
      </right>
      <top style="thin">
        <color rgb="FF9A9A9A"/>
      </top>
      <bottom style="thin">
        <color rgb="FF9A9A9A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4" fillId="15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176" fontId="17" fillId="0" borderId="0" applyFont="0" applyFill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21" borderId="3" applyNumberFormat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7" fillId="22" borderId="5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33" borderId="7" applyNumberFormat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30" fillId="38" borderId="8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1" fillId="38" borderId="7" applyNumberFormat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32" fillId="0" borderId="9" applyNumberFormat="0" applyFill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4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</cellStyleXfs>
  <cellXfs count="9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 applyAlignment="1"/>
    <xf numFmtId="0" fontId="2" fillId="6" borderId="1" xfId="0" applyFont="1" applyFill="1" applyBorder="1" applyAlignment="1"/>
    <xf numFmtId="0" fontId="2" fillId="5" borderId="0" xfId="0" applyFont="1" applyFill="1" applyAlignment="1"/>
    <xf numFmtId="10" fontId="2" fillId="7" borderId="0" xfId="0" applyNumberFormat="1" applyFont="1" applyFill="1" applyAlignment="1"/>
    <xf numFmtId="10" fontId="2" fillId="4" borderId="0" xfId="0" applyNumberFormat="1" applyFont="1" applyFill="1" applyAlignment="1"/>
    <xf numFmtId="10" fontId="2" fillId="8" borderId="0" xfId="0" applyNumberFormat="1" applyFont="1" applyFill="1" applyAlignment="1"/>
    <xf numFmtId="10" fontId="2" fillId="5" borderId="0" xfId="0" applyNumberFormat="1" applyFont="1" applyFill="1" applyAlignment="1"/>
    <xf numFmtId="0" fontId="3" fillId="9" borderId="1" xfId="0" applyFont="1" applyFill="1" applyBorder="1" applyAlignment="1"/>
    <xf numFmtId="0" fontId="3" fillId="5" borderId="0" xfId="0" applyFont="1" applyFill="1" applyAlignment="1"/>
    <xf numFmtId="10" fontId="3" fillId="7" borderId="0" xfId="0" applyNumberFormat="1" applyFont="1" applyFill="1" applyAlignment="1"/>
    <xf numFmtId="10" fontId="3" fillId="4" borderId="0" xfId="0" applyNumberFormat="1" applyFont="1" applyFill="1" applyAlignment="1"/>
    <xf numFmtId="10" fontId="3" fillId="8" borderId="0" xfId="0" applyNumberFormat="1" applyFont="1" applyFill="1" applyAlignment="1"/>
    <xf numFmtId="0" fontId="3" fillId="6" borderId="1" xfId="0" applyFont="1" applyFill="1" applyBorder="1" applyAlignment="1"/>
    <xf numFmtId="0" fontId="2" fillId="0" borderId="1" xfId="0" applyFont="1" applyBorder="1" applyAlignment="1"/>
    <xf numFmtId="0" fontId="2" fillId="9" borderId="1" xfId="0" applyFont="1" applyFill="1" applyBorder="1" applyAlignment="1"/>
    <xf numFmtId="0" fontId="1" fillId="6" borderId="1" xfId="0" applyFont="1" applyFill="1" applyBorder="1" applyAlignment="1"/>
    <xf numFmtId="0" fontId="1" fillId="0" borderId="0" xfId="0" applyFont="1" applyAlignment="1"/>
    <xf numFmtId="0" fontId="3" fillId="0" borderId="1" xfId="0" applyFont="1" applyBorder="1" applyAlignment="1"/>
    <xf numFmtId="0" fontId="2" fillId="0" borderId="1" xfId="0" applyFont="1" applyBorder="1" applyAlignment="1">
      <alignment horizontal="left"/>
    </xf>
    <xf numFmtId="0" fontId="4" fillId="0" borderId="0" xfId="0" applyFont="1" applyAlignment="1"/>
    <xf numFmtId="0" fontId="1" fillId="10" borderId="0" xfId="0" applyFont="1" applyFill="1" applyAlignment="1"/>
    <xf numFmtId="0" fontId="2" fillId="0" borderId="0" xfId="0" applyFont="1" applyAlignment="1"/>
    <xf numFmtId="0" fontId="2" fillId="7" borderId="0" xfId="0" applyFont="1" applyFill="1" applyAlignment="1"/>
    <xf numFmtId="0" fontId="2" fillId="4" borderId="0" xfId="0" applyFont="1" applyFill="1" applyAlignment="1"/>
    <xf numFmtId="0" fontId="2" fillId="8" borderId="0" xfId="0" applyFont="1" applyFill="1" applyAlignment="1"/>
    <xf numFmtId="0" fontId="1" fillId="7" borderId="0" xfId="0" applyFont="1" applyFill="1" applyAlignment="1"/>
    <xf numFmtId="0" fontId="1" fillId="4" borderId="0" xfId="0" applyFont="1" applyFill="1" applyAlignment="1"/>
    <xf numFmtId="0" fontId="1" fillId="8" borderId="0" xfId="0" applyFont="1" applyFill="1" applyAlignment="1"/>
    <xf numFmtId="0" fontId="1" fillId="7" borderId="0" xfId="0" applyFont="1" applyFill="1"/>
    <xf numFmtId="0" fontId="1" fillId="4" borderId="0" xfId="0" applyFont="1" applyFill="1"/>
    <xf numFmtId="0" fontId="1" fillId="8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  <xf numFmtId="9" fontId="2" fillId="5" borderId="0" xfId="0" applyNumberFormat="1" applyFont="1" applyFill="1" applyAlignment="1"/>
    <xf numFmtId="10" fontId="1" fillId="0" borderId="0" xfId="0" applyNumberFormat="1" applyFont="1"/>
    <xf numFmtId="9" fontId="3" fillId="5" borderId="0" xfId="0" applyNumberFormat="1" applyFont="1" applyFill="1" applyAlignment="1"/>
    <xf numFmtId="0" fontId="4" fillId="0" borderId="0" xfId="0" applyFont="1"/>
    <xf numFmtId="9" fontId="5" fillId="5" borderId="0" xfId="0" applyNumberFormat="1" applyFont="1" applyFill="1" applyAlignment="1"/>
    <xf numFmtId="0" fontId="4" fillId="2" borderId="0" xfId="0" applyFont="1" applyFill="1" applyAlignment="1"/>
    <xf numFmtId="0" fontId="4" fillId="0" borderId="0" xfId="0" applyFont="1" applyAlignment="1">
      <alignment horizontal="center"/>
    </xf>
    <xf numFmtId="0" fontId="1" fillId="9" borderId="0" xfId="0" applyFont="1" applyFill="1" applyAlignment="1"/>
    <xf numFmtId="0" fontId="1" fillId="6" borderId="0" xfId="0" applyFont="1" applyFill="1" applyAlignment="1"/>
    <xf numFmtId="0" fontId="3" fillId="0" borderId="0" xfId="0" applyFont="1" applyAlignment="1"/>
    <xf numFmtId="0" fontId="1" fillId="0" borderId="0" xfId="0" applyFont="1" applyAlignment="1">
      <alignment horizontal="right"/>
    </xf>
    <xf numFmtId="10" fontId="1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10" fontId="0" fillId="0" borderId="0" xfId="0" applyNumberFormat="1" applyFont="1" applyAlignment="1">
      <alignment horizontal="right"/>
    </xf>
    <xf numFmtId="0" fontId="0" fillId="0" borderId="0" xfId="0" applyFont="1"/>
    <xf numFmtId="0" fontId="6" fillId="0" borderId="0" xfId="0" applyFont="1" applyAlignment="1"/>
    <xf numFmtId="0" fontId="7" fillId="2" borderId="0" xfId="0" applyFont="1" applyFill="1" applyAlignment="1"/>
    <xf numFmtId="0" fontId="7" fillId="3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5" borderId="0" xfId="0" applyFont="1" applyFill="1" applyAlignment="1"/>
    <xf numFmtId="0" fontId="7" fillId="4" borderId="0" xfId="0" applyFont="1" applyFill="1" applyAlignment="1"/>
    <xf numFmtId="0" fontId="7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8" fillId="0" borderId="0" xfId="0" applyFont="1" applyAlignment="1"/>
    <xf numFmtId="10" fontId="8" fillId="0" borderId="0" xfId="0" applyNumberFormat="1" applyFont="1" applyAlignment="1"/>
    <xf numFmtId="0" fontId="8" fillId="0" borderId="0" xfId="0" applyFont="1"/>
    <xf numFmtId="0" fontId="1" fillId="0" borderId="0" xfId="0" applyFont="1"/>
    <xf numFmtId="10" fontId="1" fillId="0" borderId="0" xfId="0" applyNumberFormat="1" applyFont="1" applyAlignment="1"/>
    <xf numFmtId="0" fontId="9" fillId="0" borderId="0" xfId="0" applyFont="1" applyAlignment="1"/>
    <xf numFmtId="0" fontId="10" fillId="0" borderId="0" xfId="0" applyFont="1" applyAlignment="1"/>
    <xf numFmtId="10" fontId="1" fillId="11" borderId="0" xfId="0" applyNumberFormat="1" applyFont="1" applyFill="1"/>
    <xf numFmtId="0" fontId="1" fillId="10" borderId="0" xfId="0" applyFont="1" applyFill="1"/>
    <xf numFmtId="0" fontId="11" fillId="0" borderId="0" xfId="0" applyFont="1" applyAlignment="1"/>
    <xf numFmtId="0" fontId="11" fillId="5" borderId="0" xfId="0" applyFont="1" applyFill="1" applyAlignment="1"/>
    <xf numFmtId="0" fontId="12" fillId="0" borderId="0" xfId="0" applyFont="1" applyAlignment="1"/>
    <xf numFmtId="10" fontId="12" fillId="0" borderId="0" xfId="0" applyNumberFormat="1" applyFont="1"/>
    <xf numFmtId="10" fontId="1" fillId="4" borderId="0" xfId="0" applyNumberFormat="1" applyFont="1" applyFill="1"/>
    <xf numFmtId="0" fontId="1" fillId="2" borderId="0" xfId="0" applyFont="1" applyFill="1"/>
    <xf numFmtId="9" fontId="1" fillId="0" borderId="0" xfId="0" applyNumberFormat="1" applyFont="1"/>
    <xf numFmtId="10" fontId="0" fillId="0" borderId="0" xfId="0" applyNumberFormat="1" applyFont="1"/>
    <xf numFmtId="9" fontId="4" fillId="0" borderId="0" xfId="0" applyNumberFormat="1" applyFont="1"/>
    <xf numFmtId="0" fontId="13" fillId="0" borderId="0" xfId="0" applyFont="1"/>
    <xf numFmtId="10" fontId="1" fillId="12" borderId="0" xfId="0" applyNumberFormat="1" applyFont="1" applyFill="1"/>
    <xf numFmtId="10" fontId="9" fillId="0" borderId="0" xfId="0" applyNumberFormat="1" applyFont="1" applyAlignment="1"/>
    <xf numFmtId="0" fontId="11" fillId="13" borderId="0" xfId="0" applyFont="1" applyFill="1" applyAlignment="1"/>
    <xf numFmtId="0" fontId="11" fillId="10" borderId="0" xfId="0" applyFont="1" applyFill="1" applyAlignment="1"/>
    <xf numFmtId="9" fontId="1" fillId="12" borderId="0" xfId="0" applyNumberFormat="1" applyFont="1" applyFill="1"/>
    <xf numFmtId="9" fontId="0" fillId="12" borderId="0" xfId="0" applyNumberFormat="1" applyFont="1" applyFill="1"/>
    <xf numFmtId="9" fontId="1" fillId="5" borderId="0" xfId="0" applyNumberFormat="1" applyFont="1" applyFill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7"/>
  <sheetViews>
    <sheetView workbookViewId="0">
      <selection activeCell="A1" sqref="A1:B1"/>
    </sheetView>
  </sheetViews>
  <sheetFormatPr defaultColWidth="14.4285714285714" defaultRowHeight="15.75" customHeight="1"/>
  <cols>
    <col min="1" max="1" width="11.8571428571429" customWidth="1"/>
    <col min="2" max="2" width="10.4285714285714" customWidth="1"/>
    <col min="3" max="3" width="11.8571428571429" customWidth="1"/>
    <col min="4" max="4" width="8.85714285714286" customWidth="1"/>
    <col min="6" max="6" width="7.57142857142857" customWidth="1"/>
    <col min="8" max="8" width="9.28571428571429" customWidth="1"/>
    <col min="9" max="9" width="13.7142857142857" customWidth="1"/>
    <col min="10" max="10" width="11.1428571428571" customWidth="1"/>
    <col min="13" max="13" width="17.2857142857143" customWidth="1"/>
  </cols>
  <sheetData>
    <row r="1" customHeight="1" spans="1:29">
      <c r="A1" s="1" t="s">
        <v>0</v>
      </c>
      <c r="C1" s="1">
        <v>2018</v>
      </c>
      <c r="D1" s="1" t="s">
        <v>1</v>
      </c>
      <c r="E1" s="1">
        <v>2019</v>
      </c>
      <c r="F1" s="1" t="s">
        <v>1</v>
      </c>
      <c r="G1" s="1">
        <v>2020</v>
      </c>
      <c r="H1" s="1" t="s">
        <v>1</v>
      </c>
      <c r="I1" s="1" t="s">
        <v>2</v>
      </c>
      <c r="J1" s="1"/>
      <c r="K1" s="1">
        <v>2019</v>
      </c>
      <c r="L1" s="1">
        <v>2020</v>
      </c>
      <c r="M1" s="1" t="s">
        <v>3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customHeight="1" spans="1:8">
      <c r="A2" s="63" t="s">
        <v>4</v>
      </c>
      <c r="B2" s="64" t="s">
        <v>5</v>
      </c>
      <c r="C2" s="64">
        <v>12623</v>
      </c>
      <c r="D2" s="65"/>
      <c r="E2" s="64">
        <v>10923</v>
      </c>
      <c r="F2" s="66"/>
      <c r="G2" s="64">
        <v>6854</v>
      </c>
      <c r="H2" s="66"/>
    </row>
    <row r="3" customHeight="1" spans="2:13">
      <c r="B3" s="21" t="s">
        <v>6</v>
      </c>
      <c r="C3" s="21">
        <v>5408</v>
      </c>
      <c r="D3" s="68">
        <f t="shared" ref="D3:D10" si="0">C3/$C$11</f>
        <v>0.240408979773283</v>
      </c>
      <c r="E3" s="21">
        <v>4563</v>
      </c>
      <c r="F3" s="68">
        <f t="shared" ref="F3:F8" si="1">E3/$E$11</f>
        <v>0.250219346347883</v>
      </c>
      <c r="G3" s="21">
        <v>2369</v>
      </c>
      <c r="H3" s="68">
        <f t="shared" ref="H3:H10" si="2">G3/$G$11</f>
        <v>0.218542435424354</v>
      </c>
      <c r="I3" s="21" t="s">
        <v>4</v>
      </c>
      <c r="J3" s="21" t="s">
        <v>6</v>
      </c>
      <c r="K3" s="79">
        <f t="shared" ref="K3:K10" si="3">(F3-D3)/D3</f>
        <v>0.0408069889230093</v>
      </c>
      <c r="L3" s="79">
        <f t="shared" ref="L3:L10" si="4">(H3-F3)/F3</f>
        <v>-0.126596569713232</v>
      </c>
      <c r="M3" s="79">
        <f t="shared" ref="M3:M10" si="5">(H3-D3)/D3</f>
        <v>-0.090955605608201</v>
      </c>
    </row>
    <row r="4" customHeight="1" spans="2:13">
      <c r="B4" s="21" t="s">
        <v>7</v>
      </c>
      <c r="C4" s="21">
        <f>10544-812</f>
        <v>9732</v>
      </c>
      <c r="D4" s="68">
        <f t="shared" si="0"/>
        <v>0.43262947321627</v>
      </c>
      <c r="E4" s="21">
        <f>8501-533</f>
        <v>7968</v>
      </c>
      <c r="F4" s="68">
        <f t="shared" si="1"/>
        <v>0.436937924983549</v>
      </c>
      <c r="G4" s="21">
        <f>4638-331</f>
        <v>4307</v>
      </c>
      <c r="H4" s="68">
        <f t="shared" si="2"/>
        <v>0.397324723247232</v>
      </c>
      <c r="I4" s="21"/>
      <c r="J4" s="21" t="s">
        <v>7</v>
      </c>
      <c r="K4" s="79">
        <f t="shared" si="3"/>
        <v>0.00995875693638872</v>
      </c>
      <c r="L4" s="79">
        <f t="shared" si="4"/>
        <v>-0.090660937106359</v>
      </c>
      <c r="M4" s="79">
        <f t="shared" si="5"/>
        <v>-0.0816050504062377</v>
      </c>
    </row>
    <row r="5" customHeight="1" spans="2:13">
      <c r="B5" s="21" t="s">
        <v>8</v>
      </c>
      <c r="C5" s="21">
        <v>1265</v>
      </c>
      <c r="D5" s="68">
        <f t="shared" si="0"/>
        <v>0.0562347188264059</v>
      </c>
      <c r="E5" s="21">
        <v>966</v>
      </c>
      <c r="F5" s="68">
        <f t="shared" si="1"/>
        <v>0.0529721430138188</v>
      </c>
      <c r="G5" s="21">
        <v>536</v>
      </c>
      <c r="H5" s="68">
        <f t="shared" si="2"/>
        <v>0.0494464944649447</v>
      </c>
      <c r="I5" s="21"/>
      <c r="J5" s="21" t="s">
        <v>8</v>
      </c>
      <c r="K5" s="79">
        <f t="shared" si="3"/>
        <v>-0.0580171090151349</v>
      </c>
      <c r="L5" s="79">
        <f t="shared" si="4"/>
        <v>-0.0665566531441711</v>
      </c>
      <c r="M5" s="79">
        <f t="shared" si="5"/>
        <v>-0.120712337558158</v>
      </c>
    </row>
    <row r="6" customHeight="1" spans="2:13">
      <c r="B6" s="69" t="s">
        <v>9</v>
      </c>
      <c r="C6" s="69">
        <v>4130</v>
      </c>
      <c r="D6" s="84">
        <f t="shared" si="0"/>
        <v>0.183596354745499</v>
      </c>
      <c r="E6" s="69">
        <v>2970</v>
      </c>
      <c r="F6" s="84">
        <f t="shared" si="1"/>
        <v>0.162864663303356</v>
      </c>
      <c r="G6" s="69">
        <v>2181</v>
      </c>
      <c r="H6" s="84">
        <f t="shared" si="2"/>
        <v>0.20119926199262</v>
      </c>
      <c r="I6" s="21"/>
      <c r="J6" s="21" t="s">
        <v>9</v>
      </c>
      <c r="K6" s="79">
        <f t="shared" si="3"/>
        <v>-0.112919951329542</v>
      </c>
      <c r="L6" s="79">
        <f t="shared" si="4"/>
        <v>0.235377017406538</v>
      </c>
      <c r="M6" s="79">
        <f t="shared" si="5"/>
        <v>0.0958783047273571</v>
      </c>
    </row>
    <row r="7" customHeight="1" spans="2:13">
      <c r="B7" s="21" t="s">
        <v>10</v>
      </c>
      <c r="C7" s="21">
        <v>659</v>
      </c>
      <c r="D7" s="68">
        <f t="shared" si="0"/>
        <v>0.0292953989775506</v>
      </c>
      <c r="E7" s="21">
        <v>402</v>
      </c>
      <c r="F7" s="68">
        <f t="shared" si="1"/>
        <v>0.0220443079622724</v>
      </c>
      <c r="G7" s="21">
        <v>278</v>
      </c>
      <c r="H7" s="68">
        <f t="shared" si="2"/>
        <v>0.0256457564575646</v>
      </c>
      <c r="J7" s="21" t="s">
        <v>10</v>
      </c>
      <c r="K7" s="79">
        <f t="shared" si="3"/>
        <v>-0.247516376917575</v>
      </c>
      <c r="L7" s="79">
        <f t="shared" si="4"/>
        <v>0.163373171045143</v>
      </c>
      <c r="M7" s="79">
        <f t="shared" si="5"/>
        <v>-0.12458074125506</v>
      </c>
    </row>
    <row r="8" customHeight="1" spans="2:13">
      <c r="B8" s="21" t="s">
        <v>11</v>
      </c>
      <c r="C8" s="21">
        <v>107</v>
      </c>
      <c r="D8" s="68">
        <f t="shared" si="0"/>
        <v>0.00475661258057346</v>
      </c>
      <c r="E8" s="21">
        <v>204</v>
      </c>
      <c r="F8" s="68">
        <f t="shared" si="1"/>
        <v>0.0111866637420487</v>
      </c>
      <c r="G8" s="21">
        <v>107</v>
      </c>
      <c r="H8" s="68">
        <f t="shared" si="2"/>
        <v>0.00987084870848708</v>
      </c>
      <c r="J8" s="21" t="s">
        <v>11</v>
      </c>
      <c r="K8" s="87">
        <f t="shared" si="3"/>
        <v>1.35181309231201</v>
      </c>
      <c r="L8" s="79">
        <f t="shared" si="4"/>
        <v>-0.117623543882498</v>
      </c>
      <c r="M8" s="79">
        <f t="shared" si="5"/>
        <v>1.07518450184502</v>
      </c>
    </row>
    <row r="9" customHeight="1" spans="2:13">
      <c r="B9" s="21" t="s">
        <v>12</v>
      </c>
      <c r="C9" s="21">
        <v>755</v>
      </c>
      <c r="D9" s="68">
        <f t="shared" si="0"/>
        <v>0.0335630140031118</v>
      </c>
      <c r="E9" s="21">
        <v>820</v>
      </c>
      <c r="F9" s="68">
        <f t="shared" ref="F9:F10" si="6">E9/$C$11</f>
        <v>0.0364525450100022</v>
      </c>
      <c r="G9" s="21">
        <v>810</v>
      </c>
      <c r="H9" s="68">
        <f t="shared" si="2"/>
        <v>0.0747232472324723</v>
      </c>
      <c r="J9" s="21" t="s">
        <v>12</v>
      </c>
      <c r="K9" s="79">
        <f t="shared" si="3"/>
        <v>0.0860927152317881</v>
      </c>
      <c r="L9" s="88">
        <f t="shared" si="4"/>
        <v>1.04987737377374</v>
      </c>
      <c r="M9" s="79">
        <f t="shared" si="5"/>
        <v>1.22635688277413</v>
      </c>
    </row>
    <row r="10" customHeight="1" spans="2:13">
      <c r="B10" s="85" t="s">
        <v>13</v>
      </c>
      <c r="C10" s="21">
        <v>439</v>
      </c>
      <c r="D10" s="68">
        <f t="shared" si="0"/>
        <v>0.0195154478773061</v>
      </c>
      <c r="E10" s="21">
        <v>343</v>
      </c>
      <c r="F10" s="68">
        <f t="shared" si="6"/>
        <v>0.0152478328517448</v>
      </c>
      <c r="G10" s="21">
        <v>252</v>
      </c>
      <c r="H10" s="68">
        <f t="shared" si="2"/>
        <v>0.0232472324723247</v>
      </c>
      <c r="J10" s="21" t="s">
        <v>13</v>
      </c>
      <c r="K10" s="79">
        <f t="shared" si="3"/>
        <v>-0.218678815489749</v>
      </c>
      <c r="L10" s="88">
        <f t="shared" si="4"/>
        <v>0.524625348294299</v>
      </c>
      <c r="M10" s="79">
        <f t="shared" si="5"/>
        <v>0.191222083063655</v>
      </c>
    </row>
    <row r="11" customHeight="1" spans="2:8">
      <c r="B11" s="1"/>
      <c r="C11" s="1">
        <f>SUM(C3:C10)</f>
        <v>22495</v>
      </c>
      <c r="D11" s="71">
        <f>C11/$C$53</f>
        <v>0.260096893174697</v>
      </c>
      <c r="E11" s="1">
        <f>SUM(E3:E10)</f>
        <v>18236</v>
      </c>
      <c r="F11" s="71">
        <f>E11/$E$53</f>
        <v>0.268243531471103</v>
      </c>
      <c r="G11" s="1">
        <f>SUM(G3:G10)</f>
        <v>10840</v>
      </c>
      <c r="H11" s="71">
        <f>G11/$G$53</f>
        <v>0.262050959725378</v>
      </c>
    </row>
    <row r="12" customHeight="1" spans="1:13">
      <c r="A12" s="63" t="s">
        <v>14</v>
      </c>
      <c r="B12" s="21" t="s">
        <v>14</v>
      </c>
      <c r="C12" s="21">
        <v>1730</v>
      </c>
      <c r="D12" s="39">
        <f t="shared" ref="D12:D14" si="7">C12/$C$15</f>
        <v>0.155268353975947</v>
      </c>
      <c r="E12" s="21">
        <v>1713</v>
      </c>
      <c r="F12" s="39">
        <f t="shared" ref="F12:F14" si="8">E12/$E$15</f>
        <v>0.192363840539023</v>
      </c>
      <c r="G12" s="21">
        <v>878</v>
      </c>
      <c r="H12" s="39">
        <f t="shared" ref="H12:H14" si="9">G12/$G$15</f>
        <v>0.182954782246301</v>
      </c>
      <c r="J12" s="21" t="s">
        <v>14</v>
      </c>
      <c r="K12" s="87">
        <f t="shared" ref="K12:K14" si="10">(F12-D12)/D12</f>
        <v>0.238912087448436</v>
      </c>
      <c r="L12" s="79">
        <f t="shared" ref="L12:L14" si="11">(H12-F12)/F12</f>
        <v>-0.0489128220062386</v>
      </c>
      <c r="M12" s="79">
        <f t="shared" ref="M12:M14" si="12">(H12-D12)/D12</f>
        <v>0.178313401033693</v>
      </c>
    </row>
    <row r="13" customHeight="1" spans="2:13">
      <c r="B13" s="21" t="s">
        <v>15</v>
      </c>
      <c r="C13" s="21">
        <v>8981</v>
      </c>
      <c r="D13" s="39">
        <f t="shared" si="7"/>
        <v>0.806049183270508</v>
      </c>
      <c r="E13" s="21">
        <v>6618</v>
      </c>
      <c r="F13" s="39">
        <f t="shared" si="8"/>
        <v>0.743177989893318</v>
      </c>
      <c r="G13" s="21">
        <v>3630</v>
      </c>
      <c r="H13" s="39">
        <f t="shared" si="9"/>
        <v>0.756407584913524</v>
      </c>
      <c r="J13" s="21" t="s">
        <v>15</v>
      </c>
      <c r="K13" s="79">
        <f t="shared" si="10"/>
        <v>-0.0779992023837709</v>
      </c>
      <c r="L13" s="79">
        <f t="shared" si="11"/>
        <v>0.0178013816341686</v>
      </c>
      <c r="M13" s="79">
        <f t="shared" si="12"/>
        <v>-0.0615863143183966</v>
      </c>
    </row>
    <row r="14" customHeight="1" spans="2:13">
      <c r="B14" s="21" t="s">
        <v>16</v>
      </c>
      <c r="C14" s="21">
        <v>431</v>
      </c>
      <c r="D14" s="39">
        <f t="shared" si="7"/>
        <v>0.0386824627535451</v>
      </c>
      <c r="E14" s="21">
        <v>574</v>
      </c>
      <c r="F14" s="39">
        <f t="shared" si="8"/>
        <v>0.0644581695676586</v>
      </c>
      <c r="G14" s="21">
        <v>291</v>
      </c>
      <c r="H14" s="39">
        <f t="shared" si="9"/>
        <v>0.060637632840175</v>
      </c>
      <c r="J14" s="21" t="s">
        <v>16</v>
      </c>
      <c r="K14" s="87">
        <f t="shared" si="10"/>
        <v>0.666340894020539</v>
      </c>
      <c r="L14" s="79">
        <f t="shared" si="11"/>
        <v>-0.0592715671746365</v>
      </c>
      <c r="M14" s="79">
        <f t="shared" si="12"/>
        <v>0.567574257784757</v>
      </c>
    </row>
    <row r="15" customHeight="1" spans="2:8">
      <c r="B15" s="25"/>
      <c r="C15" s="25">
        <f>SUM(C12:C14)</f>
        <v>11142</v>
      </c>
      <c r="D15" s="71">
        <f>C15/$C$53</f>
        <v>0.128828610080128</v>
      </c>
      <c r="E15" s="25">
        <f>SUM(E12:E14)</f>
        <v>8905</v>
      </c>
      <c r="F15" s="71">
        <f>E15/$E$53</f>
        <v>0.130988629510319</v>
      </c>
      <c r="G15" s="25">
        <f>SUM(G12:G14)</f>
        <v>4799</v>
      </c>
      <c r="H15" s="71">
        <f>G15/$G$53</f>
        <v>0.116013150896872</v>
      </c>
    </row>
    <row r="16" customHeight="1" spans="1:13">
      <c r="A16" s="63" t="s">
        <v>17</v>
      </c>
      <c r="B16" s="21" t="s">
        <v>18</v>
      </c>
      <c r="C16" s="21">
        <v>6533</v>
      </c>
      <c r="D16" s="68">
        <f t="shared" ref="D16:D18" si="13">C16/$C$19</f>
        <v>0.835208386601892</v>
      </c>
      <c r="E16" s="21">
        <v>5514</v>
      </c>
      <c r="F16" s="68">
        <f t="shared" ref="F16:F18" si="14">E16/$E$19</f>
        <v>0.779033625317886</v>
      </c>
      <c r="G16" s="21">
        <v>3652</v>
      </c>
      <c r="H16" s="68">
        <f t="shared" ref="H16:H18" si="15">G16/$G$19</f>
        <v>0.781343602909713</v>
      </c>
      <c r="J16" s="21" t="s">
        <v>18</v>
      </c>
      <c r="K16" s="79">
        <f t="shared" ref="K16:K18" si="16">(F16-D16)/D16</f>
        <v>-0.0672583778912433</v>
      </c>
      <c r="L16" s="79">
        <f t="shared" ref="L16:L18" si="17">(H16-F16)/F16</f>
        <v>0.00296518342309581</v>
      </c>
      <c r="M16" s="79">
        <f t="shared" ref="M16:M18" si="18">(H16-D16)/D16</f>
        <v>-0.0644926278953349</v>
      </c>
    </row>
    <row r="17" customHeight="1" spans="2:13">
      <c r="B17" s="21" t="s">
        <v>19</v>
      </c>
      <c r="C17" s="21">
        <v>1071</v>
      </c>
      <c r="D17" s="68">
        <f t="shared" si="13"/>
        <v>0.136921503451803</v>
      </c>
      <c r="E17" s="21">
        <v>1334</v>
      </c>
      <c r="F17" s="68">
        <f t="shared" si="14"/>
        <v>0.188471319581803</v>
      </c>
      <c r="G17" s="21">
        <v>681</v>
      </c>
      <c r="H17" s="68">
        <f t="shared" si="15"/>
        <v>0.145699614890886</v>
      </c>
      <c r="J17" s="21" t="s">
        <v>19</v>
      </c>
      <c r="K17" s="87">
        <f t="shared" si="16"/>
        <v>0.376491747683344</v>
      </c>
      <c r="L17" s="79">
        <f t="shared" si="17"/>
        <v>-0.226940124289588</v>
      </c>
      <c r="M17" s="79">
        <f t="shared" si="18"/>
        <v>0.0641105393804935</v>
      </c>
    </row>
    <row r="18" customHeight="1" spans="2:13">
      <c r="B18" s="69" t="s">
        <v>20</v>
      </c>
      <c r="C18" s="69">
        <v>218</v>
      </c>
      <c r="D18" s="84">
        <f t="shared" si="13"/>
        <v>0.0278701099463053</v>
      </c>
      <c r="E18" s="69">
        <v>230</v>
      </c>
      <c r="F18" s="84">
        <f t="shared" si="14"/>
        <v>0.0324950551003108</v>
      </c>
      <c r="G18" s="69">
        <v>341</v>
      </c>
      <c r="H18" s="84">
        <f t="shared" si="15"/>
        <v>0.0729567821994009</v>
      </c>
      <c r="J18" s="69" t="s">
        <v>20</v>
      </c>
      <c r="K18" s="79">
        <f t="shared" si="16"/>
        <v>0.165946426580877</v>
      </c>
      <c r="L18" s="87">
        <f t="shared" si="17"/>
        <v>1.24516567133635</v>
      </c>
      <c r="M18" s="79">
        <f t="shared" si="18"/>
        <v>1.61774289157667</v>
      </c>
    </row>
    <row r="19" customHeight="1" spans="2:8">
      <c r="B19" s="72"/>
      <c r="C19" s="72">
        <f>SUM(C16:C18)</f>
        <v>7822</v>
      </c>
      <c r="D19" s="71">
        <f>C19/$C$53</f>
        <v>0.0904413380045556</v>
      </c>
      <c r="E19" s="72">
        <f>SUM(E16:E18)</f>
        <v>7078</v>
      </c>
      <c r="F19" s="71">
        <f>E19/$E$53</f>
        <v>0.104114263860083</v>
      </c>
      <c r="G19" s="72">
        <f>SUM(G16:G18)</f>
        <v>4674</v>
      </c>
      <c r="H19" s="71">
        <f>G19/$G$53</f>
        <v>0.112991345549485</v>
      </c>
    </row>
    <row r="20" customHeight="1" spans="1:13">
      <c r="A20" s="63" t="s">
        <v>21</v>
      </c>
      <c r="B20" s="21" t="s">
        <v>22</v>
      </c>
      <c r="C20" s="21">
        <f>12425-277</f>
        <v>12148</v>
      </c>
      <c r="D20" s="39">
        <f t="shared" ref="D20:D24" si="19">C20/$C$25</f>
        <v>0.713455100722382</v>
      </c>
      <c r="E20" s="67">
        <f>9049-300</f>
        <v>8749</v>
      </c>
      <c r="F20" s="39">
        <f t="shared" ref="F20:F24" si="20">E20/$E$25</f>
        <v>0.724195016968794</v>
      </c>
      <c r="G20" s="67">
        <f>6000-191</f>
        <v>5809</v>
      </c>
      <c r="H20" s="39">
        <f t="shared" ref="H20:H24" si="21">G20/$G$25</f>
        <v>0.760439848147663</v>
      </c>
      <c r="J20" s="21" t="s">
        <v>22</v>
      </c>
      <c r="K20" s="79">
        <f t="shared" ref="K20:K24" si="22">(F20-D20)/D20</f>
        <v>0.0150533877121876</v>
      </c>
      <c r="L20" s="79">
        <f t="shared" ref="L20:L24" si="23">(H20-F20)/F20</f>
        <v>0.0500484404471277</v>
      </c>
      <c r="M20" s="79">
        <f t="shared" ref="M20:M24" si="24">(H20-D20)/D20</f>
        <v>0.0658552267377563</v>
      </c>
    </row>
    <row r="21" customHeight="1" spans="2:13">
      <c r="B21" s="21" t="s">
        <v>23</v>
      </c>
      <c r="C21" s="21">
        <v>2783</v>
      </c>
      <c r="D21" s="39">
        <f t="shared" si="19"/>
        <v>0.163446291184589</v>
      </c>
      <c r="E21" s="21">
        <v>1943</v>
      </c>
      <c r="F21" s="39">
        <f t="shared" si="20"/>
        <v>0.160831057031703</v>
      </c>
      <c r="G21" s="21">
        <v>1110</v>
      </c>
      <c r="H21" s="39">
        <f t="shared" si="21"/>
        <v>0.145306977353057</v>
      </c>
      <c r="J21" s="21" t="s">
        <v>23</v>
      </c>
      <c r="K21" s="79">
        <f t="shared" si="22"/>
        <v>-0.0160005720162409</v>
      </c>
      <c r="L21" s="79">
        <f t="shared" si="23"/>
        <v>-0.0965241413266713</v>
      </c>
      <c r="M21" s="79">
        <f t="shared" si="24"/>
        <v>-0.110980271868309</v>
      </c>
    </row>
    <row r="22" customHeight="1" spans="2:13">
      <c r="B22" s="21" t="s">
        <v>24</v>
      </c>
      <c r="C22" s="21">
        <v>1000</v>
      </c>
      <c r="D22" s="39">
        <f t="shared" si="19"/>
        <v>0.0587302519527809</v>
      </c>
      <c r="E22" s="21">
        <v>723</v>
      </c>
      <c r="F22" s="39">
        <f t="shared" si="20"/>
        <v>0.0598460392351626</v>
      </c>
      <c r="G22" s="21">
        <v>345</v>
      </c>
      <c r="H22" s="39">
        <f t="shared" si="21"/>
        <v>0.0451629794475717</v>
      </c>
      <c r="J22" s="21" t="s">
        <v>24</v>
      </c>
      <c r="K22" s="79">
        <f t="shared" si="22"/>
        <v>0.0189985100571144</v>
      </c>
      <c r="L22" s="79">
        <f t="shared" si="23"/>
        <v>-0.245347227239124</v>
      </c>
      <c r="M22" s="79">
        <f t="shared" si="24"/>
        <v>-0.231009948946197</v>
      </c>
    </row>
    <row r="23" customHeight="1" spans="2:13">
      <c r="B23" s="21" t="s">
        <v>25</v>
      </c>
      <c r="C23" s="21">
        <v>602</v>
      </c>
      <c r="D23" s="39">
        <f t="shared" si="19"/>
        <v>0.0353556116755741</v>
      </c>
      <c r="E23" s="21">
        <v>321</v>
      </c>
      <c r="F23" s="39">
        <f t="shared" si="20"/>
        <v>0.0265706481251552</v>
      </c>
      <c r="G23" s="21">
        <v>170</v>
      </c>
      <c r="H23" s="39">
        <f t="shared" si="21"/>
        <v>0.0222542217567744</v>
      </c>
      <c r="J23" s="21" t="s">
        <v>25</v>
      </c>
      <c r="K23" s="79">
        <f t="shared" si="22"/>
        <v>-0.248474376034854</v>
      </c>
      <c r="L23" s="79">
        <f t="shared" si="23"/>
        <v>-0.162450925097844</v>
      </c>
      <c r="M23" s="79">
        <f t="shared" si="24"/>
        <v>-0.370560408882727</v>
      </c>
    </row>
    <row r="24" customHeight="1" spans="2:13">
      <c r="B24" s="21" t="s">
        <v>26</v>
      </c>
      <c r="C24" s="21">
        <v>494</v>
      </c>
      <c r="D24" s="39">
        <f t="shared" si="19"/>
        <v>0.0290127444646738</v>
      </c>
      <c r="E24" s="21">
        <v>345</v>
      </c>
      <c r="F24" s="39">
        <f t="shared" si="20"/>
        <v>0.0285572386391855</v>
      </c>
      <c r="G24" s="21">
        <v>205</v>
      </c>
      <c r="H24" s="39">
        <f t="shared" si="21"/>
        <v>0.0268359732949339</v>
      </c>
      <c r="J24" s="21" t="s">
        <v>26</v>
      </c>
      <c r="K24" s="79">
        <f t="shared" si="22"/>
        <v>-0.0157001977542278</v>
      </c>
      <c r="L24" s="79">
        <f t="shared" si="23"/>
        <v>-0.0602742220982715</v>
      </c>
      <c r="M24" s="79">
        <f t="shared" si="24"/>
        <v>-0.0750281026460742</v>
      </c>
    </row>
    <row r="25" customHeight="1" spans="2:12">
      <c r="B25" s="72"/>
      <c r="C25" s="72">
        <f>SUM(C20:C24)</f>
        <v>17027</v>
      </c>
      <c r="D25" s="71">
        <f>C25/$C$53</f>
        <v>0.196873518563484</v>
      </c>
      <c r="E25" s="72">
        <f>SUM(E20:E24)</f>
        <v>12081</v>
      </c>
      <c r="F25" s="71">
        <f>E25/$E$53</f>
        <v>0.177706191253696</v>
      </c>
      <c r="G25" s="72">
        <f>SUM(G20:G24)</f>
        <v>7639</v>
      </c>
      <c r="H25" s="71">
        <f>G25/$G$53</f>
        <v>0.184668568389499</v>
      </c>
      <c r="L25" s="79"/>
    </row>
    <row r="26" customHeight="1" spans="1:13">
      <c r="A26" s="63" t="s">
        <v>27</v>
      </c>
      <c r="B26" s="21" t="s">
        <v>28</v>
      </c>
      <c r="C26" s="21">
        <v>1788</v>
      </c>
      <c r="D26" s="39">
        <f t="shared" ref="D26:D30" si="25">C26/$C$31</f>
        <v>0.541654044229022</v>
      </c>
      <c r="E26" s="21">
        <v>2034</v>
      </c>
      <c r="F26" s="39">
        <f t="shared" ref="F26:F30" si="26">E26/$E$31</f>
        <v>0.56048498208873</v>
      </c>
      <c r="G26" s="21">
        <v>1129</v>
      </c>
      <c r="H26" s="39">
        <f t="shared" ref="H26:H30" si="27">G26/$G$31</f>
        <v>0.603420630678781</v>
      </c>
      <c r="J26" s="21" t="s">
        <v>28</v>
      </c>
      <c r="K26" s="79">
        <f t="shared" ref="K26:K30" si="28">(F26-D26)/D26</f>
        <v>0.0347656184982643</v>
      </c>
      <c r="L26" s="79">
        <f t="shared" ref="L26:L30" si="29">(H26-F26)/F26</f>
        <v>0.0766044585709428</v>
      </c>
      <c r="M26" s="79">
        <f t="shared" ref="M26:M30" si="30">(H26-D26)/D26</f>
        <v>0.114033278451151</v>
      </c>
    </row>
    <row r="27" customHeight="1" spans="2:13">
      <c r="B27" s="21" t="s">
        <v>29</v>
      </c>
      <c r="C27" s="21">
        <v>995</v>
      </c>
      <c r="D27" s="39">
        <f t="shared" si="25"/>
        <v>0.301423810966374</v>
      </c>
      <c r="E27" s="21">
        <v>1063</v>
      </c>
      <c r="F27" s="39">
        <f t="shared" si="26"/>
        <v>0.292918159272527</v>
      </c>
      <c r="G27" s="21">
        <v>519</v>
      </c>
      <c r="H27" s="39">
        <f t="shared" si="27"/>
        <v>0.277391769107429</v>
      </c>
      <c r="J27" s="21" t="s">
        <v>29</v>
      </c>
      <c r="K27" s="79">
        <f t="shared" si="28"/>
        <v>-0.0282182474787828</v>
      </c>
      <c r="L27" s="79">
        <f t="shared" si="29"/>
        <v>-0.053005898315277</v>
      </c>
      <c r="M27" s="79">
        <f t="shared" si="30"/>
        <v>-0.0797284122375641</v>
      </c>
    </row>
    <row r="28" customHeight="1" spans="2:13">
      <c r="B28" s="21" t="s">
        <v>30</v>
      </c>
      <c r="C28" s="21">
        <v>323</v>
      </c>
      <c r="D28" s="39">
        <f t="shared" si="25"/>
        <v>0.0978491366252651</v>
      </c>
      <c r="E28" s="21">
        <v>303</v>
      </c>
      <c r="F28" s="39">
        <f t="shared" si="26"/>
        <v>0.0834940755028934</v>
      </c>
      <c r="G28" s="21">
        <v>91</v>
      </c>
      <c r="H28" s="39">
        <f t="shared" si="27"/>
        <v>0.048637092463923</v>
      </c>
      <c r="J28" s="21" t="s">
        <v>30</v>
      </c>
      <c r="K28" s="79">
        <f t="shared" si="28"/>
        <v>-0.146706058095817</v>
      </c>
      <c r="L28" s="79">
        <f t="shared" si="29"/>
        <v>-0.41747851963176</v>
      </c>
      <c r="M28" s="79">
        <f t="shared" si="30"/>
        <v>-0.502937949772725</v>
      </c>
    </row>
    <row r="29" customHeight="1" spans="2:13">
      <c r="B29" s="21" t="s">
        <v>31</v>
      </c>
      <c r="C29" s="21">
        <v>19</v>
      </c>
      <c r="D29" s="39">
        <f t="shared" si="25"/>
        <v>0.00575583156619206</v>
      </c>
      <c r="E29" s="21">
        <v>64</v>
      </c>
      <c r="F29" s="39">
        <f t="shared" si="26"/>
        <v>0.0176357123174428</v>
      </c>
      <c r="G29" s="21">
        <v>13</v>
      </c>
      <c r="H29" s="39">
        <f t="shared" si="27"/>
        <v>0.00694815606627472</v>
      </c>
      <c r="J29" s="21" t="s">
        <v>31</v>
      </c>
      <c r="K29" s="87">
        <f t="shared" si="28"/>
        <v>2.06397296630941</v>
      </c>
      <c r="L29" s="79">
        <f t="shared" si="29"/>
        <v>-0.606017838054516</v>
      </c>
      <c r="M29" s="79">
        <f t="shared" si="30"/>
        <v>0.207150693409097</v>
      </c>
    </row>
    <row r="30" customHeight="1" spans="2:13">
      <c r="B30" s="74" t="s">
        <v>32</v>
      </c>
      <c r="C30" s="5">
        <v>176</v>
      </c>
      <c r="D30" s="39">
        <f t="shared" si="25"/>
        <v>0.0533171766131475</v>
      </c>
      <c r="E30" s="5">
        <v>165</v>
      </c>
      <c r="F30" s="39">
        <f t="shared" si="26"/>
        <v>0.0454670708184073</v>
      </c>
      <c r="G30" s="5">
        <v>119</v>
      </c>
      <c r="H30" s="39">
        <f t="shared" si="27"/>
        <v>0.0636023516835917</v>
      </c>
      <c r="J30" s="5" t="s">
        <v>32</v>
      </c>
      <c r="K30" s="79">
        <f t="shared" si="28"/>
        <v>-0.147234086525214</v>
      </c>
      <c r="L30" s="87">
        <f t="shared" si="29"/>
        <v>0.398866268240934</v>
      </c>
      <c r="M30" s="79">
        <f t="shared" si="30"/>
        <v>0.192905471065546</v>
      </c>
    </row>
    <row r="31" customHeight="1" spans="2:8">
      <c r="B31" s="72"/>
      <c r="C31" s="72">
        <f>SUM(C26:C30)</f>
        <v>3301</v>
      </c>
      <c r="D31" s="71">
        <f>C31/$C$53</f>
        <v>0.0381675858799588</v>
      </c>
      <c r="E31" s="72">
        <f>SUM(E26:E30)</f>
        <v>3629</v>
      </c>
      <c r="F31" s="71">
        <f>E31/$E$53</f>
        <v>0.0533809923069003</v>
      </c>
      <c r="G31" s="72">
        <f>SUM(G26:G30)</f>
        <v>1871</v>
      </c>
      <c r="H31" s="71">
        <f>G31/$G$53</f>
        <v>0.0452303824396848</v>
      </c>
    </row>
    <row r="32" customHeight="1" spans="1:13">
      <c r="A32" s="63" t="s">
        <v>33</v>
      </c>
      <c r="B32" s="21" t="s">
        <v>34</v>
      </c>
      <c r="C32" s="67">
        <f>13235-453</f>
        <v>12782</v>
      </c>
      <c r="D32" s="39">
        <f t="shared" ref="D32:D39" si="31">C32/$C$40</f>
        <v>0.5955642530985</v>
      </c>
      <c r="E32" s="21">
        <f>9432-429</f>
        <v>9003</v>
      </c>
      <c r="F32" s="39">
        <f t="shared" ref="F32:F39" si="32">E32/$E$40</f>
        <v>0.593552215189873</v>
      </c>
      <c r="G32" s="21">
        <f>5761-229</f>
        <v>5532</v>
      </c>
      <c r="H32" s="39">
        <f t="shared" ref="H32:H39" si="33">G32/$G$40</f>
        <v>0.575171553337492</v>
      </c>
      <c r="J32" s="21" t="s">
        <v>34</v>
      </c>
      <c r="K32" s="79">
        <f t="shared" ref="K32:K39" si="34">(F32-D32)/D32</f>
        <v>-0.00337837252346555</v>
      </c>
      <c r="L32" s="79">
        <f t="shared" ref="L32:L39" si="35">(H32-F32)/F32</f>
        <v>-0.0309672197019793</v>
      </c>
      <c r="M32" s="79">
        <f t="shared" ref="M32:M39" si="36">(H32-D32)/D32</f>
        <v>-0.0342409734212755</v>
      </c>
    </row>
    <row r="33" customHeight="1" spans="2:13">
      <c r="B33" s="21" t="s">
        <v>33</v>
      </c>
      <c r="C33" s="21">
        <v>2863</v>
      </c>
      <c r="D33" s="39">
        <f t="shared" si="31"/>
        <v>0.133398564905414</v>
      </c>
      <c r="E33" s="21">
        <v>1759</v>
      </c>
      <c r="F33" s="39">
        <f t="shared" si="32"/>
        <v>0.115967827004219</v>
      </c>
      <c r="G33" s="21">
        <v>1125</v>
      </c>
      <c r="H33" s="39">
        <f t="shared" si="33"/>
        <v>0.116968184653774</v>
      </c>
      <c r="J33" s="21" t="s">
        <v>33</v>
      </c>
      <c r="K33" s="79">
        <f t="shared" si="34"/>
        <v>-0.130666607347343</v>
      </c>
      <c r="L33" s="79">
        <f t="shared" si="35"/>
        <v>0.0086261653373773</v>
      </c>
      <c r="M33" s="79">
        <f t="shared" si="36"/>
        <v>-0.123167593769018</v>
      </c>
    </row>
    <row r="34" customHeight="1" spans="2:13">
      <c r="B34" s="21" t="s">
        <v>35</v>
      </c>
      <c r="C34" s="21">
        <v>2187</v>
      </c>
      <c r="D34" s="39">
        <f t="shared" si="31"/>
        <v>0.101901034386357</v>
      </c>
      <c r="E34" s="21">
        <v>1336</v>
      </c>
      <c r="F34" s="39">
        <f t="shared" si="32"/>
        <v>0.0880801687763713</v>
      </c>
      <c r="G34" s="21">
        <v>1112</v>
      </c>
      <c r="H34" s="39">
        <f t="shared" si="33"/>
        <v>0.115616552297775</v>
      </c>
      <c r="J34" s="21" t="s">
        <v>35</v>
      </c>
      <c r="K34" s="79">
        <f t="shared" si="34"/>
        <v>-0.135630277879067</v>
      </c>
      <c r="L34" s="87">
        <f t="shared" si="35"/>
        <v>0.312628641656176</v>
      </c>
      <c r="M34" s="79">
        <f t="shared" si="36"/>
        <v>0.134596454236327</v>
      </c>
    </row>
    <row r="35" customHeight="1" spans="2:13">
      <c r="B35" s="21" t="s">
        <v>36</v>
      </c>
      <c r="C35" s="21">
        <v>1512</v>
      </c>
      <c r="D35" s="39">
        <f t="shared" si="31"/>
        <v>0.0704500978473581</v>
      </c>
      <c r="E35" s="21">
        <v>1473</v>
      </c>
      <c r="F35" s="39">
        <f t="shared" si="32"/>
        <v>0.0971123417721519</v>
      </c>
      <c r="G35" s="21">
        <v>1006</v>
      </c>
      <c r="H35" s="39">
        <f t="shared" si="33"/>
        <v>0.104595550010397</v>
      </c>
      <c r="J35" s="21" t="s">
        <v>36</v>
      </c>
      <c r="K35" s="79">
        <f t="shared" si="34"/>
        <v>0.378455740154712</v>
      </c>
      <c r="L35" s="79">
        <f t="shared" si="35"/>
        <v>0.0770572318789575</v>
      </c>
      <c r="M35" s="79">
        <f t="shared" si="36"/>
        <v>0.484675723758693</v>
      </c>
    </row>
    <row r="36" customHeight="1" spans="2:13">
      <c r="B36" s="21" t="s">
        <v>37</v>
      </c>
      <c r="C36" s="21">
        <v>831</v>
      </c>
      <c r="D36" s="39">
        <f t="shared" si="31"/>
        <v>0.0387195974280123</v>
      </c>
      <c r="E36" s="21">
        <v>583</v>
      </c>
      <c r="F36" s="39">
        <f t="shared" si="32"/>
        <v>0.0384361814345992</v>
      </c>
      <c r="G36" s="21">
        <v>312</v>
      </c>
      <c r="H36" s="39">
        <f t="shared" si="33"/>
        <v>0.03243917654398</v>
      </c>
      <c r="J36" s="21" t="s">
        <v>37</v>
      </c>
      <c r="K36" s="79">
        <f t="shared" si="34"/>
        <v>-0.00731970403204925</v>
      </c>
      <c r="L36" s="79">
        <f t="shared" si="35"/>
        <v>-0.156024991733981</v>
      </c>
      <c r="M36" s="79">
        <f t="shared" si="36"/>
        <v>-0.162202639004934</v>
      </c>
    </row>
    <row r="37" customHeight="1" spans="2:13">
      <c r="B37" s="21" t="s">
        <v>38</v>
      </c>
      <c r="C37" s="21">
        <v>453</v>
      </c>
      <c r="D37" s="39">
        <f t="shared" si="31"/>
        <v>0.0211070729661728</v>
      </c>
      <c r="E37" s="21">
        <v>429</v>
      </c>
      <c r="F37" s="39">
        <f t="shared" si="32"/>
        <v>0.0282832278481013</v>
      </c>
      <c r="G37" s="21">
        <v>229</v>
      </c>
      <c r="H37" s="39">
        <f t="shared" si="33"/>
        <v>0.0238095238095238</v>
      </c>
      <c r="J37" s="21" t="s">
        <v>38</v>
      </c>
      <c r="K37" s="79">
        <f t="shared" si="34"/>
        <v>0.339988159108056</v>
      </c>
      <c r="L37" s="79">
        <f t="shared" si="35"/>
        <v>-0.158175158175158</v>
      </c>
      <c r="M37" s="79">
        <f t="shared" si="36"/>
        <v>0.1280353200883</v>
      </c>
    </row>
    <row r="38" customHeight="1" spans="2:13">
      <c r="B38" s="73" t="s">
        <v>39</v>
      </c>
      <c r="C38" s="21">
        <v>160</v>
      </c>
      <c r="D38" s="39">
        <f t="shared" si="31"/>
        <v>0.00745503680924425</v>
      </c>
      <c r="E38" s="21">
        <v>135</v>
      </c>
      <c r="F38" s="39">
        <f t="shared" si="32"/>
        <v>0.0089003164556962</v>
      </c>
      <c r="G38" s="21">
        <v>63</v>
      </c>
      <c r="H38" s="39">
        <f t="shared" si="33"/>
        <v>0.00655021834061135</v>
      </c>
      <c r="J38" s="73" t="s">
        <v>39</v>
      </c>
      <c r="K38" s="79">
        <f t="shared" si="34"/>
        <v>0.193866198575949</v>
      </c>
      <c r="L38" s="79">
        <f t="shared" si="35"/>
        <v>-0.264046579330422</v>
      </c>
      <c r="M38" s="79">
        <f t="shared" si="36"/>
        <v>-0.121370087336245</v>
      </c>
    </row>
    <row r="39" customHeight="1" spans="2:13">
      <c r="B39" s="86" t="s">
        <v>40</v>
      </c>
      <c r="C39" s="25">
        <v>674</v>
      </c>
      <c r="D39" s="39">
        <f t="shared" si="31"/>
        <v>0.0314043425589414</v>
      </c>
      <c r="E39" s="25">
        <v>450</v>
      </c>
      <c r="F39" s="39">
        <f t="shared" si="32"/>
        <v>0.0296677215189873</v>
      </c>
      <c r="G39" s="25">
        <v>239</v>
      </c>
      <c r="H39" s="39">
        <f t="shared" si="33"/>
        <v>0.0248492410064462</v>
      </c>
      <c r="J39" s="86" t="s">
        <v>40</v>
      </c>
      <c r="K39" s="79">
        <f t="shared" si="34"/>
        <v>-0.0552987548360442</v>
      </c>
      <c r="L39" s="79">
        <f t="shared" si="35"/>
        <v>-0.162414916476052</v>
      </c>
      <c r="M39" s="79">
        <f t="shared" si="36"/>
        <v>-0.20873232866417</v>
      </c>
    </row>
    <row r="40" customHeight="1" spans="2:8">
      <c r="B40" s="25"/>
      <c r="C40" s="72">
        <f>SUM(C32:C39)</f>
        <v>21462</v>
      </c>
      <c r="D40" s="71">
        <f>C40/$C$53</f>
        <v>0.248152901592147</v>
      </c>
      <c r="E40" s="72">
        <f>SUM(E32:E39)</f>
        <v>15168</v>
      </c>
      <c r="F40" s="71">
        <f>E40/$E$53</f>
        <v>0.223114602179957</v>
      </c>
      <c r="G40" s="72">
        <f>SUM(G32:G39)</f>
        <v>9618</v>
      </c>
      <c r="H40" s="71">
        <f>G40/$G$53</f>
        <v>0.232509790649326</v>
      </c>
    </row>
    <row r="41" customHeight="1" spans="1:13">
      <c r="A41" s="63" t="s">
        <v>41</v>
      </c>
      <c r="B41" s="75" t="s">
        <v>42</v>
      </c>
      <c r="C41" s="75">
        <v>609</v>
      </c>
      <c r="D41" s="76">
        <f t="shared" ref="D41:D49" si="37">C41/$C$50</f>
        <v>0.188079061148857</v>
      </c>
      <c r="E41" s="75">
        <v>736</v>
      </c>
      <c r="F41" s="76">
        <f t="shared" ref="F41:F49" si="38">E41/$E$50</f>
        <v>0.255024255024255</v>
      </c>
      <c r="G41" s="75">
        <v>546</v>
      </c>
      <c r="H41" s="76">
        <f t="shared" ref="H41:H49" si="39">G41/$G$50</f>
        <v>0.283636363636364</v>
      </c>
      <c r="J41" s="75" t="s">
        <v>42</v>
      </c>
      <c r="K41" s="87">
        <f t="shared" ref="K41:K49" si="40">(F41-D41)/D41</f>
        <v>0.355941769734873</v>
      </c>
      <c r="L41" s="89">
        <f t="shared" ref="L41:L49" si="41">(H41-F41)/F41</f>
        <v>0.112193675889328</v>
      </c>
      <c r="M41" s="87">
        <f t="shared" ref="M41:M49" si="42">(H41-D41)/D41</f>
        <v>0.50806986117331</v>
      </c>
    </row>
    <row r="42" customHeight="1" spans="2:13">
      <c r="B42" s="21" t="s">
        <v>43</v>
      </c>
      <c r="C42" s="21">
        <v>521</v>
      </c>
      <c r="D42" s="39">
        <f t="shared" si="37"/>
        <v>0.160901791229154</v>
      </c>
      <c r="E42" s="21">
        <v>471</v>
      </c>
      <c r="F42" s="39">
        <f t="shared" si="38"/>
        <v>0.163201663201663</v>
      </c>
      <c r="G42" s="21">
        <v>373</v>
      </c>
      <c r="H42" s="39">
        <f t="shared" si="39"/>
        <v>0.193766233766234</v>
      </c>
      <c r="J42" s="21" t="s">
        <v>43</v>
      </c>
      <c r="K42" s="79">
        <f t="shared" si="40"/>
        <v>0.014293638094022</v>
      </c>
      <c r="L42" s="87">
        <f t="shared" si="41"/>
        <v>0.187280999255521</v>
      </c>
      <c r="M42" s="79">
        <f t="shared" si="42"/>
        <v>0.204251564174789</v>
      </c>
    </row>
    <row r="43" customHeight="1" spans="2:13">
      <c r="B43" s="21" t="s">
        <v>44</v>
      </c>
      <c r="C43" s="21">
        <v>475</v>
      </c>
      <c r="D43" s="39">
        <f t="shared" si="37"/>
        <v>0.146695491043854</v>
      </c>
      <c r="E43" s="21">
        <v>334</v>
      </c>
      <c r="F43" s="39">
        <f t="shared" si="38"/>
        <v>0.115731115731116</v>
      </c>
      <c r="G43" s="21">
        <v>171</v>
      </c>
      <c r="H43" s="39">
        <f t="shared" si="39"/>
        <v>0.0888311688311688</v>
      </c>
      <c r="J43" s="21" t="s">
        <v>44</v>
      </c>
      <c r="K43" s="79">
        <f t="shared" si="40"/>
        <v>-0.211079257395047</v>
      </c>
      <c r="L43" s="79">
        <f t="shared" si="41"/>
        <v>-0.232434870518703</v>
      </c>
      <c r="M43" s="79">
        <f t="shared" si="42"/>
        <v>-0.394451948051948</v>
      </c>
    </row>
    <row r="44" customHeight="1" spans="2:13">
      <c r="B44" s="21" t="s">
        <v>45</v>
      </c>
      <c r="C44" s="21">
        <v>277</v>
      </c>
      <c r="D44" s="39">
        <f t="shared" si="37"/>
        <v>0.0855466337245213</v>
      </c>
      <c r="E44" s="21">
        <v>300</v>
      </c>
      <c r="F44" s="39">
        <f t="shared" si="38"/>
        <v>0.103950103950104</v>
      </c>
      <c r="G44" s="21">
        <v>191</v>
      </c>
      <c r="H44" s="39">
        <f t="shared" si="39"/>
        <v>0.0992207792207792</v>
      </c>
      <c r="J44" s="21" t="s">
        <v>45</v>
      </c>
      <c r="K44" s="79">
        <f t="shared" si="40"/>
        <v>0.215127929929374</v>
      </c>
      <c r="L44" s="79">
        <f t="shared" si="41"/>
        <v>-0.0454961038961039</v>
      </c>
      <c r="M44" s="79">
        <f t="shared" si="42"/>
        <v>0.159844343382249</v>
      </c>
    </row>
    <row r="45" customHeight="1" spans="2:13">
      <c r="B45" s="21" t="s">
        <v>46</v>
      </c>
      <c r="C45" s="21">
        <v>373</v>
      </c>
      <c r="D45" s="39">
        <f t="shared" si="37"/>
        <v>0.115194564546016</v>
      </c>
      <c r="E45" s="21">
        <v>327</v>
      </c>
      <c r="F45" s="39">
        <f t="shared" si="38"/>
        <v>0.113305613305613</v>
      </c>
      <c r="G45" s="21">
        <v>252</v>
      </c>
      <c r="H45" s="39">
        <f t="shared" si="39"/>
        <v>0.130909090909091</v>
      </c>
      <c r="J45" s="21" t="s">
        <v>46</v>
      </c>
      <c r="K45" s="79">
        <f t="shared" si="40"/>
        <v>-0.0163979198831746</v>
      </c>
      <c r="L45" s="79">
        <f t="shared" si="41"/>
        <v>0.155362802335279</v>
      </c>
      <c r="M45" s="79">
        <f t="shared" si="42"/>
        <v>0.136417255666585</v>
      </c>
    </row>
    <row r="46" customHeight="1" spans="2:13">
      <c r="B46" s="21" t="s">
        <v>47</v>
      </c>
      <c r="C46" s="21">
        <v>201</v>
      </c>
      <c r="D46" s="39">
        <f t="shared" si="37"/>
        <v>0.0620753551575046</v>
      </c>
      <c r="E46" s="21">
        <v>122</v>
      </c>
      <c r="F46" s="39">
        <f t="shared" si="38"/>
        <v>0.0422730422730423</v>
      </c>
      <c r="G46" s="21">
        <v>81</v>
      </c>
      <c r="H46" s="39">
        <f t="shared" si="39"/>
        <v>0.0420779220779221</v>
      </c>
      <c r="J46" s="21" t="s">
        <v>47</v>
      </c>
      <c r="K46" s="79">
        <f t="shared" si="40"/>
        <v>-0.319004423482035</v>
      </c>
      <c r="L46" s="79">
        <f t="shared" si="41"/>
        <v>-0.00461571215669583</v>
      </c>
      <c r="M46" s="79">
        <f t="shared" si="42"/>
        <v>-0.322147703043225</v>
      </c>
    </row>
    <row r="47" customHeight="1" spans="2:13">
      <c r="B47" s="21" t="s">
        <v>48</v>
      </c>
      <c r="C47" s="21">
        <v>129</v>
      </c>
      <c r="D47" s="39">
        <f t="shared" si="37"/>
        <v>0.0398394070413836</v>
      </c>
      <c r="E47" s="21">
        <v>142</v>
      </c>
      <c r="F47" s="39">
        <f t="shared" si="38"/>
        <v>0.0492030492030492</v>
      </c>
      <c r="G47" s="21">
        <v>50</v>
      </c>
      <c r="H47" s="39">
        <f t="shared" si="39"/>
        <v>0.025974025974026</v>
      </c>
      <c r="J47" s="21" t="s">
        <v>48</v>
      </c>
      <c r="K47" s="89">
        <f t="shared" si="40"/>
        <v>0.235034676895142</v>
      </c>
      <c r="L47" s="79">
        <f t="shared" si="41"/>
        <v>-0.472105359429303</v>
      </c>
      <c r="M47" s="79">
        <f t="shared" si="42"/>
        <v>-0.348031813148092</v>
      </c>
    </row>
    <row r="48" customHeight="1" spans="2:13">
      <c r="B48" s="21" t="s">
        <v>49</v>
      </c>
      <c r="C48" s="21">
        <v>51</v>
      </c>
      <c r="D48" s="39">
        <f t="shared" si="37"/>
        <v>0.0157504632489191</v>
      </c>
      <c r="E48" s="21">
        <v>75</v>
      </c>
      <c r="F48" s="39">
        <f t="shared" si="38"/>
        <v>0.025987525987526</v>
      </c>
      <c r="G48" s="21">
        <v>45</v>
      </c>
      <c r="H48" s="39">
        <f t="shared" si="39"/>
        <v>0.0233766233766234</v>
      </c>
      <c r="J48" s="21" t="s">
        <v>49</v>
      </c>
      <c r="K48" s="87">
        <f t="shared" si="40"/>
        <v>0.649953120541356</v>
      </c>
      <c r="L48" s="79">
        <f t="shared" si="41"/>
        <v>-0.100467532467532</v>
      </c>
      <c r="M48" s="87">
        <f t="shared" si="42"/>
        <v>0.484186401833461</v>
      </c>
    </row>
    <row r="49" customHeight="1" spans="2:13">
      <c r="B49" s="21" t="s">
        <v>50</v>
      </c>
      <c r="C49" s="21">
        <v>602</v>
      </c>
      <c r="D49" s="39">
        <f t="shared" si="37"/>
        <v>0.18591723285979</v>
      </c>
      <c r="E49" s="21">
        <v>379</v>
      </c>
      <c r="F49" s="39">
        <f t="shared" si="38"/>
        <v>0.131323631323631</v>
      </c>
      <c r="G49" s="21">
        <v>216</v>
      </c>
      <c r="H49" s="39">
        <f t="shared" si="39"/>
        <v>0.112207792207792</v>
      </c>
      <c r="J49" s="21" t="s">
        <v>50</v>
      </c>
      <c r="K49" s="79">
        <f t="shared" si="40"/>
        <v>-0.29364465410977</v>
      </c>
      <c r="L49" s="79">
        <f t="shared" si="41"/>
        <v>-0.145562827673645</v>
      </c>
      <c r="M49" s="79">
        <f t="shared" si="42"/>
        <v>-0.396463735599948</v>
      </c>
    </row>
    <row r="50" customHeight="1" spans="2:8">
      <c r="B50" s="72"/>
      <c r="C50" s="72">
        <f>SUM(C41:C49)</f>
        <v>3238</v>
      </c>
      <c r="D50" s="71">
        <f>C50/$C$53</f>
        <v>0.0374391527050308</v>
      </c>
      <c r="E50" s="72">
        <f>SUM(E41:E49)</f>
        <v>2886</v>
      </c>
      <c r="F50" s="71">
        <f>E50/$E$53</f>
        <v>0.0424517894179427</v>
      </c>
      <c r="G50" s="72">
        <f>SUM(G41:G49)</f>
        <v>1925</v>
      </c>
      <c r="H50" s="71">
        <f>G50/$G$53</f>
        <v>0.0465358023497558</v>
      </c>
    </row>
    <row r="51" customHeight="1" spans="4:4">
      <c r="D51" s="39"/>
    </row>
    <row r="52" customHeight="1" spans="4:4">
      <c r="D52" s="39"/>
    </row>
    <row r="53" customHeight="1" spans="1:8">
      <c r="A53" s="31" t="s">
        <v>51</v>
      </c>
      <c r="B53" s="31"/>
      <c r="C53" s="34">
        <f t="shared" ref="C53:H53" si="43">C11+C15+C19+C25+C31+C40+C50</f>
        <v>86487</v>
      </c>
      <c r="D53" s="77">
        <f t="shared" si="43"/>
        <v>1</v>
      </c>
      <c r="E53" s="34">
        <f t="shared" si="43"/>
        <v>67983</v>
      </c>
      <c r="F53" s="77">
        <f t="shared" si="43"/>
        <v>1</v>
      </c>
      <c r="G53" s="34">
        <f t="shared" si="43"/>
        <v>41366</v>
      </c>
      <c r="H53" s="77">
        <f t="shared" si="43"/>
        <v>1</v>
      </c>
    </row>
    <row r="54" customHeight="1" spans="4:4">
      <c r="D54" s="39"/>
    </row>
    <row r="55" customHeight="1" spans="4:4">
      <c r="D55" s="39"/>
    </row>
    <row r="56" customHeight="1" spans="4:4">
      <c r="D56" s="39"/>
    </row>
    <row r="57" customHeight="1" spans="4:4">
      <c r="D57" s="39"/>
    </row>
    <row r="58" customHeight="1" spans="4:4">
      <c r="D58" s="39"/>
    </row>
    <row r="59" customHeight="1" spans="4:4">
      <c r="D59" s="39"/>
    </row>
    <row r="60" customHeight="1" spans="4:4">
      <c r="D60" s="39"/>
    </row>
    <row r="61" customHeight="1" spans="4:4">
      <c r="D61" s="39"/>
    </row>
    <row r="62" customHeight="1" spans="4:4">
      <c r="D62" s="39"/>
    </row>
    <row r="63" customHeight="1" spans="4:4">
      <c r="D63" s="39"/>
    </row>
    <row r="64" customHeight="1" spans="4:4">
      <c r="D64" s="39"/>
    </row>
    <row r="65" customHeight="1" spans="4:4">
      <c r="D65" s="39"/>
    </row>
    <row r="66" customHeight="1" spans="4:4">
      <c r="D66" s="39"/>
    </row>
    <row r="67" customHeight="1" spans="4:4">
      <c r="D67" s="39"/>
    </row>
    <row r="68" customHeight="1" spans="4:4">
      <c r="D68" s="39"/>
    </row>
    <row r="69" customHeight="1" spans="4:4">
      <c r="D69" s="39"/>
    </row>
    <row r="70" customHeight="1" spans="4:4">
      <c r="D70" s="39"/>
    </row>
    <row r="71" customHeight="1" spans="4:4">
      <c r="D71" s="39"/>
    </row>
    <row r="72" customHeight="1" spans="4:4">
      <c r="D72" s="39"/>
    </row>
    <row r="73" customHeight="1" spans="4:4">
      <c r="D73" s="39"/>
    </row>
    <row r="74" customHeight="1" spans="4:4">
      <c r="D74" s="39"/>
    </row>
    <row r="75" customHeight="1" spans="4:4">
      <c r="D75" s="39"/>
    </row>
    <row r="76" customHeight="1" spans="4:4">
      <c r="D76" s="39"/>
    </row>
    <row r="77" customHeight="1" spans="4:4">
      <c r="D77" s="39"/>
    </row>
    <row r="78" customHeight="1" spans="4:4">
      <c r="D78" s="39"/>
    </row>
    <row r="79" customHeight="1" spans="4:4">
      <c r="D79" s="39"/>
    </row>
    <row r="80" customHeight="1" spans="4:4">
      <c r="D80" s="39"/>
    </row>
    <row r="81" customHeight="1" spans="4:4">
      <c r="D81" s="39"/>
    </row>
    <row r="82" customHeight="1" spans="4:4">
      <c r="D82" s="39"/>
    </row>
    <row r="83" customHeight="1" spans="4:4">
      <c r="D83" s="39"/>
    </row>
    <row r="84" customHeight="1" spans="4:4">
      <c r="D84" s="39"/>
    </row>
    <row r="85" customHeight="1" spans="4:4">
      <c r="D85" s="39"/>
    </row>
    <row r="86" customHeight="1" spans="4:4">
      <c r="D86" s="39"/>
    </row>
    <row r="87" customHeight="1" spans="4:4">
      <c r="D87" s="39"/>
    </row>
    <row r="88" customHeight="1" spans="4:4">
      <c r="D88" s="39"/>
    </row>
    <row r="89" customHeight="1" spans="4:4">
      <c r="D89" s="39"/>
    </row>
    <row r="90" customHeight="1" spans="4:4">
      <c r="D90" s="39"/>
    </row>
    <row r="91" customHeight="1" spans="4:4">
      <c r="D91" s="39"/>
    </row>
    <row r="92" customHeight="1" spans="4:4">
      <c r="D92" s="39"/>
    </row>
    <row r="93" customHeight="1" spans="4:4">
      <c r="D93" s="39"/>
    </row>
    <row r="94" customHeight="1" spans="4:4">
      <c r="D94" s="39"/>
    </row>
    <row r="95" customHeight="1" spans="4:4">
      <c r="D95" s="39"/>
    </row>
    <row r="96" customHeight="1" spans="4:4">
      <c r="D96" s="39"/>
    </row>
    <row r="97" customHeight="1" spans="4:4">
      <c r="D97" s="39"/>
    </row>
    <row r="98" customHeight="1" spans="4:4">
      <c r="D98" s="39"/>
    </row>
    <row r="99" customHeight="1" spans="4:4">
      <c r="D99" s="39"/>
    </row>
    <row r="100" customHeight="1" spans="4:4">
      <c r="D100" s="39"/>
    </row>
    <row r="101" customHeight="1" spans="4:4">
      <c r="D101" s="39"/>
    </row>
    <row r="102" customHeight="1" spans="4:4">
      <c r="D102" s="39"/>
    </row>
    <row r="103" customHeight="1" spans="4:4">
      <c r="D103" s="39"/>
    </row>
    <row r="104" customHeight="1" spans="4:4">
      <c r="D104" s="39"/>
    </row>
    <row r="105" customHeight="1" spans="4:4">
      <c r="D105" s="39"/>
    </row>
    <row r="106" customHeight="1" spans="4:4">
      <c r="D106" s="39"/>
    </row>
    <row r="107" customHeight="1" spans="4:4">
      <c r="D107" s="39"/>
    </row>
    <row r="108" customHeight="1" spans="4:4">
      <c r="D108" s="39"/>
    </row>
    <row r="109" customHeight="1" spans="4:4">
      <c r="D109" s="39"/>
    </row>
    <row r="110" customHeight="1" spans="4:4">
      <c r="D110" s="39"/>
    </row>
    <row r="111" customHeight="1" spans="4:4">
      <c r="D111" s="39"/>
    </row>
    <row r="112" customHeight="1" spans="4:4">
      <c r="D112" s="39"/>
    </row>
    <row r="113" customHeight="1" spans="4:4">
      <c r="D113" s="39"/>
    </row>
    <row r="114" customHeight="1" spans="4:4">
      <c r="D114" s="39"/>
    </row>
    <row r="115" customHeight="1" spans="4:4">
      <c r="D115" s="39"/>
    </row>
    <row r="116" customHeight="1" spans="4:4">
      <c r="D116" s="39"/>
    </row>
    <row r="117" customHeight="1" spans="4:4">
      <c r="D117" s="39"/>
    </row>
    <row r="118" customHeight="1" spans="4:4">
      <c r="D118" s="39"/>
    </row>
    <row r="119" customHeight="1" spans="4:4">
      <c r="D119" s="39"/>
    </row>
    <row r="120" customHeight="1" spans="4:4">
      <c r="D120" s="39"/>
    </row>
    <row r="121" customHeight="1" spans="4:4">
      <c r="D121" s="39"/>
    </row>
    <row r="122" customHeight="1" spans="4:4">
      <c r="D122" s="39"/>
    </row>
    <row r="123" customHeight="1" spans="4:4">
      <c r="D123" s="39"/>
    </row>
    <row r="124" customHeight="1" spans="4:4">
      <c r="D124" s="39"/>
    </row>
    <row r="125" customHeight="1" spans="4:4">
      <c r="D125" s="39"/>
    </row>
    <row r="126" customHeight="1" spans="4:4">
      <c r="D126" s="39"/>
    </row>
    <row r="127" customHeight="1" spans="4:4">
      <c r="D127" s="39"/>
    </row>
    <row r="128" customHeight="1" spans="4:4">
      <c r="D128" s="39"/>
    </row>
    <row r="129" customHeight="1" spans="4:4">
      <c r="D129" s="39"/>
    </row>
    <row r="130" customHeight="1" spans="4:4">
      <c r="D130" s="39"/>
    </row>
    <row r="131" customHeight="1" spans="4:4">
      <c r="D131" s="39"/>
    </row>
    <row r="132" customHeight="1" spans="4:4">
      <c r="D132" s="39"/>
    </row>
    <row r="133" customHeight="1" spans="4:4">
      <c r="D133" s="39"/>
    </row>
    <row r="134" customHeight="1" spans="4:4">
      <c r="D134" s="39"/>
    </row>
    <row r="135" customHeight="1" spans="4:4">
      <c r="D135" s="39"/>
    </row>
    <row r="136" customHeight="1" spans="4:4">
      <c r="D136" s="39"/>
    </row>
    <row r="137" customHeight="1" spans="4:4">
      <c r="D137" s="39"/>
    </row>
    <row r="138" customHeight="1" spans="4:4">
      <c r="D138" s="39"/>
    </row>
    <row r="139" customHeight="1" spans="4:4">
      <c r="D139" s="39"/>
    </row>
    <row r="140" customHeight="1" spans="4:4">
      <c r="D140" s="39"/>
    </row>
    <row r="141" customHeight="1" spans="4:4">
      <c r="D141" s="39"/>
    </row>
    <row r="142" customHeight="1" spans="4:4">
      <c r="D142" s="39"/>
    </row>
    <row r="143" customHeight="1" spans="4:4">
      <c r="D143" s="39"/>
    </row>
    <row r="144" customHeight="1" spans="4:4">
      <c r="D144" s="39"/>
    </row>
    <row r="145" customHeight="1" spans="4:4">
      <c r="D145" s="39"/>
    </row>
    <row r="146" customHeight="1" spans="4:4">
      <c r="D146" s="39"/>
    </row>
    <row r="147" customHeight="1" spans="4:4">
      <c r="D147" s="39"/>
    </row>
    <row r="148" customHeight="1" spans="4:4">
      <c r="D148" s="39"/>
    </row>
    <row r="149" customHeight="1" spans="4:4">
      <c r="D149" s="39"/>
    </row>
    <row r="150" customHeight="1" spans="4:4">
      <c r="D150" s="39"/>
    </row>
    <row r="151" customHeight="1" spans="4:4">
      <c r="D151" s="39"/>
    </row>
    <row r="152" customHeight="1" spans="4:4">
      <c r="D152" s="39"/>
    </row>
    <row r="153" customHeight="1" spans="4:4">
      <c r="D153" s="39"/>
    </row>
    <row r="154" customHeight="1" spans="4:4">
      <c r="D154" s="39"/>
    </row>
    <row r="155" customHeight="1" spans="4:4">
      <c r="D155" s="39"/>
    </row>
    <row r="156" customHeight="1" spans="4:4">
      <c r="D156" s="39"/>
    </row>
    <row r="157" customHeight="1" spans="4:4">
      <c r="D157" s="39"/>
    </row>
    <row r="158" customHeight="1" spans="4:4">
      <c r="D158" s="39"/>
    </row>
    <row r="159" customHeight="1" spans="4:4">
      <c r="D159" s="39"/>
    </row>
    <row r="160" customHeight="1" spans="4:4">
      <c r="D160" s="39"/>
    </row>
    <row r="161" customHeight="1" spans="4:4">
      <c r="D161" s="39"/>
    </row>
    <row r="162" customHeight="1" spans="4:4">
      <c r="D162" s="39"/>
    </row>
    <row r="163" customHeight="1" spans="4:4">
      <c r="D163" s="39"/>
    </row>
    <row r="164" customHeight="1" spans="4:4">
      <c r="D164" s="39"/>
    </row>
    <row r="165" customHeight="1" spans="4:4">
      <c r="D165" s="39"/>
    </row>
    <row r="166" customHeight="1" spans="4:4">
      <c r="D166" s="39"/>
    </row>
    <row r="167" customHeight="1" spans="4:4">
      <c r="D167" s="39"/>
    </row>
    <row r="168" customHeight="1" spans="4:4">
      <c r="D168" s="39"/>
    </row>
    <row r="169" customHeight="1" spans="4:4">
      <c r="D169" s="39"/>
    </row>
    <row r="170" customHeight="1" spans="4:4">
      <c r="D170" s="39"/>
    </row>
    <row r="171" customHeight="1" spans="4:4">
      <c r="D171" s="39"/>
    </row>
    <row r="172" customHeight="1" spans="4:4">
      <c r="D172" s="39"/>
    </row>
    <row r="173" customHeight="1" spans="4:4">
      <c r="D173" s="39"/>
    </row>
    <row r="174" customHeight="1" spans="4:4">
      <c r="D174" s="39"/>
    </row>
    <row r="175" customHeight="1" spans="4:4">
      <c r="D175" s="39"/>
    </row>
    <row r="176" customHeight="1" spans="4:4">
      <c r="D176" s="39"/>
    </row>
    <row r="177" customHeight="1" spans="4:4">
      <c r="D177" s="39"/>
    </row>
    <row r="178" customHeight="1" spans="4:4">
      <c r="D178" s="39"/>
    </row>
    <row r="179" customHeight="1" spans="4:4">
      <c r="D179" s="39"/>
    </row>
    <row r="180" customHeight="1" spans="4:4">
      <c r="D180" s="39"/>
    </row>
    <row r="181" customHeight="1" spans="4:4">
      <c r="D181" s="39"/>
    </row>
    <row r="182" customHeight="1" spans="4:4">
      <c r="D182" s="39"/>
    </row>
    <row r="183" customHeight="1" spans="4:4">
      <c r="D183" s="39"/>
    </row>
    <row r="184" customHeight="1" spans="4:4">
      <c r="D184" s="39"/>
    </row>
    <row r="185" customHeight="1" spans="4:4">
      <c r="D185" s="39"/>
    </row>
    <row r="186" customHeight="1" spans="4:4">
      <c r="D186" s="39"/>
    </row>
    <row r="187" customHeight="1" spans="4:4">
      <c r="D187" s="39"/>
    </row>
    <row r="188" customHeight="1" spans="4:4">
      <c r="D188" s="39"/>
    </row>
    <row r="189" customHeight="1" spans="4:4">
      <c r="D189" s="39"/>
    </row>
    <row r="190" customHeight="1" spans="4:4">
      <c r="D190" s="39"/>
    </row>
    <row r="191" customHeight="1" spans="4:4">
      <c r="D191" s="39"/>
    </row>
    <row r="192" customHeight="1" spans="4:4">
      <c r="D192" s="39"/>
    </row>
    <row r="193" customHeight="1" spans="4:4">
      <c r="D193" s="39"/>
    </row>
    <row r="194" customHeight="1" spans="4:4">
      <c r="D194" s="39"/>
    </row>
    <row r="195" customHeight="1" spans="4:4">
      <c r="D195" s="39"/>
    </row>
    <row r="196" customHeight="1" spans="4:4">
      <c r="D196" s="39"/>
    </row>
    <row r="197" customHeight="1" spans="4:4">
      <c r="D197" s="39"/>
    </row>
    <row r="198" customHeight="1" spans="4:4">
      <c r="D198" s="39"/>
    </row>
    <row r="199" customHeight="1" spans="4:4">
      <c r="D199" s="39"/>
    </row>
    <row r="200" customHeight="1" spans="4:4">
      <c r="D200" s="39"/>
    </row>
    <row r="201" customHeight="1" spans="4:4">
      <c r="D201" s="39"/>
    </row>
    <row r="202" customHeight="1" spans="4:4">
      <c r="D202" s="39"/>
    </row>
    <row r="203" customHeight="1" spans="4:4">
      <c r="D203" s="39"/>
    </row>
    <row r="204" customHeight="1" spans="4:4">
      <c r="D204" s="39"/>
    </row>
    <row r="205" customHeight="1" spans="4:4">
      <c r="D205" s="39"/>
    </row>
    <row r="206" customHeight="1" spans="4:4">
      <c r="D206" s="39"/>
    </row>
    <row r="207" customHeight="1" spans="4:4">
      <c r="D207" s="39"/>
    </row>
    <row r="208" customHeight="1" spans="4:4">
      <c r="D208" s="39"/>
    </row>
    <row r="209" customHeight="1" spans="4:4">
      <c r="D209" s="39"/>
    </row>
    <row r="210" customHeight="1" spans="4:4">
      <c r="D210" s="39"/>
    </row>
    <row r="211" customHeight="1" spans="4:4">
      <c r="D211" s="39"/>
    </row>
    <row r="212" customHeight="1" spans="4:4">
      <c r="D212" s="39"/>
    </row>
    <row r="213" customHeight="1" spans="4:4">
      <c r="D213" s="39"/>
    </row>
    <row r="214" customHeight="1" spans="4:4">
      <c r="D214" s="39"/>
    </row>
    <row r="215" customHeight="1" spans="4:4">
      <c r="D215" s="39"/>
    </row>
    <row r="216" customHeight="1" spans="4:4">
      <c r="D216" s="39"/>
    </row>
    <row r="217" customHeight="1" spans="4:4">
      <c r="D217" s="39"/>
    </row>
    <row r="218" customHeight="1" spans="4:4">
      <c r="D218" s="39"/>
    </row>
    <row r="219" customHeight="1" spans="4:4">
      <c r="D219" s="39"/>
    </row>
    <row r="220" customHeight="1" spans="4:4">
      <c r="D220" s="39"/>
    </row>
    <row r="221" customHeight="1" spans="4:4">
      <c r="D221" s="39"/>
    </row>
    <row r="222" customHeight="1" spans="4:4">
      <c r="D222" s="39"/>
    </row>
    <row r="223" customHeight="1" spans="4:4">
      <c r="D223" s="39"/>
    </row>
    <row r="224" customHeight="1" spans="4:4">
      <c r="D224" s="39"/>
    </row>
    <row r="225" customHeight="1" spans="4:4">
      <c r="D225" s="39"/>
    </row>
    <row r="226" customHeight="1" spans="4:4">
      <c r="D226" s="39"/>
    </row>
    <row r="227" customHeight="1" spans="4:4">
      <c r="D227" s="39"/>
    </row>
    <row r="228" customHeight="1" spans="4:4">
      <c r="D228" s="39"/>
    </row>
    <row r="229" customHeight="1" spans="4:4">
      <c r="D229" s="39"/>
    </row>
    <row r="230" customHeight="1" spans="4:4">
      <c r="D230" s="39"/>
    </row>
    <row r="231" customHeight="1" spans="4:4">
      <c r="D231" s="39"/>
    </row>
    <row r="232" customHeight="1" spans="4:4">
      <c r="D232" s="39"/>
    </row>
    <row r="233" customHeight="1" spans="4:4">
      <c r="D233" s="39"/>
    </row>
    <row r="234" customHeight="1" spans="4:4">
      <c r="D234" s="39"/>
    </row>
    <row r="235" customHeight="1" spans="4:4">
      <c r="D235" s="39"/>
    </row>
    <row r="236" customHeight="1" spans="4:4">
      <c r="D236" s="39"/>
    </row>
    <row r="237" customHeight="1" spans="4:4">
      <c r="D237" s="39"/>
    </row>
    <row r="238" customHeight="1" spans="4:4">
      <c r="D238" s="39"/>
    </row>
    <row r="239" customHeight="1" spans="4:4">
      <c r="D239" s="39"/>
    </row>
    <row r="240" customHeight="1" spans="4:4">
      <c r="D240" s="39"/>
    </row>
    <row r="241" customHeight="1" spans="4:4">
      <c r="D241" s="39"/>
    </row>
    <row r="242" customHeight="1" spans="4:4">
      <c r="D242" s="39"/>
    </row>
    <row r="243" customHeight="1" spans="4:4">
      <c r="D243" s="39"/>
    </row>
    <row r="244" customHeight="1" spans="4:4">
      <c r="D244" s="39"/>
    </row>
    <row r="245" customHeight="1" spans="4:4">
      <c r="D245" s="39"/>
    </row>
    <row r="246" customHeight="1" spans="4:4">
      <c r="D246" s="39"/>
    </row>
    <row r="247" customHeight="1" spans="4:4">
      <c r="D247" s="39"/>
    </row>
    <row r="248" customHeight="1" spans="4:4">
      <c r="D248" s="39"/>
    </row>
    <row r="249" customHeight="1" spans="4:4">
      <c r="D249" s="39"/>
    </row>
    <row r="250" customHeight="1" spans="4:4">
      <c r="D250" s="39"/>
    </row>
    <row r="251" customHeight="1" spans="4:4">
      <c r="D251" s="39"/>
    </row>
    <row r="252" customHeight="1" spans="4:4">
      <c r="D252" s="39"/>
    </row>
    <row r="253" customHeight="1" spans="4:4">
      <c r="D253" s="39"/>
    </row>
    <row r="254" customHeight="1" spans="4:4">
      <c r="D254" s="39"/>
    </row>
    <row r="255" customHeight="1" spans="4:4">
      <c r="D255" s="39"/>
    </row>
    <row r="256" customHeight="1" spans="4:4">
      <c r="D256" s="39"/>
    </row>
    <row r="257" customHeight="1" spans="4:4">
      <c r="D257" s="39"/>
    </row>
    <row r="258" customHeight="1" spans="4:4">
      <c r="D258" s="39"/>
    </row>
    <row r="259" customHeight="1" spans="4:4">
      <c r="D259" s="39"/>
    </row>
    <row r="260" customHeight="1" spans="4:4">
      <c r="D260" s="39"/>
    </row>
    <row r="261" customHeight="1" spans="4:4">
      <c r="D261" s="39"/>
    </row>
    <row r="262" customHeight="1" spans="4:4">
      <c r="D262" s="39"/>
    </row>
    <row r="263" customHeight="1" spans="4:4">
      <c r="D263" s="39"/>
    </row>
    <row r="264" customHeight="1" spans="4:4">
      <c r="D264" s="39"/>
    </row>
    <row r="265" customHeight="1" spans="4:4">
      <c r="D265" s="39"/>
    </row>
    <row r="266" customHeight="1" spans="4:4">
      <c r="D266" s="39"/>
    </row>
    <row r="267" customHeight="1" spans="4:4">
      <c r="D267" s="39"/>
    </row>
    <row r="268" customHeight="1" spans="4:4">
      <c r="D268" s="39"/>
    </row>
    <row r="269" customHeight="1" spans="4:4">
      <c r="D269" s="39"/>
    </row>
    <row r="270" customHeight="1" spans="4:4">
      <c r="D270" s="39"/>
    </row>
    <row r="271" customHeight="1" spans="4:4">
      <c r="D271" s="39"/>
    </row>
    <row r="272" customHeight="1" spans="4:4">
      <c r="D272" s="39"/>
    </row>
    <row r="273" customHeight="1" spans="4:4">
      <c r="D273" s="39"/>
    </row>
    <row r="274" customHeight="1" spans="4:4">
      <c r="D274" s="39"/>
    </row>
    <row r="275" customHeight="1" spans="4:4">
      <c r="D275" s="39"/>
    </row>
    <row r="276" customHeight="1" spans="4:4">
      <c r="D276" s="39"/>
    </row>
    <row r="277" customHeight="1" spans="4:4">
      <c r="D277" s="39"/>
    </row>
    <row r="278" customHeight="1" spans="4:4">
      <c r="D278" s="39"/>
    </row>
    <row r="279" customHeight="1" spans="4:4">
      <c r="D279" s="39"/>
    </row>
    <row r="280" customHeight="1" spans="4:4">
      <c r="D280" s="39"/>
    </row>
    <row r="281" customHeight="1" spans="4:4">
      <c r="D281" s="39"/>
    </row>
    <row r="282" customHeight="1" spans="4:4">
      <c r="D282" s="39"/>
    </row>
    <row r="283" customHeight="1" spans="4:4">
      <c r="D283" s="39"/>
    </row>
    <row r="284" customHeight="1" spans="4:4">
      <c r="D284" s="39"/>
    </row>
    <row r="285" customHeight="1" spans="4:4">
      <c r="D285" s="39"/>
    </row>
    <row r="286" customHeight="1" spans="4:4">
      <c r="D286" s="39"/>
    </row>
    <row r="287" customHeight="1" spans="4:4">
      <c r="D287" s="39"/>
    </row>
    <row r="288" customHeight="1" spans="4:4">
      <c r="D288" s="39"/>
    </row>
    <row r="289" customHeight="1" spans="4:4">
      <c r="D289" s="39"/>
    </row>
    <row r="290" customHeight="1" spans="4:4">
      <c r="D290" s="39"/>
    </row>
    <row r="291" customHeight="1" spans="4:4">
      <c r="D291" s="39"/>
    </row>
    <row r="292" customHeight="1" spans="4:4">
      <c r="D292" s="39"/>
    </row>
    <row r="293" customHeight="1" spans="4:4">
      <c r="D293" s="39"/>
    </row>
    <row r="294" customHeight="1" spans="4:4">
      <c r="D294" s="39"/>
    </row>
    <row r="295" customHeight="1" spans="4:4">
      <c r="D295" s="39"/>
    </row>
    <row r="296" customHeight="1" spans="4:4">
      <c r="D296" s="39"/>
    </row>
    <row r="297" customHeight="1" spans="4:4">
      <c r="D297" s="39"/>
    </row>
    <row r="298" customHeight="1" spans="4:4">
      <c r="D298" s="39"/>
    </row>
    <row r="299" customHeight="1" spans="4:4">
      <c r="D299" s="39"/>
    </row>
    <row r="300" customHeight="1" spans="4:4">
      <c r="D300" s="39"/>
    </row>
    <row r="301" customHeight="1" spans="4:4">
      <c r="D301" s="39"/>
    </row>
    <row r="302" customHeight="1" spans="4:4">
      <c r="D302" s="39"/>
    </row>
    <row r="303" customHeight="1" spans="4:4">
      <c r="D303" s="39"/>
    </row>
    <row r="304" customHeight="1" spans="4:4">
      <c r="D304" s="39"/>
    </row>
    <row r="305" customHeight="1" spans="4:4">
      <c r="D305" s="39"/>
    </row>
    <row r="306" customHeight="1" spans="4:4">
      <c r="D306" s="39"/>
    </row>
    <row r="307" customHeight="1" spans="4:4">
      <c r="D307" s="39"/>
    </row>
    <row r="308" customHeight="1" spans="4:4">
      <c r="D308" s="39"/>
    </row>
    <row r="309" customHeight="1" spans="4:4">
      <c r="D309" s="39"/>
    </row>
    <row r="310" customHeight="1" spans="4:4">
      <c r="D310" s="39"/>
    </row>
    <row r="311" customHeight="1" spans="4:4">
      <c r="D311" s="39"/>
    </row>
    <row r="312" customHeight="1" spans="4:4">
      <c r="D312" s="39"/>
    </row>
    <row r="313" customHeight="1" spans="4:4">
      <c r="D313" s="39"/>
    </row>
    <row r="314" customHeight="1" spans="4:4">
      <c r="D314" s="39"/>
    </row>
    <row r="315" customHeight="1" spans="4:4">
      <c r="D315" s="39"/>
    </row>
    <row r="316" customHeight="1" spans="4:4">
      <c r="D316" s="39"/>
    </row>
    <row r="317" customHeight="1" spans="4:4">
      <c r="D317" s="39"/>
    </row>
    <row r="318" customHeight="1" spans="4:4">
      <c r="D318" s="39"/>
    </row>
    <row r="319" customHeight="1" spans="4:4">
      <c r="D319" s="39"/>
    </row>
    <row r="320" customHeight="1" spans="4:4">
      <c r="D320" s="39"/>
    </row>
    <row r="321" customHeight="1" spans="4:4">
      <c r="D321" s="39"/>
    </row>
    <row r="322" customHeight="1" spans="4:4">
      <c r="D322" s="39"/>
    </row>
    <row r="323" customHeight="1" spans="4:4">
      <c r="D323" s="39"/>
    </row>
    <row r="324" customHeight="1" spans="4:4">
      <c r="D324" s="39"/>
    </row>
    <row r="325" customHeight="1" spans="4:4">
      <c r="D325" s="39"/>
    </row>
    <row r="326" customHeight="1" spans="4:4">
      <c r="D326" s="39"/>
    </row>
    <row r="327" customHeight="1" spans="4:4">
      <c r="D327" s="39"/>
    </row>
    <row r="328" customHeight="1" spans="4:4">
      <c r="D328" s="39"/>
    </row>
    <row r="329" customHeight="1" spans="4:4">
      <c r="D329" s="39"/>
    </row>
    <row r="330" customHeight="1" spans="4:4">
      <c r="D330" s="39"/>
    </row>
    <row r="331" customHeight="1" spans="4:4">
      <c r="D331" s="39"/>
    </row>
    <row r="332" customHeight="1" spans="4:4">
      <c r="D332" s="39"/>
    </row>
    <row r="333" customHeight="1" spans="4:4">
      <c r="D333" s="39"/>
    </row>
    <row r="334" customHeight="1" spans="4:4">
      <c r="D334" s="39"/>
    </row>
    <row r="335" customHeight="1" spans="4:4">
      <c r="D335" s="39"/>
    </row>
    <row r="336" customHeight="1" spans="4:4">
      <c r="D336" s="39"/>
    </row>
    <row r="337" customHeight="1" spans="4:4">
      <c r="D337" s="39"/>
    </row>
    <row r="338" customHeight="1" spans="4:4">
      <c r="D338" s="39"/>
    </row>
    <row r="339" customHeight="1" spans="4:4">
      <c r="D339" s="39"/>
    </row>
    <row r="340" customHeight="1" spans="4:4">
      <c r="D340" s="39"/>
    </row>
    <row r="341" customHeight="1" spans="4:4">
      <c r="D341" s="39"/>
    </row>
    <row r="342" customHeight="1" spans="4:4">
      <c r="D342" s="39"/>
    </row>
    <row r="343" customHeight="1" spans="4:4">
      <c r="D343" s="39"/>
    </row>
    <row r="344" customHeight="1" spans="4:4">
      <c r="D344" s="39"/>
    </row>
    <row r="345" customHeight="1" spans="4:4">
      <c r="D345" s="39"/>
    </row>
    <row r="346" customHeight="1" spans="4:4">
      <c r="D346" s="39"/>
    </row>
    <row r="347" customHeight="1" spans="4:4">
      <c r="D347" s="39"/>
    </row>
    <row r="348" customHeight="1" spans="4:4">
      <c r="D348" s="39"/>
    </row>
    <row r="349" customHeight="1" spans="4:4">
      <c r="D349" s="39"/>
    </row>
    <row r="350" customHeight="1" spans="4:4">
      <c r="D350" s="39"/>
    </row>
    <row r="351" customHeight="1" spans="4:4">
      <c r="D351" s="39"/>
    </row>
    <row r="352" customHeight="1" spans="4:4">
      <c r="D352" s="39"/>
    </row>
    <row r="353" customHeight="1" spans="4:4">
      <c r="D353" s="39"/>
    </row>
    <row r="354" customHeight="1" spans="4:4">
      <c r="D354" s="39"/>
    </row>
    <row r="355" customHeight="1" spans="4:4">
      <c r="D355" s="39"/>
    </row>
    <row r="356" customHeight="1" spans="4:4">
      <c r="D356" s="39"/>
    </row>
    <row r="357" customHeight="1" spans="4:4">
      <c r="D357" s="39"/>
    </row>
    <row r="358" customHeight="1" spans="4:4">
      <c r="D358" s="39"/>
    </row>
    <row r="359" customHeight="1" spans="4:4">
      <c r="D359" s="39"/>
    </row>
    <row r="360" customHeight="1" spans="4:4">
      <c r="D360" s="39"/>
    </row>
    <row r="361" customHeight="1" spans="4:4">
      <c r="D361" s="39"/>
    </row>
    <row r="362" customHeight="1" spans="4:4">
      <c r="D362" s="39"/>
    </row>
    <row r="363" customHeight="1" spans="4:4">
      <c r="D363" s="39"/>
    </row>
    <row r="364" customHeight="1" spans="4:4">
      <c r="D364" s="39"/>
    </row>
    <row r="365" customHeight="1" spans="4:4">
      <c r="D365" s="39"/>
    </row>
    <row r="366" customHeight="1" spans="4:4">
      <c r="D366" s="39"/>
    </row>
    <row r="367" customHeight="1" spans="4:4">
      <c r="D367" s="39"/>
    </row>
    <row r="368" customHeight="1" spans="4:4">
      <c r="D368" s="39"/>
    </row>
    <row r="369" customHeight="1" spans="4:4">
      <c r="D369" s="39"/>
    </row>
    <row r="370" customHeight="1" spans="4:4">
      <c r="D370" s="39"/>
    </row>
    <row r="371" customHeight="1" spans="4:4">
      <c r="D371" s="39"/>
    </row>
    <row r="372" customHeight="1" spans="4:4">
      <c r="D372" s="39"/>
    </row>
    <row r="373" customHeight="1" spans="4:4">
      <c r="D373" s="39"/>
    </row>
    <row r="374" customHeight="1" spans="4:4">
      <c r="D374" s="39"/>
    </row>
    <row r="375" customHeight="1" spans="4:4">
      <c r="D375" s="39"/>
    </row>
    <row r="376" customHeight="1" spans="4:4">
      <c r="D376" s="39"/>
    </row>
    <row r="377" customHeight="1" spans="4:4">
      <c r="D377" s="39"/>
    </row>
    <row r="378" customHeight="1" spans="4:4">
      <c r="D378" s="39"/>
    </row>
    <row r="379" customHeight="1" spans="4:4">
      <c r="D379" s="39"/>
    </row>
    <row r="380" customHeight="1" spans="4:4">
      <c r="D380" s="39"/>
    </row>
    <row r="381" customHeight="1" spans="4:4">
      <c r="D381" s="39"/>
    </row>
    <row r="382" customHeight="1" spans="4:4">
      <c r="D382" s="39"/>
    </row>
    <row r="383" customHeight="1" spans="4:4">
      <c r="D383" s="39"/>
    </row>
    <row r="384" customHeight="1" spans="4:4">
      <c r="D384" s="39"/>
    </row>
    <row r="385" customHeight="1" spans="4:4">
      <c r="D385" s="39"/>
    </row>
    <row r="386" customHeight="1" spans="4:4">
      <c r="D386" s="39"/>
    </row>
    <row r="387" customHeight="1" spans="4:4">
      <c r="D387" s="39"/>
    </row>
    <row r="388" customHeight="1" spans="4:4">
      <c r="D388" s="39"/>
    </row>
    <row r="389" customHeight="1" spans="4:4">
      <c r="D389" s="39"/>
    </row>
    <row r="390" customHeight="1" spans="4:4">
      <c r="D390" s="39"/>
    </row>
    <row r="391" customHeight="1" spans="4:4">
      <c r="D391" s="39"/>
    </row>
    <row r="392" customHeight="1" spans="4:4">
      <c r="D392" s="39"/>
    </row>
    <row r="393" customHeight="1" spans="4:4">
      <c r="D393" s="39"/>
    </row>
    <row r="394" customHeight="1" spans="4:4">
      <c r="D394" s="39"/>
    </row>
    <row r="395" customHeight="1" spans="4:4">
      <c r="D395" s="39"/>
    </row>
    <row r="396" customHeight="1" spans="4:4">
      <c r="D396" s="39"/>
    </row>
    <row r="397" customHeight="1" spans="4:4">
      <c r="D397" s="39"/>
    </row>
    <row r="398" customHeight="1" spans="4:4">
      <c r="D398" s="39"/>
    </row>
    <row r="399" customHeight="1" spans="4:4">
      <c r="D399" s="39"/>
    </row>
    <row r="400" customHeight="1" spans="4:4">
      <c r="D400" s="39"/>
    </row>
    <row r="401" customHeight="1" spans="4:4">
      <c r="D401" s="39"/>
    </row>
    <row r="402" customHeight="1" spans="4:4">
      <c r="D402" s="39"/>
    </row>
    <row r="403" customHeight="1" spans="4:4">
      <c r="D403" s="39"/>
    </row>
    <row r="404" customHeight="1" spans="4:4">
      <c r="D404" s="39"/>
    </row>
    <row r="405" customHeight="1" spans="4:4">
      <c r="D405" s="39"/>
    </row>
    <row r="406" customHeight="1" spans="4:4">
      <c r="D406" s="39"/>
    </row>
    <row r="407" customHeight="1" spans="4:4">
      <c r="D407" s="39"/>
    </row>
    <row r="408" customHeight="1" spans="4:4">
      <c r="D408" s="39"/>
    </row>
    <row r="409" customHeight="1" spans="4:4">
      <c r="D409" s="39"/>
    </row>
    <row r="410" customHeight="1" spans="4:4">
      <c r="D410" s="39"/>
    </row>
    <row r="411" customHeight="1" spans="4:4">
      <c r="D411" s="39"/>
    </row>
    <row r="412" customHeight="1" spans="4:4">
      <c r="D412" s="39"/>
    </row>
    <row r="413" customHeight="1" spans="4:4">
      <c r="D413" s="39"/>
    </row>
    <row r="414" customHeight="1" spans="4:4">
      <c r="D414" s="39"/>
    </row>
    <row r="415" customHeight="1" spans="4:4">
      <c r="D415" s="39"/>
    </row>
    <row r="416" customHeight="1" spans="4:4">
      <c r="D416" s="39"/>
    </row>
    <row r="417" customHeight="1" spans="4:4">
      <c r="D417" s="39"/>
    </row>
    <row r="418" customHeight="1" spans="4:4">
      <c r="D418" s="39"/>
    </row>
    <row r="419" customHeight="1" spans="4:4">
      <c r="D419" s="39"/>
    </row>
    <row r="420" customHeight="1" spans="4:4">
      <c r="D420" s="39"/>
    </row>
    <row r="421" customHeight="1" spans="4:4">
      <c r="D421" s="39"/>
    </row>
    <row r="422" customHeight="1" spans="4:4">
      <c r="D422" s="39"/>
    </row>
    <row r="423" customHeight="1" spans="4:4">
      <c r="D423" s="39"/>
    </row>
    <row r="424" customHeight="1" spans="4:4">
      <c r="D424" s="39"/>
    </row>
    <row r="425" customHeight="1" spans="4:4">
      <c r="D425" s="39"/>
    </row>
    <row r="426" customHeight="1" spans="4:4">
      <c r="D426" s="39"/>
    </row>
    <row r="427" customHeight="1" spans="4:4">
      <c r="D427" s="39"/>
    </row>
    <row r="428" customHeight="1" spans="4:4">
      <c r="D428" s="39"/>
    </row>
    <row r="429" customHeight="1" spans="4:4">
      <c r="D429" s="39"/>
    </row>
    <row r="430" customHeight="1" spans="4:4">
      <c r="D430" s="39"/>
    </row>
    <row r="431" customHeight="1" spans="4:4">
      <c r="D431" s="39"/>
    </row>
    <row r="432" customHeight="1" spans="4:4">
      <c r="D432" s="39"/>
    </row>
    <row r="433" customHeight="1" spans="4:4">
      <c r="D433" s="39"/>
    </row>
    <row r="434" customHeight="1" spans="4:4">
      <c r="D434" s="39"/>
    </row>
    <row r="435" customHeight="1" spans="4:4">
      <c r="D435" s="39"/>
    </row>
    <row r="436" customHeight="1" spans="4:4">
      <c r="D436" s="39"/>
    </row>
    <row r="437" customHeight="1" spans="4:4">
      <c r="D437" s="39"/>
    </row>
    <row r="438" customHeight="1" spans="4:4">
      <c r="D438" s="39"/>
    </row>
    <row r="439" customHeight="1" spans="4:4">
      <c r="D439" s="39"/>
    </row>
    <row r="440" customHeight="1" spans="4:4">
      <c r="D440" s="39"/>
    </row>
    <row r="441" customHeight="1" spans="4:4">
      <c r="D441" s="39"/>
    </row>
    <row r="442" customHeight="1" spans="4:4">
      <c r="D442" s="39"/>
    </row>
    <row r="443" customHeight="1" spans="4:4">
      <c r="D443" s="39"/>
    </row>
    <row r="444" customHeight="1" spans="4:4">
      <c r="D444" s="39"/>
    </row>
    <row r="445" customHeight="1" spans="4:4">
      <c r="D445" s="39"/>
    </row>
    <row r="446" customHeight="1" spans="4:4">
      <c r="D446" s="39"/>
    </row>
    <row r="447" customHeight="1" spans="4:4">
      <c r="D447" s="39"/>
    </row>
    <row r="448" customHeight="1" spans="4:4">
      <c r="D448" s="39"/>
    </row>
    <row r="449" customHeight="1" spans="4:4">
      <c r="D449" s="39"/>
    </row>
    <row r="450" customHeight="1" spans="4:4">
      <c r="D450" s="39"/>
    </row>
    <row r="451" customHeight="1" spans="4:4">
      <c r="D451" s="39"/>
    </row>
    <row r="452" customHeight="1" spans="4:4">
      <c r="D452" s="39"/>
    </row>
    <row r="453" customHeight="1" spans="4:4">
      <c r="D453" s="39"/>
    </row>
    <row r="454" customHeight="1" spans="4:4">
      <c r="D454" s="39"/>
    </row>
    <row r="455" customHeight="1" spans="4:4">
      <c r="D455" s="39"/>
    </row>
    <row r="456" customHeight="1" spans="4:4">
      <c r="D456" s="39"/>
    </row>
    <row r="457" customHeight="1" spans="4:4">
      <c r="D457" s="39"/>
    </row>
    <row r="458" customHeight="1" spans="4:4">
      <c r="D458" s="39"/>
    </row>
    <row r="459" customHeight="1" spans="4:4">
      <c r="D459" s="39"/>
    </row>
    <row r="460" customHeight="1" spans="4:4">
      <c r="D460" s="39"/>
    </row>
    <row r="461" customHeight="1" spans="4:4">
      <c r="D461" s="39"/>
    </row>
    <row r="462" customHeight="1" spans="4:4">
      <c r="D462" s="39"/>
    </row>
    <row r="463" customHeight="1" spans="4:4">
      <c r="D463" s="39"/>
    </row>
    <row r="464" customHeight="1" spans="4:4">
      <c r="D464" s="39"/>
    </row>
    <row r="465" customHeight="1" spans="4:4">
      <c r="D465" s="39"/>
    </row>
    <row r="466" customHeight="1" spans="4:4">
      <c r="D466" s="39"/>
    </row>
    <row r="467" customHeight="1" spans="4:4">
      <c r="D467" s="39"/>
    </row>
    <row r="468" customHeight="1" spans="4:4">
      <c r="D468" s="39"/>
    </row>
    <row r="469" customHeight="1" spans="4:4">
      <c r="D469" s="39"/>
    </row>
    <row r="470" customHeight="1" spans="4:4">
      <c r="D470" s="39"/>
    </row>
    <row r="471" customHeight="1" spans="4:4">
      <c r="D471" s="39"/>
    </row>
    <row r="472" customHeight="1" spans="4:4">
      <c r="D472" s="39"/>
    </row>
    <row r="473" customHeight="1" spans="4:4">
      <c r="D473" s="39"/>
    </row>
    <row r="474" customHeight="1" spans="4:4">
      <c r="D474" s="39"/>
    </row>
    <row r="475" customHeight="1" spans="4:4">
      <c r="D475" s="39"/>
    </row>
    <row r="476" customHeight="1" spans="4:4">
      <c r="D476" s="39"/>
    </row>
    <row r="477" customHeight="1" spans="4:4">
      <c r="D477" s="39"/>
    </row>
    <row r="478" customHeight="1" spans="4:4">
      <c r="D478" s="39"/>
    </row>
    <row r="479" customHeight="1" spans="4:4">
      <c r="D479" s="39"/>
    </row>
    <row r="480" customHeight="1" spans="4:4">
      <c r="D480" s="39"/>
    </row>
    <row r="481" customHeight="1" spans="4:4">
      <c r="D481" s="39"/>
    </row>
    <row r="482" customHeight="1" spans="4:4">
      <c r="D482" s="39"/>
    </row>
    <row r="483" customHeight="1" spans="4:4">
      <c r="D483" s="39"/>
    </row>
    <row r="484" customHeight="1" spans="4:4">
      <c r="D484" s="39"/>
    </row>
    <row r="485" customHeight="1" spans="4:4">
      <c r="D485" s="39"/>
    </row>
    <row r="486" customHeight="1" spans="4:4">
      <c r="D486" s="39"/>
    </row>
    <row r="487" customHeight="1" spans="4:4">
      <c r="D487" s="39"/>
    </row>
    <row r="488" customHeight="1" spans="4:4">
      <c r="D488" s="39"/>
    </row>
    <row r="489" customHeight="1" spans="4:4">
      <c r="D489" s="39"/>
    </row>
    <row r="490" customHeight="1" spans="4:4">
      <c r="D490" s="39"/>
    </row>
    <row r="491" customHeight="1" spans="4:4">
      <c r="D491" s="39"/>
    </row>
    <row r="492" customHeight="1" spans="4:4">
      <c r="D492" s="39"/>
    </row>
    <row r="493" customHeight="1" spans="4:4">
      <c r="D493" s="39"/>
    </row>
    <row r="494" customHeight="1" spans="4:4">
      <c r="D494" s="39"/>
    </row>
    <row r="495" customHeight="1" spans="4:4">
      <c r="D495" s="39"/>
    </row>
    <row r="496" customHeight="1" spans="4:4">
      <c r="D496" s="39"/>
    </row>
    <row r="497" customHeight="1" spans="4:4">
      <c r="D497" s="39"/>
    </row>
    <row r="498" customHeight="1" spans="4:4">
      <c r="D498" s="39"/>
    </row>
    <row r="499" customHeight="1" spans="4:4">
      <c r="D499" s="39"/>
    </row>
    <row r="500" customHeight="1" spans="4:4">
      <c r="D500" s="39"/>
    </row>
    <row r="501" customHeight="1" spans="4:4">
      <c r="D501" s="39"/>
    </row>
    <row r="502" customHeight="1" spans="4:4">
      <c r="D502" s="39"/>
    </row>
    <row r="503" customHeight="1" spans="4:4">
      <c r="D503" s="39"/>
    </row>
    <row r="504" customHeight="1" spans="4:4">
      <c r="D504" s="39"/>
    </row>
    <row r="505" customHeight="1" spans="4:4">
      <c r="D505" s="39"/>
    </row>
    <row r="506" customHeight="1" spans="4:4">
      <c r="D506" s="39"/>
    </row>
    <row r="507" customHeight="1" spans="4:4">
      <c r="D507" s="39"/>
    </row>
    <row r="508" customHeight="1" spans="4:4">
      <c r="D508" s="39"/>
    </row>
    <row r="509" customHeight="1" spans="4:4">
      <c r="D509" s="39"/>
    </row>
    <row r="510" customHeight="1" spans="4:4">
      <c r="D510" s="39"/>
    </row>
    <row r="511" customHeight="1" spans="4:4">
      <c r="D511" s="39"/>
    </row>
    <row r="512" customHeight="1" spans="4:4">
      <c r="D512" s="39"/>
    </row>
    <row r="513" customHeight="1" spans="4:4">
      <c r="D513" s="39"/>
    </row>
    <row r="514" customHeight="1" spans="4:4">
      <c r="D514" s="39"/>
    </row>
    <row r="515" customHeight="1" spans="4:4">
      <c r="D515" s="39"/>
    </row>
    <row r="516" customHeight="1" spans="4:4">
      <c r="D516" s="39"/>
    </row>
    <row r="517" customHeight="1" spans="4:4">
      <c r="D517" s="39"/>
    </row>
    <row r="518" customHeight="1" spans="4:4">
      <c r="D518" s="39"/>
    </row>
    <row r="519" customHeight="1" spans="4:4">
      <c r="D519" s="39"/>
    </row>
    <row r="520" customHeight="1" spans="4:4">
      <c r="D520" s="39"/>
    </row>
    <row r="521" customHeight="1" spans="4:4">
      <c r="D521" s="39"/>
    </row>
    <row r="522" customHeight="1" spans="4:4">
      <c r="D522" s="39"/>
    </row>
    <row r="523" customHeight="1" spans="4:4">
      <c r="D523" s="39"/>
    </row>
    <row r="524" customHeight="1" spans="4:4">
      <c r="D524" s="39"/>
    </row>
    <row r="525" customHeight="1" spans="4:4">
      <c r="D525" s="39"/>
    </row>
    <row r="526" customHeight="1" spans="4:4">
      <c r="D526" s="39"/>
    </row>
    <row r="527" customHeight="1" spans="4:4">
      <c r="D527" s="39"/>
    </row>
    <row r="528" customHeight="1" spans="4:4">
      <c r="D528" s="39"/>
    </row>
    <row r="529" customHeight="1" spans="4:4">
      <c r="D529" s="39"/>
    </row>
    <row r="530" customHeight="1" spans="4:4">
      <c r="D530" s="39"/>
    </row>
    <row r="531" customHeight="1" spans="4:4">
      <c r="D531" s="39"/>
    </row>
    <row r="532" customHeight="1" spans="4:4">
      <c r="D532" s="39"/>
    </row>
    <row r="533" customHeight="1" spans="4:4">
      <c r="D533" s="39"/>
    </row>
    <row r="534" customHeight="1" spans="4:4">
      <c r="D534" s="39"/>
    </row>
    <row r="535" customHeight="1" spans="4:4">
      <c r="D535" s="39"/>
    </row>
    <row r="536" customHeight="1" spans="4:4">
      <c r="D536" s="39"/>
    </row>
    <row r="537" customHeight="1" spans="4:4">
      <c r="D537" s="39"/>
    </row>
    <row r="538" customHeight="1" spans="4:4">
      <c r="D538" s="39"/>
    </row>
    <row r="539" customHeight="1" spans="4:4">
      <c r="D539" s="39"/>
    </row>
    <row r="540" customHeight="1" spans="4:4">
      <c r="D540" s="39"/>
    </row>
    <row r="541" customHeight="1" spans="4:4">
      <c r="D541" s="39"/>
    </row>
    <row r="542" customHeight="1" spans="4:4">
      <c r="D542" s="39"/>
    </row>
    <row r="543" customHeight="1" spans="4:4">
      <c r="D543" s="39"/>
    </row>
    <row r="544" customHeight="1" spans="4:4">
      <c r="D544" s="39"/>
    </row>
    <row r="545" customHeight="1" spans="4:4">
      <c r="D545" s="39"/>
    </row>
    <row r="546" customHeight="1" spans="4:4">
      <c r="D546" s="39"/>
    </row>
    <row r="547" customHeight="1" spans="4:4">
      <c r="D547" s="39"/>
    </row>
    <row r="548" customHeight="1" spans="4:4">
      <c r="D548" s="39"/>
    </row>
    <row r="549" customHeight="1" spans="4:4">
      <c r="D549" s="39"/>
    </row>
    <row r="550" customHeight="1" spans="4:4">
      <c r="D550" s="39"/>
    </row>
    <row r="551" customHeight="1" spans="4:4">
      <c r="D551" s="39"/>
    </row>
    <row r="552" customHeight="1" spans="4:4">
      <c r="D552" s="39"/>
    </row>
    <row r="553" customHeight="1" spans="4:4">
      <c r="D553" s="39"/>
    </row>
    <row r="554" customHeight="1" spans="4:4">
      <c r="D554" s="39"/>
    </row>
    <row r="555" customHeight="1" spans="4:4">
      <c r="D555" s="39"/>
    </row>
    <row r="556" customHeight="1" spans="4:4">
      <c r="D556" s="39"/>
    </row>
    <row r="557" customHeight="1" spans="4:4">
      <c r="D557" s="39"/>
    </row>
    <row r="558" customHeight="1" spans="4:4">
      <c r="D558" s="39"/>
    </row>
    <row r="559" customHeight="1" spans="4:4">
      <c r="D559" s="39"/>
    </row>
    <row r="560" customHeight="1" spans="4:4">
      <c r="D560" s="39"/>
    </row>
    <row r="561" customHeight="1" spans="4:4">
      <c r="D561" s="39"/>
    </row>
    <row r="562" customHeight="1" spans="4:4">
      <c r="D562" s="39"/>
    </row>
    <row r="563" customHeight="1" spans="4:4">
      <c r="D563" s="39"/>
    </row>
    <row r="564" customHeight="1" spans="4:4">
      <c r="D564" s="39"/>
    </row>
    <row r="565" customHeight="1" spans="4:4">
      <c r="D565" s="39"/>
    </row>
    <row r="566" customHeight="1" spans="4:4">
      <c r="D566" s="39"/>
    </row>
    <row r="567" customHeight="1" spans="4:4">
      <c r="D567" s="39"/>
    </row>
    <row r="568" customHeight="1" spans="4:4">
      <c r="D568" s="39"/>
    </row>
    <row r="569" customHeight="1" spans="4:4">
      <c r="D569" s="39"/>
    </row>
    <row r="570" customHeight="1" spans="4:4">
      <c r="D570" s="39"/>
    </row>
    <row r="571" customHeight="1" spans="4:4">
      <c r="D571" s="39"/>
    </row>
    <row r="572" customHeight="1" spans="4:4">
      <c r="D572" s="39"/>
    </row>
    <row r="573" customHeight="1" spans="4:4">
      <c r="D573" s="39"/>
    </row>
    <row r="574" customHeight="1" spans="4:4">
      <c r="D574" s="39"/>
    </row>
    <row r="575" customHeight="1" spans="4:4">
      <c r="D575" s="39"/>
    </row>
    <row r="576" customHeight="1" spans="4:4">
      <c r="D576" s="39"/>
    </row>
    <row r="577" customHeight="1" spans="4:4">
      <c r="D577" s="39"/>
    </row>
    <row r="578" customHeight="1" spans="4:4">
      <c r="D578" s="39"/>
    </row>
    <row r="579" customHeight="1" spans="4:4">
      <c r="D579" s="39"/>
    </row>
    <row r="580" customHeight="1" spans="4:4">
      <c r="D580" s="39"/>
    </row>
    <row r="581" customHeight="1" spans="4:4">
      <c r="D581" s="39"/>
    </row>
    <row r="582" customHeight="1" spans="4:4">
      <c r="D582" s="39"/>
    </row>
    <row r="583" customHeight="1" spans="4:4">
      <c r="D583" s="39"/>
    </row>
    <row r="584" customHeight="1" spans="4:4">
      <c r="D584" s="39"/>
    </row>
    <row r="585" customHeight="1" spans="4:4">
      <c r="D585" s="39"/>
    </row>
    <row r="586" customHeight="1" spans="4:4">
      <c r="D586" s="39"/>
    </row>
    <row r="587" customHeight="1" spans="4:4">
      <c r="D587" s="39"/>
    </row>
    <row r="588" customHeight="1" spans="4:4">
      <c r="D588" s="39"/>
    </row>
    <row r="589" customHeight="1" spans="4:4">
      <c r="D589" s="39"/>
    </row>
    <row r="590" customHeight="1" spans="4:4">
      <c r="D590" s="39"/>
    </row>
    <row r="591" customHeight="1" spans="4:4">
      <c r="D591" s="39"/>
    </row>
    <row r="592" customHeight="1" spans="4:4">
      <c r="D592" s="39"/>
    </row>
    <row r="593" customHeight="1" spans="4:4">
      <c r="D593" s="39"/>
    </row>
    <row r="594" customHeight="1" spans="4:4">
      <c r="D594" s="39"/>
    </row>
    <row r="595" customHeight="1" spans="4:4">
      <c r="D595" s="39"/>
    </row>
    <row r="596" customHeight="1" spans="4:4">
      <c r="D596" s="39"/>
    </row>
    <row r="597" customHeight="1" spans="4:4">
      <c r="D597" s="39"/>
    </row>
    <row r="598" customHeight="1" spans="4:4">
      <c r="D598" s="39"/>
    </row>
    <row r="599" customHeight="1" spans="4:4">
      <c r="D599" s="39"/>
    </row>
    <row r="600" customHeight="1" spans="4:4">
      <c r="D600" s="39"/>
    </row>
    <row r="601" customHeight="1" spans="4:4">
      <c r="D601" s="39"/>
    </row>
    <row r="602" customHeight="1" spans="4:4">
      <c r="D602" s="39"/>
    </row>
    <row r="603" customHeight="1" spans="4:4">
      <c r="D603" s="39"/>
    </row>
    <row r="604" customHeight="1" spans="4:4">
      <c r="D604" s="39"/>
    </row>
    <row r="605" customHeight="1" spans="4:4">
      <c r="D605" s="39"/>
    </row>
    <row r="606" customHeight="1" spans="4:4">
      <c r="D606" s="39"/>
    </row>
    <row r="607" customHeight="1" spans="4:4">
      <c r="D607" s="39"/>
    </row>
    <row r="608" customHeight="1" spans="4:4">
      <c r="D608" s="39"/>
    </row>
    <row r="609" customHeight="1" spans="4:4">
      <c r="D609" s="39"/>
    </row>
    <row r="610" customHeight="1" spans="4:4">
      <c r="D610" s="39"/>
    </row>
    <row r="611" customHeight="1" spans="4:4">
      <c r="D611" s="39"/>
    </row>
    <row r="612" customHeight="1" spans="4:4">
      <c r="D612" s="39"/>
    </row>
    <row r="613" customHeight="1" spans="4:4">
      <c r="D613" s="39"/>
    </row>
    <row r="614" customHeight="1" spans="4:4">
      <c r="D614" s="39"/>
    </row>
    <row r="615" customHeight="1" spans="4:4">
      <c r="D615" s="39"/>
    </row>
    <row r="616" customHeight="1" spans="4:4">
      <c r="D616" s="39"/>
    </row>
    <row r="617" customHeight="1" spans="4:4">
      <c r="D617" s="39"/>
    </row>
    <row r="618" customHeight="1" spans="4:4">
      <c r="D618" s="39"/>
    </row>
    <row r="619" customHeight="1" spans="4:4">
      <c r="D619" s="39"/>
    </row>
    <row r="620" customHeight="1" spans="4:4">
      <c r="D620" s="39"/>
    </row>
    <row r="621" customHeight="1" spans="4:4">
      <c r="D621" s="39"/>
    </row>
    <row r="622" customHeight="1" spans="4:4">
      <c r="D622" s="39"/>
    </row>
    <row r="623" customHeight="1" spans="4:4">
      <c r="D623" s="39"/>
    </row>
    <row r="624" customHeight="1" spans="4:4">
      <c r="D624" s="39"/>
    </row>
    <row r="625" customHeight="1" spans="4:4">
      <c r="D625" s="39"/>
    </row>
    <row r="626" customHeight="1" spans="4:4">
      <c r="D626" s="39"/>
    </row>
    <row r="627" customHeight="1" spans="4:4">
      <c r="D627" s="39"/>
    </row>
    <row r="628" customHeight="1" spans="4:4">
      <c r="D628" s="39"/>
    </row>
    <row r="629" customHeight="1" spans="4:4">
      <c r="D629" s="39"/>
    </row>
    <row r="630" customHeight="1" spans="4:4">
      <c r="D630" s="39"/>
    </row>
    <row r="631" customHeight="1" spans="4:4">
      <c r="D631" s="39"/>
    </row>
    <row r="632" customHeight="1" spans="4:4">
      <c r="D632" s="39"/>
    </row>
    <row r="633" customHeight="1" spans="4:4">
      <c r="D633" s="39"/>
    </row>
    <row r="634" customHeight="1" spans="4:4">
      <c r="D634" s="39"/>
    </row>
    <row r="635" customHeight="1" spans="4:4">
      <c r="D635" s="39"/>
    </row>
    <row r="636" customHeight="1" spans="4:4">
      <c r="D636" s="39"/>
    </row>
    <row r="637" customHeight="1" spans="4:4">
      <c r="D637" s="39"/>
    </row>
    <row r="638" customHeight="1" spans="4:4">
      <c r="D638" s="39"/>
    </row>
    <row r="639" customHeight="1" spans="4:4">
      <c r="D639" s="39"/>
    </row>
    <row r="640" customHeight="1" spans="4:4">
      <c r="D640" s="39"/>
    </row>
    <row r="641" customHeight="1" spans="4:4">
      <c r="D641" s="39"/>
    </row>
    <row r="642" customHeight="1" spans="4:4">
      <c r="D642" s="39"/>
    </row>
    <row r="643" customHeight="1" spans="4:4">
      <c r="D643" s="39"/>
    </row>
    <row r="644" customHeight="1" spans="4:4">
      <c r="D644" s="39"/>
    </row>
    <row r="645" customHeight="1" spans="4:4">
      <c r="D645" s="39"/>
    </row>
    <row r="646" customHeight="1" spans="4:4">
      <c r="D646" s="39"/>
    </row>
    <row r="647" customHeight="1" spans="4:4">
      <c r="D647" s="39"/>
    </row>
    <row r="648" customHeight="1" spans="4:4">
      <c r="D648" s="39"/>
    </row>
    <row r="649" customHeight="1" spans="4:4">
      <c r="D649" s="39"/>
    </row>
    <row r="650" customHeight="1" spans="4:4">
      <c r="D650" s="39"/>
    </row>
    <row r="651" customHeight="1" spans="4:4">
      <c r="D651" s="39"/>
    </row>
    <row r="652" customHeight="1" spans="4:4">
      <c r="D652" s="39"/>
    </row>
    <row r="653" customHeight="1" spans="4:4">
      <c r="D653" s="39"/>
    </row>
    <row r="654" customHeight="1" spans="4:4">
      <c r="D654" s="39"/>
    </row>
    <row r="655" customHeight="1" spans="4:4">
      <c r="D655" s="39"/>
    </row>
    <row r="656" customHeight="1" spans="4:4">
      <c r="D656" s="39"/>
    </row>
    <row r="657" customHeight="1" spans="4:4">
      <c r="D657" s="39"/>
    </row>
    <row r="658" customHeight="1" spans="4:4">
      <c r="D658" s="39"/>
    </row>
    <row r="659" customHeight="1" spans="4:4">
      <c r="D659" s="39"/>
    </row>
    <row r="660" customHeight="1" spans="4:4">
      <c r="D660" s="39"/>
    </row>
    <row r="661" customHeight="1" spans="4:4">
      <c r="D661" s="39"/>
    </row>
    <row r="662" customHeight="1" spans="4:4">
      <c r="D662" s="39"/>
    </row>
    <row r="663" customHeight="1" spans="4:4">
      <c r="D663" s="39"/>
    </row>
    <row r="664" customHeight="1" spans="4:4">
      <c r="D664" s="39"/>
    </row>
    <row r="665" customHeight="1" spans="4:4">
      <c r="D665" s="39"/>
    </row>
    <row r="666" customHeight="1" spans="4:4">
      <c r="D666" s="39"/>
    </row>
    <row r="667" customHeight="1" spans="4:4">
      <c r="D667" s="39"/>
    </row>
    <row r="668" customHeight="1" spans="4:4">
      <c r="D668" s="39"/>
    </row>
    <row r="669" customHeight="1" spans="4:4">
      <c r="D669" s="39"/>
    </row>
    <row r="670" customHeight="1" spans="4:4">
      <c r="D670" s="39"/>
    </row>
    <row r="671" customHeight="1" spans="4:4">
      <c r="D671" s="39"/>
    </row>
    <row r="672" customHeight="1" spans="4:4">
      <c r="D672" s="39"/>
    </row>
    <row r="673" customHeight="1" spans="4:4">
      <c r="D673" s="39"/>
    </row>
    <row r="674" customHeight="1" spans="4:4">
      <c r="D674" s="39"/>
    </row>
    <row r="675" customHeight="1" spans="4:4">
      <c r="D675" s="39"/>
    </row>
    <row r="676" customHeight="1" spans="4:4">
      <c r="D676" s="39"/>
    </row>
    <row r="677" customHeight="1" spans="4:4">
      <c r="D677" s="39"/>
    </row>
    <row r="678" customHeight="1" spans="4:4">
      <c r="D678" s="39"/>
    </row>
    <row r="679" customHeight="1" spans="4:4">
      <c r="D679" s="39"/>
    </row>
    <row r="680" customHeight="1" spans="4:4">
      <c r="D680" s="39"/>
    </row>
    <row r="681" customHeight="1" spans="4:4">
      <c r="D681" s="39"/>
    </row>
    <row r="682" customHeight="1" spans="4:4">
      <c r="D682" s="39"/>
    </row>
    <row r="683" customHeight="1" spans="4:4">
      <c r="D683" s="39"/>
    </row>
    <row r="684" customHeight="1" spans="4:4">
      <c r="D684" s="39"/>
    </row>
    <row r="685" customHeight="1" spans="4:4">
      <c r="D685" s="39"/>
    </row>
    <row r="686" customHeight="1" spans="4:4">
      <c r="D686" s="39"/>
    </row>
    <row r="687" customHeight="1" spans="4:4">
      <c r="D687" s="39"/>
    </row>
    <row r="688" customHeight="1" spans="4:4">
      <c r="D688" s="39"/>
    </row>
    <row r="689" customHeight="1" spans="4:4">
      <c r="D689" s="39"/>
    </row>
    <row r="690" customHeight="1" spans="4:4">
      <c r="D690" s="39"/>
    </row>
    <row r="691" customHeight="1" spans="4:4">
      <c r="D691" s="39"/>
    </row>
    <row r="692" customHeight="1" spans="4:4">
      <c r="D692" s="39"/>
    </row>
    <row r="693" customHeight="1" spans="4:4">
      <c r="D693" s="39"/>
    </row>
    <row r="694" customHeight="1" spans="4:4">
      <c r="D694" s="39"/>
    </row>
    <row r="695" customHeight="1" spans="4:4">
      <c r="D695" s="39"/>
    </row>
    <row r="696" customHeight="1" spans="4:4">
      <c r="D696" s="39"/>
    </row>
    <row r="697" customHeight="1" spans="4:4">
      <c r="D697" s="39"/>
    </row>
    <row r="698" customHeight="1" spans="4:4">
      <c r="D698" s="39"/>
    </row>
    <row r="699" customHeight="1" spans="4:4">
      <c r="D699" s="39"/>
    </row>
    <row r="700" customHeight="1" spans="4:4">
      <c r="D700" s="39"/>
    </row>
    <row r="701" customHeight="1" spans="4:4">
      <c r="D701" s="39"/>
    </row>
    <row r="702" customHeight="1" spans="4:4">
      <c r="D702" s="39"/>
    </row>
    <row r="703" customHeight="1" spans="4:4">
      <c r="D703" s="39"/>
    </row>
    <row r="704" customHeight="1" spans="4:4">
      <c r="D704" s="39"/>
    </row>
    <row r="705" customHeight="1" spans="4:4">
      <c r="D705" s="39"/>
    </row>
    <row r="706" customHeight="1" spans="4:4">
      <c r="D706" s="39"/>
    </row>
    <row r="707" customHeight="1" spans="4:4">
      <c r="D707" s="39"/>
    </row>
    <row r="708" customHeight="1" spans="4:4">
      <c r="D708" s="39"/>
    </row>
    <row r="709" customHeight="1" spans="4:4">
      <c r="D709" s="39"/>
    </row>
    <row r="710" customHeight="1" spans="4:4">
      <c r="D710" s="39"/>
    </row>
    <row r="711" customHeight="1" spans="4:4">
      <c r="D711" s="39"/>
    </row>
    <row r="712" customHeight="1" spans="4:4">
      <c r="D712" s="39"/>
    </row>
    <row r="713" customHeight="1" spans="4:4">
      <c r="D713" s="39"/>
    </row>
    <row r="714" customHeight="1" spans="4:4">
      <c r="D714" s="39"/>
    </row>
    <row r="715" customHeight="1" spans="4:4">
      <c r="D715" s="39"/>
    </row>
    <row r="716" customHeight="1" spans="4:4">
      <c r="D716" s="39"/>
    </row>
    <row r="717" customHeight="1" spans="4:4">
      <c r="D717" s="39"/>
    </row>
    <row r="718" customHeight="1" spans="4:4">
      <c r="D718" s="39"/>
    </row>
    <row r="719" customHeight="1" spans="4:4">
      <c r="D719" s="39"/>
    </row>
    <row r="720" customHeight="1" spans="4:4">
      <c r="D720" s="39"/>
    </row>
    <row r="721" customHeight="1" spans="4:4">
      <c r="D721" s="39"/>
    </row>
    <row r="722" customHeight="1" spans="4:4">
      <c r="D722" s="39"/>
    </row>
    <row r="723" customHeight="1" spans="4:4">
      <c r="D723" s="39"/>
    </row>
    <row r="724" customHeight="1" spans="4:4">
      <c r="D724" s="39"/>
    </row>
    <row r="725" customHeight="1" spans="4:4">
      <c r="D725" s="39"/>
    </row>
    <row r="726" customHeight="1" spans="4:4">
      <c r="D726" s="39"/>
    </row>
    <row r="727" customHeight="1" spans="4:4">
      <c r="D727" s="39"/>
    </row>
    <row r="728" customHeight="1" spans="4:4">
      <c r="D728" s="39"/>
    </row>
    <row r="729" customHeight="1" spans="4:4">
      <c r="D729" s="39"/>
    </row>
    <row r="730" customHeight="1" spans="4:4">
      <c r="D730" s="39"/>
    </row>
    <row r="731" customHeight="1" spans="4:4">
      <c r="D731" s="39"/>
    </row>
    <row r="732" customHeight="1" spans="4:4">
      <c r="D732" s="39"/>
    </row>
    <row r="733" customHeight="1" spans="4:4">
      <c r="D733" s="39"/>
    </row>
    <row r="734" customHeight="1" spans="4:4">
      <c r="D734" s="39"/>
    </row>
    <row r="735" customHeight="1" spans="4:4">
      <c r="D735" s="39"/>
    </row>
    <row r="736" customHeight="1" spans="4:4">
      <c r="D736" s="39"/>
    </row>
    <row r="737" customHeight="1" spans="4:4">
      <c r="D737" s="39"/>
    </row>
    <row r="738" customHeight="1" spans="4:4">
      <c r="D738" s="39"/>
    </row>
    <row r="739" customHeight="1" spans="4:4">
      <c r="D739" s="39"/>
    </row>
    <row r="740" customHeight="1" spans="4:4">
      <c r="D740" s="39"/>
    </row>
    <row r="741" customHeight="1" spans="4:4">
      <c r="D741" s="39"/>
    </row>
    <row r="742" customHeight="1" spans="4:4">
      <c r="D742" s="39"/>
    </row>
    <row r="743" customHeight="1" spans="4:4">
      <c r="D743" s="39"/>
    </row>
    <row r="744" customHeight="1" spans="4:4">
      <c r="D744" s="39"/>
    </row>
    <row r="745" customHeight="1" spans="4:4">
      <c r="D745" s="39"/>
    </row>
    <row r="746" customHeight="1" spans="4:4">
      <c r="D746" s="39"/>
    </row>
    <row r="747" customHeight="1" spans="4:4">
      <c r="D747" s="39"/>
    </row>
    <row r="748" customHeight="1" spans="4:4">
      <c r="D748" s="39"/>
    </row>
    <row r="749" customHeight="1" spans="4:4">
      <c r="D749" s="39"/>
    </row>
    <row r="750" customHeight="1" spans="4:4">
      <c r="D750" s="39"/>
    </row>
    <row r="751" customHeight="1" spans="4:4">
      <c r="D751" s="39"/>
    </row>
    <row r="752" customHeight="1" spans="4:4">
      <c r="D752" s="39"/>
    </row>
    <row r="753" customHeight="1" spans="4:4">
      <c r="D753" s="39"/>
    </row>
    <row r="754" customHeight="1" spans="4:4">
      <c r="D754" s="39"/>
    </row>
    <row r="755" customHeight="1" spans="4:4">
      <c r="D755" s="39"/>
    </row>
    <row r="756" customHeight="1" spans="4:4">
      <c r="D756" s="39"/>
    </row>
    <row r="757" customHeight="1" spans="4:4">
      <c r="D757" s="39"/>
    </row>
    <row r="758" customHeight="1" spans="4:4">
      <c r="D758" s="39"/>
    </row>
    <row r="759" customHeight="1" spans="4:4">
      <c r="D759" s="39"/>
    </row>
    <row r="760" customHeight="1" spans="4:4">
      <c r="D760" s="39"/>
    </row>
    <row r="761" customHeight="1" spans="4:4">
      <c r="D761" s="39"/>
    </row>
    <row r="762" customHeight="1" spans="4:4">
      <c r="D762" s="39"/>
    </row>
    <row r="763" customHeight="1" spans="4:4">
      <c r="D763" s="39"/>
    </row>
    <row r="764" customHeight="1" spans="4:4">
      <c r="D764" s="39"/>
    </row>
    <row r="765" customHeight="1" spans="4:4">
      <c r="D765" s="39"/>
    </row>
    <row r="766" customHeight="1" spans="4:4">
      <c r="D766" s="39"/>
    </row>
    <row r="767" customHeight="1" spans="4:4">
      <c r="D767" s="39"/>
    </row>
    <row r="768" customHeight="1" spans="4:4">
      <c r="D768" s="39"/>
    </row>
    <row r="769" customHeight="1" spans="4:4">
      <c r="D769" s="39"/>
    </row>
    <row r="770" customHeight="1" spans="4:4">
      <c r="D770" s="39"/>
    </row>
    <row r="771" customHeight="1" spans="4:4">
      <c r="D771" s="39"/>
    </row>
    <row r="772" customHeight="1" spans="4:4">
      <c r="D772" s="39"/>
    </row>
    <row r="773" customHeight="1" spans="4:4">
      <c r="D773" s="39"/>
    </row>
    <row r="774" customHeight="1" spans="4:4">
      <c r="D774" s="39"/>
    </row>
    <row r="775" customHeight="1" spans="4:4">
      <c r="D775" s="39"/>
    </row>
    <row r="776" customHeight="1" spans="4:4">
      <c r="D776" s="39"/>
    </row>
    <row r="777" customHeight="1" spans="4:4">
      <c r="D777" s="39"/>
    </row>
    <row r="778" customHeight="1" spans="4:4">
      <c r="D778" s="39"/>
    </row>
    <row r="779" customHeight="1" spans="4:4">
      <c r="D779" s="39"/>
    </row>
    <row r="780" customHeight="1" spans="4:4">
      <c r="D780" s="39"/>
    </row>
    <row r="781" customHeight="1" spans="4:4">
      <c r="D781" s="39"/>
    </row>
    <row r="782" customHeight="1" spans="4:4">
      <c r="D782" s="39"/>
    </row>
    <row r="783" customHeight="1" spans="4:4">
      <c r="D783" s="39"/>
    </row>
    <row r="784" customHeight="1" spans="4:4">
      <c r="D784" s="39"/>
    </row>
    <row r="785" customHeight="1" spans="4:4">
      <c r="D785" s="39"/>
    </row>
    <row r="786" customHeight="1" spans="4:4">
      <c r="D786" s="39"/>
    </row>
    <row r="787" customHeight="1" spans="4:4">
      <c r="D787" s="39"/>
    </row>
    <row r="788" customHeight="1" spans="4:4">
      <c r="D788" s="39"/>
    </row>
    <row r="789" customHeight="1" spans="4:4">
      <c r="D789" s="39"/>
    </row>
    <row r="790" customHeight="1" spans="4:4">
      <c r="D790" s="39"/>
    </row>
    <row r="791" customHeight="1" spans="4:4">
      <c r="D791" s="39"/>
    </row>
    <row r="792" customHeight="1" spans="4:4">
      <c r="D792" s="39"/>
    </row>
    <row r="793" customHeight="1" spans="4:4">
      <c r="D793" s="39"/>
    </row>
    <row r="794" customHeight="1" spans="4:4">
      <c r="D794" s="39"/>
    </row>
    <row r="795" customHeight="1" spans="4:4">
      <c r="D795" s="39"/>
    </row>
    <row r="796" customHeight="1" spans="4:4">
      <c r="D796" s="39"/>
    </row>
    <row r="797" customHeight="1" spans="4:4">
      <c r="D797" s="39"/>
    </row>
    <row r="798" customHeight="1" spans="4:4">
      <c r="D798" s="39"/>
    </row>
    <row r="799" customHeight="1" spans="4:4">
      <c r="D799" s="39"/>
    </row>
    <row r="800" customHeight="1" spans="4:4">
      <c r="D800" s="39"/>
    </row>
    <row r="801" customHeight="1" spans="4:4">
      <c r="D801" s="39"/>
    </row>
    <row r="802" customHeight="1" spans="4:4">
      <c r="D802" s="39"/>
    </row>
    <row r="803" customHeight="1" spans="4:4">
      <c r="D803" s="39"/>
    </row>
    <row r="804" customHeight="1" spans="4:4">
      <c r="D804" s="39"/>
    </row>
    <row r="805" customHeight="1" spans="4:4">
      <c r="D805" s="39"/>
    </row>
    <row r="806" customHeight="1" spans="4:4">
      <c r="D806" s="39"/>
    </row>
    <row r="807" customHeight="1" spans="4:4">
      <c r="D807" s="39"/>
    </row>
    <row r="808" customHeight="1" spans="4:4">
      <c r="D808" s="39"/>
    </row>
    <row r="809" customHeight="1" spans="4:4">
      <c r="D809" s="39"/>
    </row>
    <row r="810" customHeight="1" spans="4:4">
      <c r="D810" s="39"/>
    </row>
    <row r="811" customHeight="1" spans="4:4">
      <c r="D811" s="39"/>
    </row>
    <row r="812" customHeight="1" spans="4:4">
      <c r="D812" s="39"/>
    </row>
    <row r="813" customHeight="1" spans="4:4">
      <c r="D813" s="39"/>
    </row>
    <row r="814" customHeight="1" spans="4:4">
      <c r="D814" s="39"/>
    </row>
    <row r="815" customHeight="1" spans="4:4">
      <c r="D815" s="39"/>
    </row>
    <row r="816" customHeight="1" spans="4:4">
      <c r="D816" s="39"/>
    </row>
    <row r="817" customHeight="1" spans="4:4">
      <c r="D817" s="39"/>
    </row>
    <row r="818" customHeight="1" spans="4:4">
      <c r="D818" s="39"/>
    </row>
    <row r="819" customHeight="1" spans="4:4">
      <c r="D819" s="39"/>
    </row>
    <row r="820" customHeight="1" spans="4:4">
      <c r="D820" s="39"/>
    </row>
    <row r="821" customHeight="1" spans="4:4">
      <c r="D821" s="39"/>
    </row>
    <row r="822" customHeight="1" spans="4:4">
      <c r="D822" s="39"/>
    </row>
    <row r="823" customHeight="1" spans="4:4">
      <c r="D823" s="39"/>
    </row>
    <row r="824" customHeight="1" spans="4:4">
      <c r="D824" s="39"/>
    </row>
    <row r="825" customHeight="1" spans="4:4">
      <c r="D825" s="39"/>
    </row>
    <row r="826" customHeight="1" spans="4:4">
      <c r="D826" s="39"/>
    </row>
    <row r="827" customHeight="1" spans="4:4">
      <c r="D827" s="39"/>
    </row>
    <row r="828" customHeight="1" spans="4:4">
      <c r="D828" s="39"/>
    </row>
    <row r="829" customHeight="1" spans="4:4">
      <c r="D829" s="39"/>
    </row>
    <row r="830" customHeight="1" spans="4:4">
      <c r="D830" s="39"/>
    </row>
    <row r="831" customHeight="1" spans="4:4">
      <c r="D831" s="39"/>
    </row>
    <row r="832" customHeight="1" spans="4:4">
      <c r="D832" s="39"/>
    </row>
    <row r="833" customHeight="1" spans="4:4">
      <c r="D833" s="39"/>
    </row>
    <row r="834" customHeight="1" spans="4:4">
      <c r="D834" s="39"/>
    </row>
    <row r="835" customHeight="1" spans="4:4">
      <c r="D835" s="39"/>
    </row>
    <row r="836" customHeight="1" spans="4:4">
      <c r="D836" s="39"/>
    </row>
    <row r="837" customHeight="1" spans="4:4">
      <c r="D837" s="39"/>
    </row>
    <row r="838" customHeight="1" spans="4:4">
      <c r="D838" s="39"/>
    </row>
    <row r="839" customHeight="1" spans="4:4">
      <c r="D839" s="39"/>
    </row>
    <row r="840" customHeight="1" spans="4:4">
      <c r="D840" s="39"/>
    </row>
    <row r="841" customHeight="1" spans="4:4">
      <c r="D841" s="39"/>
    </row>
    <row r="842" customHeight="1" spans="4:4">
      <c r="D842" s="39"/>
    </row>
    <row r="843" customHeight="1" spans="4:4">
      <c r="D843" s="39"/>
    </row>
    <row r="844" customHeight="1" spans="4:4">
      <c r="D844" s="39"/>
    </row>
    <row r="845" customHeight="1" spans="4:4">
      <c r="D845" s="39"/>
    </row>
    <row r="846" customHeight="1" spans="4:4">
      <c r="D846" s="39"/>
    </row>
    <row r="847" customHeight="1" spans="4:4">
      <c r="D847" s="39"/>
    </row>
    <row r="848" customHeight="1" spans="4:4">
      <c r="D848" s="39"/>
    </row>
    <row r="849" customHeight="1" spans="4:4">
      <c r="D849" s="39"/>
    </row>
    <row r="850" customHeight="1" spans="4:4">
      <c r="D850" s="39"/>
    </row>
    <row r="851" customHeight="1" spans="4:4">
      <c r="D851" s="39"/>
    </row>
    <row r="852" customHeight="1" spans="4:4">
      <c r="D852" s="39"/>
    </row>
    <row r="853" customHeight="1" spans="4:4">
      <c r="D853" s="39"/>
    </row>
    <row r="854" customHeight="1" spans="4:4">
      <c r="D854" s="39"/>
    </row>
    <row r="855" customHeight="1" spans="4:4">
      <c r="D855" s="39"/>
    </row>
    <row r="856" customHeight="1" spans="4:4">
      <c r="D856" s="39"/>
    </row>
    <row r="857" customHeight="1" spans="4:4">
      <c r="D857" s="39"/>
    </row>
    <row r="858" customHeight="1" spans="4:4">
      <c r="D858" s="39"/>
    </row>
    <row r="859" customHeight="1" spans="4:4">
      <c r="D859" s="39"/>
    </row>
    <row r="860" customHeight="1" spans="4:4">
      <c r="D860" s="39"/>
    </row>
    <row r="861" customHeight="1" spans="4:4">
      <c r="D861" s="39"/>
    </row>
    <row r="862" customHeight="1" spans="4:4">
      <c r="D862" s="39"/>
    </row>
    <row r="863" customHeight="1" spans="4:4">
      <c r="D863" s="39"/>
    </row>
    <row r="864" customHeight="1" spans="4:4">
      <c r="D864" s="39"/>
    </row>
    <row r="865" customHeight="1" spans="4:4">
      <c r="D865" s="39"/>
    </row>
    <row r="866" customHeight="1" spans="4:4">
      <c r="D866" s="39"/>
    </row>
    <row r="867" customHeight="1" spans="4:4">
      <c r="D867" s="39"/>
    </row>
    <row r="868" customHeight="1" spans="4:4">
      <c r="D868" s="39"/>
    </row>
    <row r="869" customHeight="1" spans="4:4">
      <c r="D869" s="39"/>
    </row>
    <row r="870" customHeight="1" spans="4:4">
      <c r="D870" s="39"/>
    </row>
    <row r="871" customHeight="1" spans="4:4">
      <c r="D871" s="39"/>
    </row>
    <row r="872" customHeight="1" spans="4:4">
      <c r="D872" s="39"/>
    </row>
    <row r="873" customHeight="1" spans="4:4">
      <c r="D873" s="39"/>
    </row>
    <row r="874" customHeight="1" spans="4:4">
      <c r="D874" s="39"/>
    </row>
    <row r="875" customHeight="1" spans="4:4">
      <c r="D875" s="39"/>
    </row>
    <row r="876" customHeight="1" spans="4:4">
      <c r="D876" s="39"/>
    </row>
    <row r="877" customHeight="1" spans="4:4">
      <c r="D877" s="39"/>
    </row>
    <row r="878" customHeight="1" spans="4:4">
      <c r="D878" s="39"/>
    </row>
    <row r="879" customHeight="1" spans="4:4">
      <c r="D879" s="39"/>
    </row>
    <row r="880" customHeight="1" spans="4:4">
      <c r="D880" s="39"/>
    </row>
    <row r="881" customHeight="1" spans="4:4">
      <c r="D881" s="39"/>
    </row>
    <row r="882" customHeight="1" spans="4:4">
      <c r="D882" s="39"/>
    </row>
    <row r="883" customHeight="1" spans="4:4">
      <c r="D883" s="39"/>
    </row>
    <row r="884" customHeight="1" spans="4:4">
      <c r="D884" s="39"/>
    </row>
    <row r="885" customHeight="1" spans="4:4">
      <c r="D885" s="39"/>
    </row>
    <row r="886" customHeight="1" spans="4:4">
      <c r="D886" s="39"/>
    </row>
    <row r="887" customHeight="1" spans="4:4">
      <c r="D887" s="39"/>
    </row>
    <row r="888" customHeight="1" spans="4:4">
      <c r="D888" s="39"/>
    </row>
    <row r="889" customHeight="1" spans="4:4">
      <c r="D889" s="39"/>
    </row>
    <row r="890" customHeight="1" spans="4:4">
      <c r="D890" s="39"/>
    </row>
    <row r="891" customHeight="1" spans="4:4">
      <c r="D891" s="39"/>
    </row>
    <row r="892" customHeight="1" spans="4:4">
      <c r="D892" s="39"/>
    </row>
    <row r="893" customHeight="1" spans="4:4">
      <c r="D893" s="39"/>
    </row>
    <row r="894" customHeight="1" spans="4:4">
      <c r="D894" s="39"/>
    </row>
    <row r="895" customHeight="1" spans="4:4">
      <c r="D895" s="39"/>
    </row>
    <row r="896" customHeight="1" spans="4:4">
      <c r="D896" s="39"/>
    </row>
    <row r="897" customHeight="1" spans="4:4">
      <c r="D897" s="39"/>
    </row>
    <row r="898" customHeight="1" spans="4:4">
      <c r="D898" s="39"/>
    </row>
    <row r="899" customHeight="1" spans="4:4">
      <c r="D899" s="39"/>
    </row>
    <row r="900" customHeight="1" spans="4:4">
      <c r="D900" s="39"/>
    </row>
    <row r="901" customHeight="1" spans="4:4">
      <c r="D901" s="39"/>
    </row>
    <row r="902" customHeight="1" spans="4:4">
      <c r="D902" s="39"/>
    </row>
    <row r="903" customHeight="1" spans="4:4">
      <c r="D903" s="39"/>
    </row>
    <row r="904" customHeight="1" spans="4:4">
      <c r="D904" s="39"/>
    </row>
    <row r="905" customHeight="1" spans="4:4">
      <c r="D905" s="39"/>
    </row>
    <row r="906" customHeight="1" spans="4:4">
      <c r="D906" s="39"/>
    </row>
    <row r="907" customHeight="1" spans="4:4">
      <c r="D907" s="39"/>
    </row>
    <row r="908" customHeight="1" spans="4:4">
      <c r="D908" s="39"/>
    </row>
    <row r="909" customHeight="1" spans="4:4">
      <c r="D909" s="39"/>
    </row>
    <row r="910" customHeight="1" spans="4:4">
      <c r="D910" s="39"/>
    </row>
    <row r="911" customHeight="1" spans="4:4">
      <c r="D911" s="39"/>
    </row>
    <row r="912" customHeight="1" spans="4:4">
      <c r="D912" s="39"/>
    </row>
    <row r="913" customHeight="1" spans="4:4">
      <c r="D913" s="39"/>
    </row>
    <row r="914" customHeight="1" spans="4:4">
      <c r="D914" s="39"/>
    </row>
    <row r="915" customHeight="1" spans="4:4">
      <c r="D915" s="39"/>
    </row>
    <row r="916" customHeight="1" spans="4:4">
      <c r="D916" s="39"/>
    </row>
    <row r="917" customHeight="1" spans="4:4">
      <c r="D917" s="39"/>
    </row>
    <row r="918" customHeight="1" spans="4:4">
      <c r="D918" s="39"/>
    </row>
    <row r="919" customHeight="1" spans="4:4">
      <c r="D919" s="39"/>
    </row>
    <row r="920" customHeight="1" spans="4:4">
      <c r="D920" s="39"/>
    </row>
    <row r="921" customHeight="1" spans="4:4">
      <c r="D921" s="39"/>
    </row>
    <row r="922" customHeight="1" spans="4:4">
      <c r="D922" s="39"/>
    </row>
    <row r="923" customHeight="1" spans="4:4">
      <c r="D923" s="39"/>
    </row>
    <row r="924" customHeight="1" spans="4:4">
      <c r="D924" s="39"/>
    </row>
    <row r="925" customHeight="1" spans="4:4">
      <c r="D925" s="39"/>
    </row>
    <row r="926" customHeight="1" spans="4:4">
      <c r="D926" s="39"/>
    </row>
    <row r="927" customHeight="1" spans="4:4">
      <c r="D927" s="39"/>
    </row>
    <row r="928" customHeight="1" spans="4:4">
      <c r="D928" s="39"/>
    </row>
    <row r="929" customHeight="1" spans="4:4">
      <c r="D929" s="39"/>
    </row>
    <row r="930" customHeight="1" spans="4:4">
      <c r="D930" s="39"/>
    </row>
    <row r="931" customHeight="1" spans="4:4">
      <c r="D931" s="39"/>
    </row>
    <row r="932" customHeight="1" spans="4:4">
      <c r="D932" s="39"/>
    </row>
    <row r="933" customHeight="1" spans="4:4">
      <c r="D933" s="39"/>
    </row>
    <row r="934" customHeight="1" spans="4:4">
      <c r="D934" s="39"/>
    </row>
    <row r="935" customHeight="1" spans="4:4">
      <c r="D935" s="39"/>
    </row>
    <row r="936" customHeight="1" spans="4:4">
      <c r="D936" s="39"/>
    </row>
    <row r="937" customHeight="1" spans="4:4">
      <c r="D937" s="39"/>
    </row>
    <row r="938" customHeight="1" spans="4:4">
      <c r="D938" s="39"/>
    </row>
    <row r="939" customHeight="1" spans="4:4">
      <c r="D939" s="39"/>
    </row>
    <row r="940" customHeight="1" spans="4:4">
      <c r="D940" s="39"/>
    </row>
    <row r="941" customHeight="1" spans="4:4">
      <c r="D941" s="39"/>
    </row>
    <row r="942" customHeight="1" spans="4:4">
      <c r="D942" s="39"/>
    </row>
    <row r="943" customHeight="1" spans="4:4">
      <c r="D943" s="39"/>
    </row>
    <row r="944" customHeight="1" spans="4:4">
      <c r="D944" s="39"/>
    </row>
    <row r="945" customHeight="1" spans="4:4">
      <c r="D945" s="39"/>
    </row>
    <row r="946" customHeight="1" spans="4:4">
      <c r="D946" s="39"/>
    </row>
    <row r="947" customHeight="1" spans="4:4">
      <c r="D947" s="39"/>
    </row>
    <row r="948" customHeight="1" spans="4:4">
      <c r="D948" s="39"/>
    </row>
    <row r="949" customHeight="1" spans="4:4">
      <c r="D949" s="39"/>
    </row>
    <row r="950" customHeight="1" spans="4:4">
      <c r="D950" s="39"/>
    </row>
    <row r="951" customHeight="1" spans="4:4">
      <c r="D951" s="39"/>
    </row>
    <row r="952" customHeight="1" spans="4:4">
      <c r="D952" s="39"/>
    </row>
    <row r="953" customHeight="1" spans="4:4">
      <c r="D953" s="39"/>
    </row>
    <row r="954" customHeight="1" spans="4:4">
      <c r="D954" s="39"/>
    </row>
    <row r="955" customHeight="1" spans="4:4">
      <c r="D955" s="39"/>
    </row>
    <row r="956" customHeight="1" spans="4:4">
      <c r="D956" s="39"/>
    </row>
    <row r="957" customHeight="1" spans="4:4">
      <c r="D957" s="39"/>
    </row>
    <row r="958" customHeight="1" spans="4:4">
      <c r="D958" s="39"/>
    </row>
    <row r="959" customHeight="1" spans="4:4">
      <c r="D959" s="39"/>
    </row>
    <row r="960" customHeight="1" spans="4:4">
      <c r="D960" s="39"/>
    </row>
    <row r="961" customHeight="1" spans="4:4">
      <c r="D961" s="39"/>
    </row>
    <row r="962" customHeight="1" spans="4:4">
      <c r="D962" s="39"/>
    </row>
    <row r="963" customHeight="1" spans="4:4">
      <c r="D963" s="39"/>
    </row>
    <row r="964" customHeight="1" spans="4:4">
      <c r="D964" s="39"/>
    </row>
    <row r="965" customHeight="1" spans="4:4">
      <c r="D965" s="39"/>
    </row>
    <row r="966" customHeight="1" spans="4:4">
      <c r="D966" s="39"/>
    </row>
    <row r="967" customHeight="1" spans="4:4">
      <c r="D967" s="39"/>
    </row>
    <row r="968" customHeight="1" spans="4:4">
      <c r="D968" s="39"/>
    </row>
    <row r="969" customHeight="1" spans="4:4">
      <c r="D969" s="39"/>
    </row>
    <row r="970" customHeight="1" spans="4:4">
      <c r="D970" s="39"/>
    </row>
    <row r="971" customHeight="1" spans="4:4">
      <c r="D971" s="39"/>
    </row>
    <row r="972" customHeight="1" spans="4:4">
      <c r="D972" s="39"/>
    </row>
    <row r="973" customHeight="1" spans="4:4">
      <c r="D973" s="39"/>
    </row>
    <row r="974" customHeight="1" spans="4:4">
      <c r="D974" s="39"/>
    </row>
    <row r="975" customHeight="1" spans="4:4">
      <c r="D975" s="39"/>
    </row>
    <row r="976" customHeight="1" spans="4:4">
      <c r="D976" s="39"/>
    </row>
    <row r="977" customHeight="1" spans="4:4">
      <c r="D977" s="39"/>
    </row>
    <row r="978" customHeight="1" spans="4:4">
      <c r="D978" s="39"/>
    </row>
    <row r="979" customHeight="1" spans="4:4">
      <c r="D979" s="39"/>
    </row>
    <row r="980" customHeight="1" spans="4:4">
      <c r="D980" s="39"/>
    </row>
    <row r="981" customHeight="1" spans="4:4">
      <c r="D981" s="39"/>
    </row>
    <row r="982" customHeight="1" spans="4:4">
      <c r="D982" s="39"/>
    </row>
    <row r="983" customHeight="1" spans="4:4">
      <c r="D983" s="39"/>
    </row>
    <row r="984" customHeight="1" spans="4:4">
      <c r="D984" s="39"/>
    </row>
    <row r="985" customHeight="1" spans="4:4">
      <c r="D985" s="39"/>
    </row>
    <row r="986" customHeight="1" spans="4:4">
      <c r="D986" s="39"/>
    </row>
    <row r="987" customHeight="1" spans="4:4">
      <c r="D987" s="39"/>
    </row>
    <row r="988" customHeight="1" spans="4:4">
      <c r="D988" s="39"/>
    </row>
    <row r="989" customHeight="1" spans="4:4">
      <c r="D989" s="39"/>
    </row>
    <row r="990" customHeight="1" spans="4:4">
      <c r="D990" s="39"/>
    </row>
    <row r="991" customHeight="1" spans="4:4">
      <c r="D991" s="39"/>
    </row>
    <row r="992" customHeight="1" spans="4:4">
      <c r="D992" s="39"/>
    </row>
    <row r="993" customHeight="1" spans="4:4">
      <c r="D993" s="39"/>
    </row>
    <row r="994" customHeight="1" spans="4:4">
      <c r="D994" s="39"/>
    </row>
    <row r="995" customHeight="1" spans="4:4">
      <c r="D995" s="39"/>
    </row>
    <row r="996" customHeight="1" spans="4:4">
      <c r="D996" s="39"/>
    </row>
    <row r="997" customHeight="1" spans="4:4">
      <c r="D997" s="39"/>
    </row>
    <row r="998" customHeight="1" spans="4:4">
      <c r="D998" s="39"/>
    </row>
    <row r="999" customHeight="1" spans="4:4">
      <c r="D999" s="39"/>
    </row>
    <row r="1000" customHeight="1" spans="4:4">
      <c r="D1000" s="39"/>
    </row>
    <row r="1001" customHeight="1" spans="4:4">
      <c r="D1001" s="39"/>
    </row>
    <row r="1002" customHeight="1" spans="4:4">
      <c r="D1002" s="39"/>
    </row>
    <row r="1003" customHeight="1" spans="4:4">
      <c r="D1003" s="39"/>
    </row>
    <row r="1004" customHeight="1" spans="4:4">
      <c r="D1004" s="39"/>
    </row>
    <row r="1005" customHeight="1" spans="4:4">
      <c r="D1005" s="39"/>
    </row>
    <row r="1006" customHeight="1" spans="4:4">
      <c r="D1006" s="39"/>
    </row>
    <row r="1007" customHeight="1" spans="4:4">
      <c r="D1007" s="39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7"/>
  <sheetViews>
    <sheetView workbookViewId="0">
      <selection activeCell="A1" sqref="A1:B1"/>
    </sheetView>
  </sheetViews>
  <sheetFormatPr defaultColWidth="14.4285714285714" defaultRowHeight="15.75" customHeight="1"/>
  <cols>
    <col min="1" max="1" width="11.8571428571429" customWidth="1"/>
    <col min="2" max="2" width="10.4285714285714" customWidth="1"/>
    <col min="3" max="3" width="11.8571428571429" customWidth="1"/>
    <col min="4" max="4" width="8.85714285714286" customWidth="1"/>
    <col min="6" max="6" width="7.57142857142857" customWidth="1"/>
    <col min="8" max="8" width="9.28571428571429" customWidth="1"/>
    <col min="9" max="9" width="13.7142857142857" customWidth="1"/>
    <col min="10" max="10" width="11.1428571428571" customWidth="1"/>
    <col min="13" max="13" width="17.2857142857143" customWidth="1"/>
  </cols>
  <sheetData>
    <row r="1" customHeight="1" spans="1:29">
      <c r="A1" s="1" t="s">
        <v>0</v>
      </c>
      <c r="C1" s="1">
        <v>2018</v>
      </c>
      <c r="D1" s="1" t="s">
        <v>1</v>
      </c>
      <c r="E1" s="1">
        <v>2019</v>
      </c>
      <c r="F1" s="1" t="s">
        <v>1</v>
      </c>
      <c r="G1" s="1">
        <v>2020</v>
      </c>
      <c r="H1" s="1" t="s">
        <v>1</v>
      </c>
      <c r="I1" s="1" t="s">
        <v>2</v>
      </c>
      <c r="J1" s="1"/>
      <c r="K1" s="1">
        <v>2019</v>
      </c>
      <c r="L1" s="1">
        <v>2020</v>
      </c>
      <c r="M1" s="1" t="s">
        <v>3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customHeight="1" spans="1:8">
      <c r="A2" s="63" t="s">
        <v>4</v>
      </c>
      <c r="B2" s="64" t="s">
        <v>5</v>
      </c>
      <c r="C2" s="64"/>
      <c r="D2" s="65"/>
      <c r="E2" s="64"/>
      <c r="F2" s="66"/>
      <c r="G2" s="64"/>
      <c r="H2" s="66"/>
    </row>
    <row r="3" customHeight="1" spans="2:13">
      <c r="B3" s="21" t="s">
        <v>6</v>
      </c>
      <c r="C3" s="21">
        <v>1086</v>
      </c>
      <c r="D3" s="68">
        <f t="shared" ref="D3:D10" si="0">C3/$C$11</f>
        <v>0.287987271280827</v>
      </c>
      <c r="E3" s="21">
        <v>951</v>
      </c>
      <c r="F3" s="68">
        <f t="shared" ref="F3:F8" si="1">E3/$E$11</f>
        <v>0.306774193548387</v>
      </c>
      <c r="G3" s="21">
        <v>554</v>
      </c>
      <c r="H3" s="68">
        <f t="shared" ref="H3:H10" si="2">G3/$G$11</f>
        <v>0.281790437436419</v>
      </c>
      <c r="I3" s="21" t="s">
        <v>4</v>
      </c>
      <c r="J3" s="21" t="s">
        <v>6</v>
      </c>
      <c r="K3" s="79">
        <f t="shared" ref="K3:K10" si="3">(F3-D3)/D3</f>
        <v>0.0652352521832116</v>
      </c>
      <c r="L3" s="79">
        <f t="shared" ref="L3:L10" si="4">(H3-F3)/F3</f>
        <v>-0.0814402144554161</v>
      </c>
      <c r="M3" s="79">
        <f t="shared" ref="M3:M10" si="5">(H3-D3)/D3</f>
        <v>-0.0215177352000584</v>
      </c>
    </row>
    <row r="4" customHeight="1" spans="2:13">
      <c r="B4" s="21" t="s">
        <v>7</v>
      </c>
      <c r="C4" s="21">
        <v>1210</v>
      </c>
      <c r="D4" s="68">
        <f t="shared" si="0"/>
        <v>0.32086979581013</v>
      </c>
      <c r="E4" s="21">
        <v>1019</v>
      </c>
      <c r="F4" s="68">
        <f t="shared" si="1"/>
        <v>0.328709677419355</v>
      </c>
      <c r="G4" s="21">
        <v>606</v>
      </c>
      <c r="H4" s="68">
        <f t="shared" si="2"/>
        <v>0.30824008138352</v>
      </c>
      <c r="I4" s="21"/>
      <c r="J4" s="21" t="s">
        <v>7</v>
      </c>
      <c r="K4" s="79">
        <f t="shared" si="3"/>
        <v>0.0244332178085845</v>
      </c>
      <c r="L4" s="79">
        <f t="shared" si="4"/>
        <v>-0.0622725689019515</v>
      </c>
      <c r="M4" s="79">
        <f t="shared" si="5"/>
        <v>-0.0393608703328485</v>
      </c>
    </row>
    <row r="5" customHeight="1" spans="2:13">
      <c r="B5" s="21" t="s">
        <v>8</v>
      </c>
      <c r="C5" s="21">
        <v>200</v>
      </c>
      <c r="D5" s="68">
        <f t="shared" si="0"/>
        <v>0.0530363298859719</v>
      </c>
      <c r="E5" s="21">
        <v>168</v>
      </c>
      <c r="F5" s="68">
        <f t="shared" si="1"/>
        <v>0.0541935483870968</v>
      </c>
      <c r="G5" s="21">
        <v>108</v>
      </c>
      <c r="H5" s="68">
        <f t="shared" si="2"/>
        <v>0.0549338758901322</v>
      </c>
      <c r="I5" s="21"/>
      <c r="J5" s="21" t="s">
        <v>8</v>
      </c>
      <c r="K5" s="79">
        <f t="shared" si="3"/>
        <v>0.0218193548387096</v>
      </c>
      <c r="L5" s="79">
        <f t="shared" si="4"/>
        <v>0.0136608051155355</v>
      </c>
      <c r="M5" s="79">
        <f t="shared" si="5"/>
        <v>0.0357782299084434</v>
      </c>
    </row>
    <row r="6" customHeight="1" spans="2:13">
      <c r="B6" s="69" t="s">
        <v>9</v>
      </c>
      <c r="C6" s="69">
        <v>613</v>
      </c>
      <c r="D6" s="84">
        <f t="shared" si="0"/>
        <v>0.162556351100504</v>
      </c>
      <c r="E6" s="69">
        <v>414</v>
      </c>
      <c r="F6" s="84">
        <f t="shared" si="1"/>
        <v>0.133548387096774</v>
      </c>
      <c r="G6" s="69">
        <v>305</v>
      </c>
      <c r="H6" s="84">
        <f t="shared" si="2"/>
        <v>0.155137334689725</v>
      </c>
      <c r="I6" s="21"/>
      <c r="J6" s="21" t="s">
        <v>9</v>
      </c>
      <c r="K6" s="79">
        <f t="shared" si="3"/>
        <v>-0.178448666000105</v>
      </c>
      <c r="L6" s="79">
        <f t="shared" si="4"/>
        <v>0.161656370865093</v>
      </c>
      <c r="M6" s="79">
        <f t="shared" si="5"/>
        <v>-0.0456396588663064</v>
      </c>
    </row>
    <row r="7" customHeight="1" spans="2:13">
      <c r="B7" s="21" t="s">
        <v>10</v>
      </c>
      <c r="C7" s="21">
        <v>276</v>
      </c>
      <c r="D7" s="68">
        <f t="shared" si="0"/>
        <v>0.0731901352426412</v>
      </c>
      <c r="E7" s="21">
        <v>165</v>
      </c>
      <c r="F7" s="68">
        <f t="shared" si="1"/>
        <v>0.0532258064516129</v>
      </c>
      <c r="G7" s="21">
        <v>104</v>
      </c>
      <c r="H7" s="68">
        <f t="shared" si="2"/>
        <v>0.0528992878942014</v>
      </c>
      <c r="J7" s="21" t="s">
        <v>10</v>
      </c>
      <c r="K7" s="79">
        <f t="shared" si="3"/>
        <v>-0.272773492286115</v>
      </c>
      <c r="L7" s="79">
        <f t="shared" si="4"/>
        <v>-0.00613459107863985</v>
      </c>
      <c r="M7" s="79">
        <f t="shared" si="5"/>
        <v>-0.277234729532487</v>
      </c>
    </row>
    <row r="8" customHeight="1" spans="2:13">
      <c r="B8" s="21" t="s">
        <v>11</v>
      </c>
      <c r="C8" s="21">
        <v>62</v>
      </c>
      <c r="D8" s="68">
        <f t="shared" si="0"/>
        <v>0.0164412622646513</v>
      </c>
      <c r="E8" s="21">
        <v>59</v>
      </c>
      <c r="F8" s="68">
        <f t="shared" si="1"/>
        <v>0.0190322580645161</v>
      </c>
      <c r="G8" s="21">
        <v>34</v>
      </c>
      <c r="H8" s="68">
        <f t="shared" si="2"/>
        <v>0.017293997965412</v>
      </c>
      <c r="J8" s="21" t="s">
        <v>11</v>
      </c>
      <c r="K8" s="87">
        <f t="shared" si="3"/>
        <v>0.157591050988554</v>
      </c>
      <c r="L8" s="79">
        <f t="shared" si="4"/>
        <v>-0.0913323102919115</v>
      </c>
      <c r="M8" s="79">
        <f t="shared" si="5"/>
        <v>0.0518655859285271</v>
      </c>
    </row>
    <row r="9" customHeight="1" spans="2:13">
      <c r="B9" s="21" t="s">
        <v>12</v>
      </c>
      <c r="C9" s="21">
        <v>207</v>
      </c>
      <c r="D9" s="68">
        <f t="shared" si="0"/>
        <v>0.0548926014319809</v>
      </c>
      <c r="E9" s="21">
        <v>221</v>
      </c>
      <c r="F9" s="68">
        <f t="shared" ref="F9:F10" si="6">E9/$C$11</f>
        <v>0.0586051445239989</v>
      </c>
      <c r="G9" s="21">
        <v>179</v>
      </c>
      <c r="H9" s="68">
        <f t="shared" si="2"/>
        <v>0.0910478128179044</v>
      </c>
      <c r="J9" s="21" t="s">
        <v>12</v>
      </c>
      <c r="K9" s="79">
        <f t="shared" si="3"/>
        <v>0.0676328502415459</v>
      </c>
      <c r="L9" s="88">
        <f t="shared" si="4"/>
        <v>0.55358055265302</v>
      </c>
      <c r="M9" s="79">
        <f t="shared" si="5"/>
        <v>0.65865363350878</v>
      </c>
    </row>
    <row r="10" customHeight="1" spans="2:13">
      <c r="B10" s="85" t="s">
        <v>13</v>
      </c>
      <c r="C10" s="21">
        <v>117</v>
      </c>
      <c r="D10" s="68">
        <f t="shared" si="0"/>
        <v>0.0310262529832936</v>
      </c>
      <c r="E10" s="21">
        <v>103</v>
      </c>
      <c r="F10" s="68">
        <f t="shared" si="6"/>
        <v>0.0273137098912755</v>
      </c>
      <c r="G10" s="21">
        <v>76</v>
      </c>
      <c r="H10" s="68">
        <f t="shared" si="2"/>
        <v>0.0386571719226857</v>
      </c>
      <c r="J10" s="21" t="s">
        <v>13</v>
      </c>
      <c r="K10" s="79">
        <f t="shared" si="3"/>
        <v>-0.11965811965812</v>
      </c>
      <c r="L10" s="88">
        <f t="shared" si="4"/>
        <v>0.415302867188812</v>
      </c>
      <c r="M10" s="79">
        <f t="shared" si="5"/>
        <v>0.245950387354253</v>
      </c>
    </row>
    <row r="11" customHeight="1" spans="2:8">
      <c r="B11" s="1"/>
      <c r="C11" s="1">
        <f>SUM(C3:C10)</f>
        <v>3771</v>
      </c>
      <c r="D11" s="71">
        <f>C11/$C$53</f>
        <v>0.239900757045614</v>
      </c>
      <c r="E11" s="1">
        <f>SUM(E3:E10)</f>
        <v>3100</v>
      </c>
      <c r="F11" s="71">
        <f>E11/$E$53</f>
        <v>0.249096022498996</v>
      </c>
      <c r="G11" s="1">
        <f>SUM(G3:G10)</f>
        <v>1966</v>
      </c>
      <c r="H11" s="71">
        <f>G11/$G$53</f>
        <v>0.260466348701643</v>
      </c>
    </row>
    <row r="12" customHeight="1" spans="1:13">
      <c r="A12" s="63" t="s">
        <v>14</v>
      </c>
      <c r="B12" s="21" t="s">
        <v>14</v>
      </c>
      <c r="C12" s="21">
        <v>488</v>
      </c>
      <c r="D12" s="39">
        <f t="shared" ref="D12:D14" si="7">C12/$C$15</f>
        <v>0.245843828715365</v>
      </c>
      <c r="E12" s="21">
        <v>376</v>
      </c>
      <c r="F12" s="39">
        <f t="shared" ref="F12:F14" si="8">E12/$E$15</f>
        <v>0.245430809399478</v>
      </c>
      <c r="G12" s="21">
        <v>221</v>
      </c>
      <c r="H12" s="39">
        <f t="shared" ref="H12:H14" si="9">G12/$G$15</f>
        <v>0.251708428246014</v>
      </c>
      <c r="J12" s="21" t="s">
        <v>14</v>
      </c>
      <c r="K12" s="87">
        <f t="shared" ref="K12:K14" si="10">(F12-D12)/D12</f>
        <v>-0.00168000684843549</v>
      </c>
      <c r="L12" s="79">
        <f t="shared" ref="L12:L14" si="11">(H12-F12)/F12</f>
        <v>0.0255779576406728</v>
      </c>
      <c r="M12" s="79">
        <f t="shared" ref="M12:M14" si="12">(H12-D12)/D12</f>
        <v>0.023854979648232</v>
      </c>
    </row>
    <row r="13" customHeight="1" spans="2:13">
      <c r="B13" s="21" t="s">
        <v>15</v>
      </c>
      <c r="C13" s="21">
        <v>1333</v>
      </c>
      <c r="D13" s="39">
        <f t="shared" si="7"/>
        <v>0.671536523929471</v>
      </c>
      <c r="E13" s="21">
        <v>964</v>
      </c>
      <c r="F13" s="39">
        <f t="shared" si="8"/>
        <v>0.629242819843342</v>
      </c>
      <c r="G13" s="21">
        <v>552</v>
      </c>
      <c r="H13" s="39">
        <f t="shared" si="9"/>
        <v>0.62870159453303</v>
      </c>
      <c r="J13" s="21" t="s">
        <v>15</v>
      </c>
      <c r="K13" s="79">
        <f t="shared" si="10"/>
        <v>-0.0629804970824951</v>
      </c>
      <c r="L13" s="79">
        <f t="shared" si="11"/>
        <v>-0.000860121551243391</v>
      </c>
      <c r="M13" s="79">
        <f t="shared" si="12"/>
        <v>-0.0637864477508899</v>
      </c>
    </row>
    <row r="14" customHeight="1" spans="2:13">
      <c r="B14" s="21" t="s">
        <v>16</v>
      </c>
      <c r="C14" s="21">
        <v>164</v>
      </c>
      <c r="D14" s="39">
        <f t="shared" si="7"/>
        <v>0.0826196473551637</v>
      </c>
      <c r="E14" s="21">
        <v>192</v>
      </c>
      <c r="F14" s="39">
        <f t="shared" si="8"/>
        <v>0.12532637075718</v>
      </c>
      <c r="G14" s="21">
        <v>105</v>
      </c>
      <c r="H14" s="39">
        <f t="shared" si="9"/>
        <v>0.119589977220957</v>
      </c>
      <c r="J14" s="21" t="s">
        <v>16</v>
      </c>
      <c r="K14" s="87">
        <f t="shared" si="10"/>
        <v>0.516907597274406</v>
      </c>
      <c r="L14" s="79">
        <f t="shared" si="11"/>
        <v>-0.045771640091116</v>
      </c>
      <c r="M14" s="79">
        <f t="shared" si="12"/>
        <v>0.447476248680482</v>
      </c>
    </row>
    <row r="15" customHeight="1" spans="2:8">
      <c r="B15" s="25"/>
      <c r="C15" s="25">
        <f>SUM(C12:C14)</f>
        <v>1985</v>
      </c>
      <c r="D15" s="71">
        <f>C15/$C$53</f>
        <v>0.126280297728863</v>
      </c>
      <c r="E15" s="25">
        <f>SUM(E12:E14)</f>
        <v>1532</v>
      </c>
      <c r="F15" s="71">
        <f>E15/$E$53</f>
        <v>0.123101647247891</v>
      </c>
      <c r="G15" s="25">
        <f>SUM(G12:G14)</f>
        <v>878</v>
      </c>
      <c r="H15" s="71">
        <f>G15/$G$53</f>
        <v>0.116322204557499</v>
      </c>
    </row>
    <row r="16" customHeight="1" spans="1:13">
      <c r="A16" s="63" t="s">
        <v>17</v>
      </c>
      <c r="B16" s="21" t="s">
        <v>18</v>
      </c>
      <c r="C16" s="21">
        <v>1021</v>
      </c>
      <c r="D16" s="68">
        <f t="shared" ref="D16:D18" si="13">C16/$C$19</f>
        <v>0.789636504253674</v>
      </c>
      <c r="E16" s="21">
        <v>810</v>
      </c>
      <c r="F16" s="68">
        <f t="shared" ref="F16:F18" si="14">E16/$E$19</f>
        <v>0.713028169014085</v>
      </c>
      <c r="G16" s="21">
        <v>525</v>
      </c>
      <c r="H16" s="68">
        <f t="shared" ref="H16:H18" si="15">G16/$G$19</f>
        <v>0.70281124497992</v>
      </c>
      <c r="J16" s="21" t="s">
        <v>18</v>
      </c>
      <c r="K16" s="79">
        <f t="shared" ref="K16:K18" si="16">(F16-D16)/D16</f>
        <v>-0.0970172159302534</v>
      </c>
      <c r="L16" s="79">
        <f t="shared" ref="L16:L18" si="17">(H16-F16)/F16</f>
        <v>-0.0143289206207547</v>
      </c>
      <c r="M16" s="79">
        <f t="shared" ref="M16:M18" si="18">(H16-D16)/D16</f>
        <v>-0.109955984565097</v>
      </c>
    </row>
    <row r="17" customHeight="1" spans="2:13">
      <c r="B17" s="21" t="s">
        <v>19</v>
      </c>
      <c r="C17" s="21">
        <v>218</v>
      </c>
      <c r="D17" s="68">
        <f t="shared" si="13"/>
        <v>0.168600154679041</v>
      </c>
      <c r="E17" s="21">
        <v>261</v>
      </c>
      <c r="F17" s="68">
        <f t="shared" si="14"/>
        <v>0.229753521126761</v>
      </c>
      <c r="G17" s="21">
        <v>148</v>
      </c>
      <c r="H17" s="68">
        <f t="shared" si="15"/>
        <v>0.198125836680054</v>
      </c>
      <c r="J17" s="21" t="s">
        <v>19</v>
      </c>
      <c r="K17" s="87">
        <f t="shared" si="16"/>
        <v>0.362712398242667</v>
      </c>
      <c r="L17" s="79">
        <f t="shared" si="17"/>
        <v>-0.137659193607123</v>
      </c>
      <c r="M17" s="79">
        <f t="shared" si="18"/>
        <v>0.175122508382152</v>
      </c>
    </row>
    <row r="18" customHeight="1" spans="2:13">
      <c r="B18" s="69" t="s">
        <v>20</v>
      </c>
      <c r="C18" s="69">
        <v>54</v>
      </c>
      <c r="D18" s="84">
        <f t="shared" si="13"/>
        <v>0.0417633410672854</v>
      </c>
      <c r="E18" s="69">
        <v>65</v>
      </c>
      <c r="F18" s="84">
        <f t="shared" si="14"/>
        <v>0.0572183098591549</v>
      </c>
      <c r="G18" s="69">
        <v>74</v>
      </c>
      <c r="H18" s="84">
        <f t="shared" si="15"/>
        <v>0.0990629183400268</v>
      </c>
      <c r="J18" s="69" t="s">
        <v>20</v>
      </c>
      <c r="K18" s="79">
        <f t="shared" si="16"/>
        <v>0.370060641627543</v>
      </c>
      <c r="L18" s="87">
        <f t="shared" si="17"/>
        <v>0.73131500360416</v>
      </c>
      <c r="M18" s="79">
        <f t="shared" si="18"/>
        <v>1.37200654469731</v>
      </c>
    </row>
    <row r="19" customHeight="1" spans="2:8">
      <c r="B19" s="72"/>
      <c r="C19" s="72">
        <f>SUM(C16:C18)</f>
        <v>1293</v>
      </c>
      <c r="D19" s="71">
        <f>C19/$C$53</f>
        <v>0.0822571410395063</v>
      </c>
      <c r="E19" s="72">
        <f>SUM(E16:E18)</f>
        <v>1136</v>
      </c>
      <c r="F19" s="71">
        <f>E19/$E$53</f>
        <v>0.0912816392125352</v>
      </c>
      <c r="G19" s="72">
        <f>SUM(G16:G18)</f>
        <v>747</v>
      </c>
      <c r="H19" s="71">
        <f>G19/$G$53</f>
        <v>0.098966613672496</v>
      </c>
    </row>
    <row r="20" customHeight="1" spans="1:13">
      <c r="A20" s="63" t="s">
        <v>21</v>
      </c>
      <c r="B20" s="21" t="s">
        <v>22</v>
      </c>
      <c r="C20" s="21">
        <v>1656</v>
      </c>
      <c r="D20" s="39">
        <f t="shared" ref="D20:D24" si="19">C20/$C$25</f>
        <v>0.600217470097862</v>
      </c>
      <c r="E20" s="21">
        <v>1238</v>
      </c>
      <c r="F20" s="39">
        <f t="shared" ref="F20:F24" si="20">E20/$E$25</f>
        <v>0.614087301587302</v>
      </c>
      <c r="G20" s="21">
        <v>843</v>
      </c>
      <c r="H20" s="39">
        <f t="shared" ref="H20:H24" si="21">G20/$G$25</f>
        <v>0.666403162055336</v>
      </c>
      <c r="J20" s="21" t="s">
        <v>22</v>
      </c>
      <c r="K20" s="79">
        <f t="shared" ref="K20:K24" si="22">(F20-D20)/D20</f>
        <v>0.0231080103136263</v>
      </c>
      <c r="L20" s="79">
        <f t="shared" ref="L20:L24" si="23">(H20-F20)/F20</f>
        <v>0.0851928713275907</v>
      </c>
      <c r="M20" s="79">
        <f t="shared" ref="M20:M24" si="24">(H20-D20)/D20</f>
        <v>0.110269519390502</v>
      </c>
    </row>
    <row r="21" customHeight="1" spans="2:13">
      <c r="B21" s="21" t="s">
        <v>23</v>
      </c>
      <c r="C21" s="21">
        <v>552</v>
      </c>
      <c r="D21" s="39">
        <f t="shared" si="19"/>
        <v>0.200072490032621</v>
      </c>
      <c r="E21" s="21">
        <v>390</v>
      </c>
      <c r="F21" s="39">
        <f t="shared" si="20"/>
        <v>0.193452380952381</v>
      </c>
      <c r="G21" s="21">
        <v>218</v>
      </c>
      <c r="H21" s="39">
        <f t="shared" si="21"/>
        <v>0.172332015810277</v>
      </c>
      <c r="J21" s="21" t="s">
        <v>23</v>
      </c>
      <c r="K21" s="79">
        <f t="shared" si="22"/>
        <v>-0.0330885524499654</v>
      </c>
      <c r="L21" s="79">
        <f t="shared" si="23"/>
        <v>-0.109176041349954</v>
      </c>
      <c r="M21" s="79">
        <f t="shared" si="24"/>
        <v>-0.138652116629432</v>
      </c>
    </row>
    <row r="22" customHeight="1" spans="2:13">
      <c r="B22" s="21" t="s">
        <v>24</v>
      </c>
      <c r="C22" s="21">
        <v>263</v>
      </c>
      <c r="D22" s="39">
        <f t="shared" si="19"/>
        <v>0.0953243928959768</v>
      </c>
      <c r="E22" s="21">
        <v>196</v>
      </c>
      <c r="F22" s="39">
        <f t="shared" si="20"/>
        <v>0.0972222222222222</v>
      </c>
      <c r="G22" s="21">
        <v>100</v>
      </c>
      <c r="H22" s="39">
        <f t="shared" si="21"/>
        <v>0.0790513833992095</v>
      </c>
      <c r="J22" s="21" t="s">
        <v>24</v>
      </c>
      <c r="K22" s="79">
        <f t="shared" si="22"/>
        <v>0.019909167722856</v>
      </c>
      <c r="L22" s="79">
        <f t="shared" si="23"/>
        <v>-0.186900056465274</v>
      </c>
      <c r="M22" s="79">
        <f t="shared" si="24"/>
        <v>-0.170711913313996</v>
      </c>
    </row>
    <row r="23" customHeight="1" spans="2:13">
      <c r="B23" s="21" t="s">
        <v>25</v>
      </c>
      <c r="C23" s="21">
        <v>130</v>
      </c>
      <c r="D23" s="39">
        <f t="shared" si="19"/>
        <v>0.0471185212033345</v>
      </c>
      <c r="E23" s="21">
        <v>84</v>
      </c>
      <c r="F23" s="39">
        <f t="shared" si="20"/>
        <v>0.0416666666666667</v>
      </c>
      <c r="G23" s="21">
        <v>41</v>
      </c>
      <c r="H23" s="39">
        <f t="shared" si="21"/>
        <v>0.0324110671936759</v>
      </c>
      <c r="J23" s="21" t="s">
        <v>25</v>
      </c>
      <c r="K23" s="79">
        <f t="shared" si="22"/>
        <v>-0.115705128205128</v>
      </c>
      <c r="L23" s="79">
        <f t="shared" si="23"/>
        <v>-0.222134387351779</v>
      </c>
      <c r="M23" s="79">
        <f t="shared" si="24"/>
        <v>-0.312137427789602</v>
      </c>
    </row>
    <row r="24" customHeight="1" spans="2:13">
      <c r="B24" s="21" t="s">
        <v>26</v>
      </c>
      <c r="C24" s="21">
        <v>158</v>
      </c>
      <c r="D24" s="39">
        <f t="shared" si="19"/>
        <v>0.0572671257702066</v>
      </c>
      <c r="E24" s="21">
        <v>108</v>
      </c>
      <c r="F24" s="39">
        <f t="shared" si="20"/>
        <v>0.0535714285714286</v>
      </c>
      <c r="G24" s="21">
        <v>63</v>
      </c>
      <c r="H24" s="39">
        <f t="shared" si="21"/>
        <v>0.049802371541502</v>
      </c>
      <c r="J24" s="21" t="s">
        <v>26</v>
      </c>
      <c r="K24" s="79">
        <f t="shared" si="22"/>
        <v>-0.0645343580470163</v>
      </c>
      <c r="L24" s="79">
        <f t="shared" si="23"/>
        <v>-0.0703557312252965</v>
      </c>
      <c r="M24" s="79">
        <f t="shared" si="24"/>
        <v>-0.13034972732276</v>
      </c>
    </row>
    <row r="25" customHeight="1" spans="2:12">
      <c r="B25" s="72"/>
      <c r="C25" s="72">
        <f>SUM(C20:C24)</f>
        <v>2759</v>
      </c>
      <c r="D25" s="71">
        <f>C25/$C$53</f>
        <v>0.175520071251352</v>
      </c>
      <c r="E25" s="72">
        <f>SUM(E20:E24)</f>
        <v>2016</v>
      </c>
      <c r="F25" s="71">
        <f>E25/$E$53</f>
        <v>0.161992768179992</v>
      </c>
      <c r="G25" s="72">
        <f>SUM(G20:G24)</f>
        <v>1265</v>
      </c>
      <c r="H25" s="71">
        <f>G25/$G$53</f>
        <v>0.167594064652888</v>
      </c>
      <c r="L25" s="79"/>
    </row>
    <row r="26" customHeight="1" spans="1:13">
      <c r="A26" s="63" t="s">
        <v>27</v>
      </c>
      <c r="B26" s="21" t="s">
        <v>28</v>
      </c>
      <c r="C26" s="21">
        <v>352</v>
      </c>
      <c r="D26" s="39">
        <f t="shared" ref="D26:D30" si="25">C26/$C$31</f>
        <v>0.372486772486772</v>
      </c>
      <c r="E26" s="21">
        <v>332</v>
      </c>
      <c r="F26" s="39">
        <f t="shared" ref="F26:F30" si="26">E26/$E$31</f>
        <v>0.508422664624809</v>
      </c>
      <c r="G26" s="21">
        <v>186</v>
      </c>
      <c r="H26" s="39">
        <f t="shared" ref="H26:H30" si="27">G26/$G$31</f>
        <v>0.574074074074074</v>
      </c>
      <c r="J26" s="21" t="s">
        <v>28</v>
      </c>
      <c r="K26" s="79">
        <f t="shared" ref="K26:K30" si="28">(F26-D26)/D26</f>
        <v>0.364941528609216</v>
      </c>
      <c r="L26" s="79">
        <f t="shared" ref="L26:L30" si="29">(H26-F26)/F26</f>
        <v>0.129127621597501</v>
      </c>
      <c r="M26" s="79">
        <f t="shared" ref="M26:M30" si="30">(H26-D26)/D26</f>
        <v>0.541193181818182</v>
      </c>
    </row>
    <row r="27" customHeight="1" spans="2:13">
      <c r="B27" s="21" t="s">
        <v>29</v>
      </c>
      <c r="C27" s="21">
        <v>214</v>
      </c>
      <c r="D27" s="39">
        <f t="shared" si="25"/>
        <v>0.226455026455026</v>
      </c>
      <c r="E27" s="21">
        <v>216</v>
      </c>
      <c r="F27" s="39">
        <f t="shared" si="26"/>
        <v>0.330781010719755</v>
      </c>
      <c r="G27" s="21">
        <v>94</v>
      </c>
      <c r="H27" s="39">
        <f t="shared" si="27"/>
        <v>0.290123456790123</v>
      </c>
      <c r="J27" s="21" t="s">
        <v>29</v>
      </c>
      <c r="K27" s="79">
        <f t="shared" si="28"/>
        <v>0.460691846402656</v>
      </c>
      <c r="L27" s="79">
        <f t="shared" si="29"/>
        <v>-0.122913808870599</v>
      </c>
      <c r="M27" s="79">
        <f t="shared" si="30"/>
        <v>0.281152647975078</v>
      </c>
    </row>
    <row r="28" customHeight="1" spans="2:13">
      <c r="B28" s="21" t="s">
        <v>30</v>
      </c>
      <c r="C28" s="21">
        <v>323</v>
      </c>
      <c r="D28" s="39">
        <f t="shared" si="25"/>
        <v>0.341798941798942</v>
      </c>
      <c r="E28" s="21">
        <v>66</v>
      </c>
      <c r="F28" s="39">
        <f t="shared" si="26"/>
        <v>0.101071975497703</v>
      </c>
      <c r="G28" s="21">
        <v>16</v>
      </c>
      <c r="H28" s="39">
        <f t="shared" si="27"/>
        <v>0.0493827160493827</v>
      </c>
      <c r="J28" s="21" t="s">
        <v>30</v>
      </c>
      <c r="K28" s="79">
        <f t="shared" si="28"/>
        <v>-0.704294065494337</v>
      </c>
      <c r="L28" s="79">
        <f t="shared" si="29"/>
        <v>-0.511410400299289</v>
      </c>
      <c r="M28" s="79">
        <f t="shared" si="30"/>
        <v>-0.855521155830753</v>
      </c>
    </row>
    <row r="29" customHeight="1" spans="2:13">
      <c r="B29" s="21" t="s">
        <v>31</v>
      </c>
      <c r="C29" s="21">
        <v>8</v>
      </c>
      <c r="D29" s="39">
        <f t="shared" si="25"/>
        <v>0.00846560846560847</v>
      </c>
      <c r="E29" s="21">
        <v>5</v>
      </c>
      <c r="F29" s="39">
        <f t="shared" si="26"/>
        <v>0.00765696784073507</v>
      </c>
      <c r="G29" s="21">
        <v>5</v>
      </c>
      <c r="H29" s="39">
        <f t="shared" si="27"/>
        <v>0.0154320987654321</v>
      </c>
      <c r="J29" s="21" t="s">
        <v>31</v>
      </c>
      <c r="K29" s="87">
        <f t="shared" si="28"/>
        <v>-0.09552067381317</v>
      </c>
      <c r="L29" s="87">
        <f t="shared" si="29"/>
        <v>1.01543209876543</v>
      </c>
      <c r="M29" s="87">
        <f t="shared" si="30"/>
        <v>0.822916666666666</v>
      </c>
    </row>
    <row r="30" customHeight="1" spans="2:13">
      <c r="B30" s="74" t="s">
        <v>32</v>
      </c>
      <c r="C30" s="5">
        <v>48</v>
      </c>
      <c r="D30" s="39">
        <f t="shared" si="25"/>
        <v>0.0507936507936508</v>
      </c>
      <c r="E30" s="5">
        <v>34</v>
      </c>
      <c r="F30" s="39">
        <f t="shared" si="26"/>
        <v>0.0520673813169985</v>
      </c>
      <c r="G30" s="5">
        <v>23</v>
      </c>
      <c r="H30" s="39">
        <f t="shared" si="27"/>
        <v>0.0709876543209877</v>
      </c>
      <c r="J30" s="5" t="s">
        <v>32</v>
      </c>
      <c r="K30" s="79">
        <f t="shared" si="28"/>
        <v>0.0250765696784074</v>
      </c>
      <c r="L30" s="87">
        <f t="shared" si="29"/>
        <v>0.363380537400145</v>
      </c>
      <c r="M30" s="87">
        <f t="shared" si="30"/>
        <v>0.397569444444444</v>
      </c>
    </row>
    <row r="31" customHeight="1" spans="2:8">
      <c r="B31" s="72"/>
      <c r="C31" s="72">
        <f>SUM(C26:C30)</f>
        <v>945</v>
      </c>
      <c r="D31" s="71">
        <f>C31/$C$53</f>
        <v>0.0601183281379223</v>
      </c>
      <c r="E31" s="72">
        <f>SUM(E26:E30)</f>
        <v>653</v>
      </c>
      <c r="F31" s="71">
        <f>E31/$E$53</f>
        <v>0.0524708718360787</v>
      </c>
      <c r="G31" s="72">
        <f>SUM(G26:G30)</f>
        <v>324</v>
      </c>
      <c r="H31" s="71">
        <f>G31/$G$53</f>
        <v>0.0429252782193959</v>
      </c>
    </row>
    <row r="32" customHeight="1" spans="1:13">
      <c r="A32" s="63" t="s">
        <v>33</v>
      </c>
      <c r="B32" s="21" t="s">
        <v>34</v>
      </c>
      <c r="C32" s="21">
        <v>1846</v>
      </c>
      <c r="D32" s="39">
        <f t="shared" ref="D32:D39" si="31">C32/$C$40</f>
        <v>0.455802469135802</v>
      </c>
      <c r="E32" s="21">
        <v>1310</v>
      </c>
      <c r="F32" s="39">
        <f t="shared" ref="F32:F39" si="32">E32/$E$40</f>
        <v>0.408481446835048</v>
      </c>
      <c r="G32" s="21">
        <v>868</v>
      </c>
      <c r="H32" s="39">
        <f t="shared" ref="H32:H39" si="33">G32/$G$40</f>
        <v>0.456121912769312</v>
      </c>
      <c r="J32" s="21" t="s">
        <v>34</v>
      </c>
      <c r="K32" s="79">
        <f t="shared" ref="K32:K39" si="34">(F32-D32)/D32</f>
        <v>-0.103819144267635</v>
      </c>
      <c r="L32" s="79">
        <f t="shared" ref="L32:L39" si="35">(H32-F32)/F32</f>
        <v>0.116628224619223</v>
      </c>
      <c r="M32" s="79">
        <f t="shared" ref="M32:M39" si="36">(H32-D32)/D32</f>
        <v>0.00070083787416691</v>
      </c>
    </row>
    <row r="33" customHeight="1" spans="2:13">
      <c r="B33" s="21" t="s">
        <v>33</v>
      </c>
      <c r="C33" s="21">
        <v>736</v>
      </c>
      <c r="D33" s="39">
        <f t="shared" si="31"/>
        <v>0.181728395061728</v>
      </c>
      <c r="E33" s="21">
        <v>468</v>
      </c>
      <c r="F33" s="39">
        <f t="shared" si="32"/>
        <v>0.145930776426567</v>
      </c>
      <c r="G33" s="21">
        <v>320</v>
      </c>
      <c r="H33" s="39">
        <f t="shared" si="33"/>
        <v>0.168155543878087</v>
      </c>
      <c r="J33" s="21" t="s">
        <v>33</v>
      </c>
      <c r="K33" s="79">
        <f t="shared" si="34"/>
        <v>-0.196984178630984</v>
      </c>
      <c r="L33" s="79">
        <f t="shared" si="35"/>
        <v>0.152296643626123</v>
      </c>
      <c r="M33" s="79">
        <f t="shared" si="36"/>
        <v>-0.074687564257808</v>
      </c>
    </row>
    <row r="34" customHeight="1" spans="2:13">
      <c r="B34" s="21" t="s">
        <v>35</v>
      </c>
      <c r="C34" s="21">
        <v>481</v>
      </c>
      <c r="D34" s="39">
        <f t="shared" si="31"/>
        <v>0.118765432098765</v>
      </c>
      <c r="E34" s="21">
        <v>330</v>
      </c>
      <c r="F34" s="39">
        <f t="shared" si="32"/>
        <v>0.10289990645463</v>
      </c>
      <c r="G34" s="21">
        <v>261</v>
      </c>
      <c r="H34" s="39">
        <f t="shared" si="33"/>
        <v>0.137151865475565</v>
      </c>
      <c r="J34" s="21" t="s">
        <v>35</v>
      </c>
      <c r="K34" s="79">
        <f t="shared" si="34"/>
        <v>-0.1335870662344</v>
      </c>
      <c r="L34" s="87">
        <f t="shared" si="35"/>
        <v>0.332866765394353</v>
      </c>
      <c r="M34" s="79">
        <f t="shared" si="36"/>
        <v>0.154813004523987</v>
      </c>
    </row>
    <row r="35" customHeight="1" spans="2:13">
      <c r="B35" s="21" t="s">
        <v>36</v>
      </c>
      <c r="C35" s="21">
        <v>381</v>
      </c>
      <c r="D35" s="39">
        <f t="shared" si="31"/>
        <v>0.0940740740740741</v>
      </c>
      <c r="E35" s="21">
        <v>335</v>
      </c>
      <c r="F35" s="39">
        <f t="shared" si="32"/>
        <v>0.104458995946367</v>
      </c>
      <c r="G35" s="21">
        <v>220</v>
      </c>
      <c r="H35" s="39">
        <f t="shared" si="33"/>
        <v>0.115606936416185</v>
      </c>
      <c r="J35" s="21" t="s">
        <v>36</v>
      </c>
      <c r="K35" s="79">
        <f t="shared" si="34"/>
        <v>0.110390901792094</v>
      </c>
      <c r="L35" s="79">
        <f t="shared" si="35"/>
        <v>0.106720731602105</v>
      </c>
      <c r="M35" s="79">
        <f t="shared" si="36"/>
        <v>0.228892631195667</v>
      </c>
    </row>
    <row r="36" customHeight="1" spans="2:13">
      <c r="B36" s="21" t="s">
        <v>37</v>
      </c>
      <c r="C36" s="21">
        <v>256</v>
      </c>
      <c r="D36" s="39">
        <f t="shared" si="31"/>
        <v>0.0632098765432099</v>
      </c>
      <c r="E36" s="21">
        <v>146</v>
      </c>
      <c r="F36" s="39">
        <f t="shared" si="32"/>
        <v>0.0455254131587153</v>
      </c>
      <c r="G36" s="21">
        <v>71</v>
      </c>
      <c r="H36" s="39">
        <f t="shared" si="33"/>
        <v>0.0373095112979506</v>
      </c>
      <c r="J36" s="21" t="s">
        <v>37</v>
      </c>
      <c r="K36" s="79">
        <f t="shared" si="34"/>
        <v>-0.279773737137512</v>
      </c>
      <c r="L36" s="79">
        <f t="shared" si="35"/>
        <v>-0.180468474434743</v>
      </c>
      <c r="M36" s="79">
        <f t="shared" si="36"/>
        <v>-0.409751872044141</v>
      </c>
    </row>
    <row r="37" customHeight="1" spans="2:13">
      <c r="B37" s="21" t="s">
        <v>38</v>
      </c>
      <c r="C37" s="21">
        <v>132</v>
      </c>
      <c r="D37" s="39">
        <f t="shared" si="31"/>
        <v>0.0325925925925926</v>
      </c>
      <c r="E37" s="21">
        <v>130</v>
      </c>
      <c r="F37" s="39">
        <f t="shared" si="32"/>
        <v>0.0405363267851575</v>
      </c>
      <c r="G37" s="21">
        <v>77</v>
      </c>
      <c r="H37" s="39">
        <f t="shared" si="33"/>
        <v>0.0404624277456647</v>
      </c>
      <c r="J37" s="21" t="s">
        <v>38</v>
      </c>
      <c r="K37" s="79">
        <f t="shared" si="34"/>
        <v>0.243728208180968</v>
      </c>
      <c r="L37" s="79">
        <f t="shared" si="35"/>
        <v>-0.00182303245887067</v>
      </c>
      <c r="M37" s="87">
        <f t="shared" si="36"/>
        <v>0.241460851287441</v>
      </c>
    </row>
    <row r="38" customHeight="1" spans="2:13">
      <c r="B38" s="73" t="s">
        <v>39</v>
      </c>
      <c r="C38" s="21">
        <v>50</v>
      </c>
      <c r="D38" s="39">
        <f t="shared" si="31"/>
        <v>0.0123456790123457</v>
      </c>
      <c r="E38" s="21">
        <v>38</v>
      </c>
      <c r="F38" s="39">
        <f t="shared" si="32"/>
        <v>0.0118490801371999</v>
      </c>
      <c r="G38" s="21">
        <v>26</v>
      </c>
      <c r="H38" s="39">
        <f t="shared" si="33"/>
        <v>0.0136626379400946</v>
      </c>
      <c r="J38" s="73" t="s">
        <v>39</v>
      </c>
      <c r="K38" s="79">
        <f t="shared" si="34"/>
        <v>-0.0402245088868101</v>
      </c>
      <c r="L38" s="87">
        <f t="shared" si="35"/>
        <v>0.153054733523246</v>
      </c>
      <c r="M38" s="87">
        <f t="shared" si="36"/>
        <v>0.106673673147662</v>
      </c>
    </row>
    <row r="39" customHeight="1" spans="2:13">
      <c r="B39" s="86" t="s">
        <v>40</v>
      </c>
      <c r="C39" s="25">
        <v>168</v>
      </c>
      <c r="D39" s="39">
        <f t="shared" si="31"/>
        <v>0.0414814814814815</v>
      </c>
      <c r="E39" s="25">
        <v>450</v>
      </c>
      <c r="F39" s="39">
        <f t="shared" si="32"/>
        <v>0.140318054256314</v>
      </c>
      <c r="G39" s="25">
        <v>60</v>
      </c>
      <c r="H39" s="39">
        <f t="shared" si="33"/>
        <v>0.0315291644771414</v>
      </c>
      <c r="J39" s="86" t="s">
        <v>40</v>
      </c>
      <c r="K39" s="87">
        <f t="shared" si="34"/>
        <v>2.38266737939329</v>
      </c>
      <c r="L39" s="79">
        <f t="shared" si="35"/>
        <v>-0.775302154492906</v>
      </c>
      <c r="M39" s="79">
        <f t="shared" si="36"/>
        <v>-0.2399219277832</v>
      </c>
    </row>
    <row r="40" customHeight="1" spans="2:8">
      <c r="B40" s="25"/>
      <c r="C40" s="72">
        <f>SUM(C32:C39)</f>
        <v>4050</v>
      </c>
      <c r="D40" s="71">
        <f>C40/$C$53</f>
        <v>0.257649977733953</v>
      </c>
      <c r="E40" s="72">
        <f>SUM(E32:E39)</f>
        <v>3207</v>
      </c>
      <c r="F40" s="71">
        <f>E40/$E$53</f>
        <v>0.257693852952993</v>
      </c>
      <c r="G40" s="72">
        <f>SUM(G32:G39)</f>
        <v>1903</v>
      </c>
      <c r="H40" s="71">
        <f>G40/$G$53</f>
        <v>0.252119766825649</v>
      </c>
    </row>
    <row r="41" customHeight="1" spans="1:13">
      <c r="A41" s="63" t="s">
        <v>41</v>
      </c>
      <c r="B41" s="75" t="s">
        <v>42</v>
      </c>
      <c r="C41" s="75">
        <v>160</v>
      </c>
      <c r="D41" s="76">
        <f t="shared" ref="D41:D49" si="37">C41/$C$50</f>
        <v>0.174672489082969</v>
      </c>
      <c r="E41" s="75">
        <v>174</v>
      </c>
      <c r="F41" s="76">
        <f t="shared" ref="F41:F49" si="38">E41/$E$50</f>
        <v>0.217228464419476</v>
      </c>
      <c r="G41" s="75">
        <v>120</v>
      </c>
      <c r="H41" s="76">
        <f t="shared" ref="H41:H49" si="39">G41/$G$50</f>
        <v>0.258064516129032</v>
      </c>
      <c r="J41" s="75" t="s">
        <v>42</v>
      </c>
      <c r="K41" s="87">
        <f t="shared" ref="K41:K49" si="40">(F41-D41)/D41</f>
        <v>0.243632958801498</v>
      </c>
      <c r="L41" s="87">
        <f t="shared" ref="L41:L49" si="41">(H41-F41)/F41</f>
        <v>0.187986651835373</v>
      </c>
      <c r="M41" s="87">
        <f t="shared" ref="M41:M49" si="42">(H41-D41)/D41</f>
        <v>0.47741935483871</v>
      </c>
    </row>
    <row r="42" customHeight="1" spans="2:13">
      <c r="B42" s="21" t="s">
        <v>43</v>
      </c>
      <c r="C42" s="21">
        <v>146</v>
      </c>
      <c r="D42" s="39">
        <f t="shared" si="37"/>
        <v>0.15938864628821</v>
      </c>
      <c r="E42" s="21">
        <v>124</v>
      </c>
      <c r="F42" s="39">
        <f t="shared" si="38"/>
        <v>0.154806491885144</v>
      </c>
      <c r="G42" s="21">
        <v>84</v>
      </c>
      <c r="H42" s="39">
        <f t="shared" si="39"/>
        <v>0.180645161290323</v>
      </c>
      <c r="J42" s="21" t="s">
        <v>43</v>
      </c>
      <c r="K42" s="79">
        <f t="shared" si="40"/>
        <v>-0.0287483111863596</v>
      </c>
      <c r="L42" s="87">
        <f t="shared" si="41"/>
        <v>0.16690946930281</v>
      </c>
      <c r="M42" s="79">
        <f t="shared" si="42"/>
        <v>0.133362792752983</v>
      </c>
    </row>
    <row r="43" customHeight="1" spans="2:13">
      <c r="B43" s="21" t="s">
        <v>44</v>
      </c>
      <c r="C43" s="21">
        <v>120</v>
      </c>
      <c r="D43" s="39">
        <f t="shared" si="37"/>
        <v>0.131004366812227</v>
      </c>
      <c r="E43" s="21">
        <v>98</v>
      </c>
      <c r="F43" s="39">
        <f t="shared" si="38"/>
        <v>0.122347066167291</v>
      </c>
      <c r="G43" s="21">
        <v>48</v>
      </c>
      <c r="H43" s="39">
        <f t="shared" si="39"/>
        <v>0.103225806451613</v>
      </c>
      <c r="J43" s="21" t="s">
        <v>44</v>
      </c>
      <c r="K43" s="79">
        <f t="shared" si="40"/>
        <v>-0.0660840615896796</v>
      </c>
      <c r="L43" s="79">
        <f t="shared" si="41"/>
        <v>-0.156287030941409</v>
      </c>
      <c r="M43" s="79">
        <f t="shared" si="42"/>
        <v>-0.212043010752688</v>
      </c>
    </row>
    <row r="44" customHeight="1" spans="2:13">
      <c r="B44" s="21" t="s">
        <v>45</v>
      </c>
      <c r="C44" s="21">
        <v>121</v>
      </c>
      <c r="D44" s="39">
        <f t="shared" si="37"/>
        <v>0.132096069868996</v>
      </c>
      <c r="E44" s="21">
        <v>97</v>
      </c>
      <c r="F44" s="39">
        <f t="shared" si="38"/>
        <v>0.121098626716604</v>
      </c>
      <c r="G44" s="21">
        <v>57</v>
      </c>
      <c r="H44" s="39">
        <f t="shared" si="39"/>
        <v>0.12258064516129</v>
      </c>
      <c r="J44" s="21" t="s">
        <v>45</v>
      </c>
      <c r="K44" s="79">
        <f t="shared" si="40"/>
        <v>-0.0832533713024009</v>
      </c>
      <c r="L44" s="79">
        <f t="shared" si="41"/>
        <v>0.0122381110741602</v>
      </c>
      <c r="M44" s="79">
        <f t="shared" si="42"/>
        <v>-0.0720341242335378</v>
      </c>
    </row>
    <row r="45" customHeight="1" spans="2:13">
      <c r="B45" s="21" t="s">
        <v>46</v>
      </c>
      <c r="C45" s="21">
        <v>93</v>
      </c>
      <c r="D45" s="39">
        <f t="shared" si="37"/>
        <v>0.101528384279476</v>
      </c>
      <c r="E45" s="21">
        <v>84</v>
      </c>
      <c r="F45" s="39">
        <f t="shared" si="38"/>
        <v>0.104868913857678</v>
      </c>
      <c r="G45" s="21">
        <v>56</v>
      </c>
      <c r="H45" s="39">
        <f t="shared" si="39"/>
        <v>0.120430107526882</v>
      </c>
      <c r="J45" s="21" t="s">
        <v>46</v>
      </c>
      <c r="K45" s="79">
        <f t="shared" si="40"/>
        <v>0.0329024203616448</v>
      </c>
      <c r="L45" s="79">
        <f t="shared" si="41"/>
        <v>0.148387096774194</v>
      </c>
      <c r="M45" s="79">
        <f t="shared" si="42"/>
        <v>0.186171811770147</v>
      </c>
    </row>
    <row r="46" customHeight="1" spans="2:13">
      <c r="B46" s="21" t="s">
        <v>47</v>
      </c>
      <c r="C46" s="21">
        <v>85</v>
      </c>
      <c r="D46" s="39">
        <f t="shared" si="37"/>
        <v>0.0927947598253275</v>
      </c>
      <c r="E46" s="21">
        <v>38</v>
      </c>
      <c r="F46" s="39">
        <f t="shared" si="38"/>
        <v>0.0474406991260924</v>
      </c>
      <c r="G46" s="21">
        <v>21</v>
      </c>
      <c r="H46" s="39">
        <f t="shared" si="39"/>
        <v>0.0451612903225806</v>
      </c>
      <c r="J46" s="21" t="s">
        <v>47</v>
      </c>
      <c r="K46" s="79">
        <f t="shared" si="40"/>
        <v>-0.488756701182346</v>
      </c>
      <c r="L46" s="79">
        <f t="shared" si="41"/>
        <v>-0.0480475382003396</v>
      </c>
      <c r="M46" s="79">
        <f t="shared" si="42"/>
        <v>-0.513320683111954</v>
      </c>
    </row>
    <row r="47" customHeight="1" spans="2:13">
      <c r="B47" s="21" t="s">
        <v>48</v>
      </c>
      <c r="C47" s="21">
        <v>46</v>
      </c>
      <c r="D47" s="39">
        <f t="shared" si="37"/>
        <v>0.0502183406113537</v>
      </c>
      <c r="E47" s="21">
        <v>39</v>
      </c>
      <c r="F47" s="39">
        <f t="shared" si="38"/>
        <v>0.048689138576779</v>
      </c>
      <c r="G47" s="21">
        <v>17</v>
      </c>
      <c r="H47" s="39">
        <f t="shared" si="39"/>
        <v>0.0365591397849462</v>
      </c>
      <c r="J47" s="21" t="s">
        <v>48</v>
      </c>
      <c r="K47" s="89">
        <f t="shared" si="40"/>
        <v>-0.0304510666015307</v>
      </c>
      <c r="L47" s="79">
        <f t="shared" si="41"/>
        <v>-0.249131513647643</v>
      </c>
      <c r="M47" s="79">
        <f t="shared" si="42"/>
        <v>-0.271996259934549</v>
      </c>
    </row>
    <row r="48" customHeight="1" spans="2:13">
      <c r="B48" s="21" t="s">
        <v>49</v>
      </c>
      <c r="C48" s="21">
        <v>25</v>
      </c>
      <c r="D48" s="39">
        <f t="shared" si="37"/>
        <v>0.027292576419214</v>
      </c>
      <c r="E48" s="21">
        <v>45</v>
      </c>
      <c r="F48" s="39">
        <f t="shared" si="38"/>
        <v>0.0561797752808989</v>
      </c>
      <c r="G48" s="21">
        <v>22</v>
      </c>
      <c r="H48" s="39">
        <f t="shared" si="39"/>
        <v>0.0473118279569892</v>
      </c>
      <c r="J48" s="21" t="s">
        <v>49</v>
      </c>
      <c r="K48" s="87">
        <f t="shared" si="40"/>
        <v>1.05842696629213</v>
      </c>
      <c r="L48" s="79">
        <f t="shared" si="41"/>
        <v>-0.157849462365591</v>
      </c>
      <c r="M48" s="87">
        <f t="shared" si="42"/>
        <v>0.733505376344086</v>
      </c>
    </row>
    <row r="49" customHeight="1" spans="2:13">
      <c r="B49" s="21" t="s">
        <v>50</v>
      </c>
      <c r="C49" s="21">
        <v>120</v>
      </c>
      <c r="D49" s="39">
        <f t="shared" si="37"/>
        <v>0.131004366812227</v>
      </c>
      <c r="E49" s="21">
        <v>102</v>
      </c>
      <c r="F49" s="39">
        <f t="shared" si="38"/>
        <v>0.127340823970037</v>
      </c>
      <c r="G49" s="21">
        <v>40</v>
      </c>
      <c r="H49" s="39">
        <f t="shared" si="39"/>
        <v>0.0860215053763441</v>
      </c>
      <c r="J49" s="21" t="s">
        <v>50</v>
      </c>
      <c r="K49" s="79">
        <f t="shared" si="40"/>
        <v>-0.0279650436953807</v>
      </c>
      <c r="L49" s="79">
        <f t="shared" si="41"/>
        <v>-0.324478178368121</v>
      </c>
      <c r="M49" s="79">
        <f t="shared" si="42"/>
        <v>-0.34336917562724</v>
      </c>
    </row>
    <row r="50" customHeight="1" spans="2:8">
      <c r="B50" s="72"/>
      <c r="C50" s="72">
        <f>SUM(C41:C49)</f>
        <v>916</v>
      </c>
      <c r="D50" s="71">
        <f>C50/$C$53</f>
        <v>0.0582734270627903</v>
      </c>
      <c r="E50" s="72">
        <f>SUM(E41:E49)</f>
        <v>801</v>
      </c>
      <c r="F50" s="71">
        <f>E50/$E$53</f>
        <v>0.0643631980715147</v>
      </c>
      <c r="G50" s="72">
        <f>SUM(G41:G49)</f>
        <v>465</v>
      </c>
      <c r="H50" s="71">
        <f>G50/$G$53</f>
        <v>0.0616057233704293</v>
      </c>
    </row>
    <row r="51" customHeight="1" spans="4:4">
      <c r="D51" s="39"/>
    </row>
    <row r="52" customHeight="1" spans="4:4">
      <c r="D52" s="39"/>
    </row>
    <row r="53" customHeight="1" spans="1:8">
      <c r="A53" s="31" t="s">
        <v>51</v>
      </c>
      <c r="B53" s="31"/>
      <c r="C53" s="34">
        <f t="shared" ref="C53:H53" si="43">C11+C15+C19+C25+C31+C40+C50</f>
        <v>15719</v>
      </c>
      <c r="D53" s="77">
        <f t="shared" si="43"/>
        <v>1</v>
      </c>
      <c r="E53" s="34">
        <f t="shared" si="43"/>
        <v>12445</v>
      </c>
      <c r="F53" s="77">
        <f t="shared" si="43"/>
        <v>1</v>
      </c>
      <c r="G53" s="34">
        <f t="shared" si="43"/>
        <v>7548</v>
      </c>
      <c r="H53" s="77">
        <f t="shared" si="43"/>
        <v>1</v>
      </c>
    </row>
    <row r="54" customHeight="1" spans="4:4">
      <c r="D54" s="39"/>
    </row>
    <row r="55" customHeight="1" spans="4:4">
      <c r="D55" s="39"/>
    </row>
    <row r="56" customHeight="1" spans="4:4">
      <c r="D56" s="39"/>
    </row>
    <row r="57" customHeight="1" spans="4:4">
      <c r="D57" s="39"/>
    </row>
    <row r="58" customHeight="1" spans="4:4">
      <c r="D58" s="39"/>
    </row>
    <row r="59" customHeight="1" spans="4:4">
      <c r="D59" s="39"/>
    </row>
    <row r="60" customHeight="1" spans="4:4">
      <c r="D60" s="39"/>
    </row>
    <row r="61" customHeight="1" spans="4:4">
      <c r="D61" s="39"/>
    </row>
    <row r="62" customHeight="1" spans="4:4">
      <c r="D62" s="39"/>
    </row>
    <row r="63" customHeight="1" spans="4:4">
      <c r="D63" s="39"/>
    </row>
    <row r="64" customHeight="1" spans="4:4">
      <c r="D64" s="39"/>
    </row>
    <row r="65" customHeight="1" spans="4:4">
      <c r="D65" s="39"/>
    </row>
    <row r="66" customHeight="1" spans="4:4">
      <c r="D66" s="39"/>
    </row>
    <row r="67" customHeight="1" spans="4:4">
      <c r="D67" s="39"/>
    </row>
    <row r="68" customHeight="1" spans="4:4">
      <c r="D68" s="39"/>
    </row>
    <row r="69" customHeight="1" spans="4:4">
      <c r="D69" s="39"/>
    </row>
    <row r="70" customHeight="1" spans="4:4">
      <c r="D70" s="39"/>
    </row>
    <row r="71" customHeight="1" spans="4:4">
      <c r="D71" s="39"/>
    </row>
    <row r="72" customHeight="1" spans="4:4">
      <c r="D72" s="39"/>
    </row>
    <row r="73" customHeight="1" spans="4:4">
      <c r="D73" s="39"/>
    </row>
    <row r="74" customHeight="1" spans="4:4">
      <c r="D74" s="39"/>
    </row>
    <row r="75" customHeight="1" spans="4:4">
      <c r="D75" s="39"/>
    </row>
    <row r="76" customHeight="1" spans="4:4">
      <c r="D76" s="39"/>
    </row>
    <row r="77" customHeight="1" spans="4:4">
      <c r="D77" s="39"/>
    </row>
    <row r="78" customHeight="1" spans="4:4">
      <c r="D78" s="39"/>
    </row>
    <row r="79" customHeight="1" spans="4:4">
      <c r="D79" s="39"/>
    </row>
    <row r="80" customHeight="1" spans="4:4">
      <c r="D80" s="39"/>
    </row>
    <row r="81" customHeight="1" spans="4:4">
      <c r="D81" s="39"/>
    </row>
    <row r="82" customHeight="1" spans="4:4">
      <c r="D82" s="39"/>
    </row>
    <row r="83" customHeight="1" spans="4:4">
      <c r="D83" s="39"/>
    </row>
    <row r="84" customHeight="1" spans="4:4">
      <c r="D84" s="39"/>
    </row>
    <row r="85" customHeight="1" spans="4:4">
      <c r="D85" s="39"/>
    </row>
    <row r="86" customHeight="1" spans="4:4">
      <c r="D86" s="39"/>
    </row>
    <row r="87" customHeight="1" spans="4:4">
      <c r="D87" s="39"/>
    </row>
    <row r="88" customHeight="1" spans="4:4">
      <c r="D88" s="39"/>
    </row>
    <row r="89" customHeight="1" spans="4:4">
      <c r="D89" s="39"/>
    </row>
    <row r="90" customHeight="1" spans="4:4">
      <c r="D90" s="39"/>
    </row>
    <row r="91" customHeight="1" spans="4:4">
      <c r="D91" s="39"/>
    </row>
    <row r="92" customHeight="1" spans="4:4">
      <c r="D92" s="39"/>
    </row>
    <row r="93" customHeight="1" spans="4:4">
      <c r="D93" s="39"/>
    </row>
    <row r="94" customHeight="1" spans="4:4">
      <c r="D94" s="39"/>
    </row>
    <row r="95" customHeight="1" spans="4:4">
      <c r="D95" s="39"/>
    </row>
    <row r="96" customHeight="1" spans="4:4">
      <c r="D96" s="39"/>
    </row>
    <row r="97" customHeight="1" spans="4:4">
      <c r="D97" s="39"/>
    </row>
    <row r="98" customHeight="1" spans="4:4">
      <c r="D98" s="39"/>
    </row>
    <row r="99" customHeight="1" spans="4:4">
      <c r="D99" s="39"/>
    </row>
    <row r="100" customHeight="1" spans="4:4">
      <c r="D100" s="39"/>
    </row>
    <row r="101" customHeight="1" spans="4:4">
      <c r="D101" s="39"/>
    </row>
    <row r="102" customHeight="1" spans="4:4">
      <c r="D102" s="39"/>
    </row>
    <row r="103" customHeight="1" spans="4:4">
      <c r="D103" s="39"/>
    </row>
    <row r="104" customHeight="1" spans="4:4">
      <c r="D104" s="39"/>
    </row>
    <row r="105" customHeight="1" spans="4:4">
      <c r="D105" s="39"/>
    </row>
    <row r="106" customHeight="1" spans="4:4">
      <c r="D106" s="39"/>
    </row>
    <row r="107" customHeight="1" spans="4:4">
      <c r="D107" s="39"/>
    </row>
    <row r="108" customHeight="1" spans="4:4">
      <c r="D108" s="39"/>
    </row>
    <row r="109" customHeight="1" spans="4:4">
      <c r="D109" s="39"/>
    </row>
    <row r="110" customHeight="1" spans="4:4">
      <c r="D110" s="39"/>
    </row>
    <row r="111" customHeight="1" spans="4:4">
      <c r="D111" s="39"/>
    </row>
    <row r="112" customHeight="1" spans="4:4">
      <c r="D112" s="39"/>
    </row>
    <row r="113" customHeight="1" spans="4:4">
      <c r="D113" s="39"/>
    </row>
    <row r="114" customHeight="1" spans="4:4">
      <c r="D114" s="39"/>
    </row>
    <row r="115" customHeight="1" spans="4:4">
      <c r="D115" s="39"/>
    </row>
    <row r="116" customHeight="1" spans="4:4">
      <c r="D116" s="39"/>
    </row>
    <row r="117" customHeight="1" spans="4:4">
      <c r="D117" s="39"/>
    </row>
    <row r="118" customHeight="1" spans="4:4">
      <c r="D118" s="39"/>
    </row>
    <row r="119" customHeight="1" spans="4:4">
      <c r="D119" s="39"/>
    </row>
    <row r="120" customHeight="1" spans="4:4">
      <c r="D120" s="39"/>
    </row>
    <row r="121" customHeight="1" spans="4:4">
      <c r="D121" s="39"/>
    </row>
    <row r="122" customHeight="1" spans="4:4">
      <c r="D122" s="39"/>
    </row>
    <row r="123" customHeight="1" spans="4:4">
      <c r="D123" s="39"/>
    </row>
    <row r="124" customHeight="1" spans="4:4">
      <c r="D124" s="39"/>
    </row>
    <row r="125" customHeight="1" spans="4:4">
      <c r="D125" s="39"/>
    </row>
    <row r="126" customHeight="1" spans="4:4">
      <c r="D126" s="39"/>
    </row>
    <row r="127" customHeight="1" spans="4:4">
      <c r="D127" s="39"/>
    </row>
    <row r="128" customHeight="1" spans="4:4">
      <c r="D128" s="39"/>
    </row>
    <row r="129" customHeight="1" spans="4:4">
      <c r="D129" s="39"/>
    </row>
    <row r="130" customHeight="1" spans="4:4">
      <c r="D130" s="39"/>
    </row>
    <row r="131" customHeight="1" spans="4:4">
      <c r="D131" s="39"/>
    </row>
    <row r="132" customHeight="1" spans="4:4">
      <c r="D132" s="39"/>
    </row>
    <row r="133" customHeight="1" spans="4:4">
      <c r="D133" s="39"/>
    </row>
    <row r="134" customHeight="1" spans="4:4">
      <c r="D134" s="39"/>
    </row>
    <row r="135" customHeight="1" spans="4:4">
      <c r="D135" s="39"/>
    </row>
    <row r="136" customHeight="1" spans="4:4">
      <c r="D136" s="39"/>
    </row>
    <row r="137" customHeight="1" spans="4:4">
      <c r="D137" s="39"/>
    </row>
    <row r="138" customHeight="1" spans="4:4">
      <c r="D138" s="39"/>
    </row>
    <row r="139" customHeight="1" spans="4:4">
      <c r="D139" s="39"/>
    </row>
    <row r="140" customHeight="1" spans="4:4">
      <c r="D140" s="39"/>
    </row>
    <row r="141" customHeight="1" spans="4:4">
      <c r="D141" s="39"/>
    </row>
    <row r="142" customHeight="1" spans="4:4">
      <c r="D142" s="39"/>
    </row>
    <row r="143" customHeight="1" spans="4:4">
      <c r="D143" s="39"/>
    </row>
    <row r="144" customHeight="1" spans="4:4">
      <c r="D144" s="39"/>
    </row>
    <row r="145" customHeight="1" spans="4:4">
      <c r="D145" s="39"/>
    </row>
    <row r="146" customHeight="1" spans="4:4">
      <c r="D146" s="39"/>
    </row>
    <row r="147" customHeight="1" spans="4:4">
      <c r="D147" s="39"/>
    </row>
    <row r="148" customHeight="1" spans="4:4">
      <c r="D148" s="39"/>
    </row>
    <row r="149" customHeight="1" spans="4:4">
      <c r="D149" s="39"/>
    </row>
    <row r="150" customHeight="1" spans="4:4">
      <c r="D150" s="39"/>
    </row>
    <row r="151" customHeight="1" spans="4:4">
      <c r="D151" s="39"/>
    </row>
    <row r="152" customHeight="1" spans="4:4">
      <c r="D152" s="39"/>
    </row>
    <row r="153" customHeight="1" spans="4:4">
      <c r="D153" s="39"/>
    </row>
    <row r="154" customHeight="1" spans="4:4">
      <c r="D154" s="39"/>
    </row>
    <row r="155" customHeight="1" spans="4:4">
      <c r="D155" s="39"/>
    </row>
    <row r="156" customHeight="1" spans="4:4">
      <c r="D156" s="39"/>
    </row>
    <row r="157" customHeight="1" spans="4:4">
      <c r="D157" s="39"/>
    </row>
    <row r="158" customHeight="1" spans="4:4">
      <c r="D158" s="39"/>
    </row>
    <row r="159" customHeight="1" spans="4:4">
      <c r="D159" s="39"/>
    </row>
    <row r="160" customHeight="1" spans="4:4">
      <c r="D160" s="39"/>
    </row>
    <row r="161" customHeight="1" spans="4:4">
      <c r="D161" s="39"/>
    </row>
    <row r="162" customHeight="1" spans="4:4">
      <c r="D162" s="39"/>
    </row>
    <row r="163" customHeight="1" spans="4:4">
      <c r="D163" s="39"/>
    </row>
    <row r="164" customHeight="1" spans="4:4">
      <c r="D164" s="39"/>
    </row>
    <row r="165" customHeight="1" spans="4:4">
      <c r="D165" s="39"/>
    </row>
    <row r="166" customHeight="1" spans="4:4">
      <c r="D166" s="39"/>
    </row>
    <row r="167" customHeight="1" spans="4:4">
      <c r="D167" s="39"/>
    </row>
    <row r="168" customHeight="1" spans="4:4">
      <c r="D168" s="39"/>
    </row>
    <row r="169" customHeight="1" spans="4:4">
      <c r="D169" s="39"/>
    </row>
    <row r="170" customHeight="1" spans="4:4">
      <c r="D170" s="39"/>
    </row>
    <row r="171" customHeight="1" spans="4:4">
      <c r="D171" s="39"/>
    </row>
    <row r="172" customHeight="1" spans="4:4">
      <c r="D172" s="39"/>
    </row>
    <row r="173" customHeight="1" spans="4:4">
      <c r="D173" s="39"/>
    </row>
    <row r="174" customHeight="1" spans="4:4">
      <c r="D174" s="39"/>
    </row>
    <row r="175" customHeight="1" spans="4:4">
      <c r="D175" s="39"/>
    </row>
    <row r="176" customHeight="1" spans="4:4">
      <c r="D176" s="39"/>
    </row>
    <row r="177" customHeight="1" spans="4:4">
      <c r="D177" s="39"/>
    </row>
    <row r="178" customHeight="1" spans="4:4">
      <c r="D178" s="39"/>
    </row>
    <row r="179" customHeight="1" spans="4:4">
      <c r="D179" s="39"/>
    </row>
    <row r="180" customHeight="1" spans="4:4">
      <c r="D180" s="39"/>
    </row>
    <row r="181" customHeight="1" spans="4:4">
      <c r="D181" s="39"/>
    </row>
    <row r="182" customHeight="1" spans="4:4">
      <c r="D182" s="39"/>
    </row>
    <row r="183" customHeight="1" spans="4:4">
      <c r="D183" s="39"/>
    </row>
    <row r="184" customHeight="1" spans="4:4">
      <c r="D184" s="39"/>
    </row>
    <row r="185" customHeight="1" spans="4:4">
      <c r="D185" s="39"/>
    </row>
    <row r="186" customHeight="1" spans="4:4">
      <c r="D186" s="39"/>
    </row>
    <row r="187" customHeight="1" spans="4:4">
      <c r="D187" s="39"/>
    </row>
    <row r="188" customHeight="1" spans="4:4">
      <c r="D188" s="39"/>
    </row>
    <row r="189" customHeight="1" spans="4:4">
      <c r="D189" s="39"/>
    </row>
    <row r="190" customHeight="1" spans="4:4">
      <c r="D190" s="39"/>
    </row>
    <row r="191" customHeight="1" spans="4:4">
      <c r="D191" s="39"/>
    </row>
    <row r="192" customHeight="1" spans="4:4">
      <c r="D192" s="39"/>
    </row>
    <row r="193" customHeight="1" spans="4:4">
      <c r="D193" s="39"/>
    </row>
    <row r="194" customHeight="1" spans="4:4">
      <c r="D194" s="39"/>
    </row>
    <row r="195" customHeight="1" spans="4:4">
      <c r="D195" s="39"/>
    </row>
    <row r="196" customHeight="1" spans="4:4">
      <c r="D196" s="39"/>
    </row>
    <row r="197" customHeight="1" spans="4:4">
      <c r="D197" s="39"/>
    </row>
    <row r="198" customHeight="1" spans="4:4">
      <c r="D198" s="39"/>
    </row>
    <row r="199" customHeight="1" spans="4:4">
      <c r="D199" s="39"/>
    </row>
    <row r="200" customHeight="1" spans="4:4">
      <c r="D200" s="39"/>
    </row>
    <row r="201" customHeight="1" spans="4:4">
      <c r="D201" s="39"/>
    </row>
    <row r="202" customHeight="1" spans="4:4">
      <c r="D202" s="39"/>
    </row>
    <row r="203" customHeight="1" spans="4:4">
      <c r="D203" s="39"/>
    </row>
    <row r="204" customHeight="1" spans="4:4">
      <c r="D204" s="39"/>
    </row>
    <row r="205" customHeight="1" spans="4:4">
      <c r="D205" s="39"/>
    </row>
    <row r="206" customHeight="1" spans="4:4">
      <c r="D206" s="39"/>
    </row>
    <row r="207" customHeight="1" spans="4:4">
      <c r="D207" s="39"/>
    </row>
    <row r="208" customHeight="1" spans="4:4">
      <c r="D208" s="39"/>
    </row>
    <row r="209" customHeight="1" spans="4:4">
      <c r="D209" s="39"/>
    </row>
    <row r="210" customHeight="1" spans="4:4">
      <c r="D210" s="39"/>
    </row>
    <row r="211" customHeight="1" spans="4:4">
      <c r="D211" s="39"/>
    </row>
    <row r="212" customHeight="1" spans="4:4">
      <c r="D212" s="39"/>
    </row>
    <row r="213" customHeight="1" spans="4:4">
      <c r="D213" s="39"/>
    </row>
    <row r="214" customHeight="1" spans="4:4">
      <c r="D214" s="39"/>
    </row>
    <row r="215" customHeight="1" spans="4:4">
      <c r="D215" s="39"/>
    </row>
    <row r="216" customHeight="1" spans="4:4">
      <c r="D216" s="39"/>
    </row>
    <row r="217" customHeight="1" spans="4:4">
      <c r="D217" s="39"/>
    </row>
    <row r="218" customHeight="1" spans="4:4">
      <c r="D218" s="39"/>
    </row>
    <row r="219" customHeight="1" spans="4:4">
      <c r="D219" s="39"/>
    </row>
    <row r="220" customHeight="1" spans="4:4">
      <c r="D220" s="39"/>
    </row>
    <row r="221" customHeight="1" spans="4:4">
      <c r="D221" s="39"/>
    </row>
    <row r="222" customHeight="1" spans="4:4">
      <c r="D222" s="39"/>
    </row>
    <row r="223" customHeight="1" spans="4:4">
      <c r="D223" s="39"/>
    </row>
    <row r="224" customHeight="1" spans="4:4">
      <c r="D224" s="39"/>
    </row>
    <row r="225" customHeight="1" spans="4:4">
      <c r="D225" s="39"/>
    </row>
    <row r="226" customHeight="1" spans="4:4">
      <c r="D226" s="39"/>
    </row>
    <row r="227" customHeight="1" spans="4:4">
      <c r="D227" s="39"/>
    </row>
    <row r="228" customHeight="1" spans="4:4">
      <c r="D228" s="39"/>
    </row>
    <row r="229" customHeight="1" spans="4:4">
      <c r="D229" s="39"/>
    </row>
    <row r="230" customHeight="1" spans="4:4">
      <c r="D230" s="39"/>
    </row>
    <row r="231" customHeight="1" spans="4:4">
      <c r="D231" s="39"/>
    </row>
    <row r="232" customHeight="1" spans="4:4">
      <c r="D232" s="39"/>
    </row>
    <row r="233" customHeight="1" spans="4:4">
      <c r="D233" s="39"/>
    </row>
    <row r="234" customHeight="1" spans="4:4">
      <c r="D234" s="39"/>
    </row>
    <row r="235" customHeight="1" spans="4:4">
      <c r="D235" s="39"/>
    </row>
    <row r="236" customHeight="1" spans="4:4">
      <c r="D236" s="39"/>
    </row>
    <row r="237" customHeight="1" spans="4:4">
      <c r="D237" s="39"/>
    </row>
    <row r="238" customHeight="1" spans="4:4">
      <c r="D238" s="39"/>
    </row>
    <row r="239" customHeight="1" spans="4:4">
      <c r="D239" s="39"/>
    </row>
    <row r="240" customHeight="1" spans="4:4">
      <c r="D240" s="39"/>
    </row>
    <row r="241" customHeight="1" spans="4:4">
      <c r="D241" s="39"/>
    </row>
    <row r="242" customHeight="1" spans="4:4">
      <c r="D242" s="39"/>
    </row>
    <row r="243" customHeight="1" spans="4:4">
      <c r="D243" s="39"/>
    </row>
    <row r="244" customHeight="1" spans="4:4">
      <c r="D244" s="39"/>
    </row>
    <row r="245" customHeight="1" spans="4:4">
      <c r="D245" s="39"/>
    </row>
    <row r="246" customHeight="1" spans="4:4">
      <c r="D246" s="39"/>
    </row>
    <row r="247" customHeight="1" spans="4:4">
      <c r="D247" s="39"/>
    </row>
    <row r="248" customHeight="1" spans="4:4">
      <c r="D248" s="39"/>
    </row>
    <row r="249" customHeight="1" spans="4:4">
      <c r="D249" s="39"/>
    </row>
    <row r="250" customHeight="1" spans="4:4">
      <c r="D250" s="39"/>
    </row>
    <row r="251" customHeight="1" spans="4:4">
      <c r="D251" s="39"/>
    </row>
    <row r="252" customHeight="1" spans="4:4">
      <c r="D252" s="39"/>
    </row>
    <row r="253" customHeight="1" spans="4:4">
      <c r="D253" s="39"/>
    </row>
    <row r="254" customHeight="1" spans="4:4">
      <c r="D254" s="39"/>
    </row>
    <row r="255" customHeight="1" spans="4:4">
      <c r="D255" s="39"/>
    </row>
    <row r="256" customHeight="1" spans="4:4">
      <c r="D256" s="39"/>
    </row>
    <row r="257" customHeight="1" spans="4:4">
      <c r="D257" s="39"/>
    </row>
    <row r="258" customHeight="1" spans="4:4">
      <c r="D258" s="39"/>
    </row>
    <row r="259" customHeight="1" spans="4:4">
      <c r="D259" s="39"/>
    </row>
    <row r="260" customHeight="1" spans="4:4">
      <c r="D260" s="39"/>
    </row>
    <row r="261" customHeight="1" spans="4:4">
      <c r="D261" s="39"/>
    </row>
    <row r="262" customHeight="1" spans="4:4">
      <c r="D262" s="39"/>
    </row>
    <row r="263" customHeight="1" spans="4:4">
      <c r="D263" s="39"/>
    </row>
    <row r="264" customHeight="1" spans="4:4">
      <c r="D264" s="39"/>
    </row>
    <row r="265" customHeight="1" spans="4:4">
      <c r="D265" s="39"/>
    </row>
    <row r="266" customHeight="1" spans="4:4">
      <c r="D266" s="39"/>
    </row>
    <row r="267" customHeight="1" spans="4:4">
      <c r="D267" s="39"/>
    </row>
    <row r="268" customHeight="1" spans="4:4">
      <c r="D268" s="39"/>
    </row>
    <row r="269" customHeight="1" spans="4:4">
      <c r="D269" s="39"/>
    </row>
    <row r="270" customHeight="1" spans="4:4">
      <c r="D270" s="39"/>
    </row>
    <row r="271" customHeight="1" spans="4:4">
      <c r="D271" s="39"/>
    </row>
    <row r="272" customHeight="1" spans="4:4">
      <c r="D272" s="39"/>
    </row>
    <row r="273" customHeight="1" spans="4:4">
      <c r="D273" s="39"/>
    </row>
    <row r="274" customHeight="1" spans="4:4">
      <c r="D274" s="39"/>
    </row>
    <row r="275" customHeight="1" spans="4:4">
      <c r="D275" s="39"/>
    </row>
    <row r="276" customHeight="1" spans="4:4">
      <c r="D276" s="39"/>
    </row>
    <row r="277" customHeight="1" spans="4:4">
      <c r="D277" s="39"/>
    </row>
    <row r="278" customHeight="1" spans="4:4">
      <c r="D278" s="39"/>
    </row>
    <row r="279" customHeight="1" spans="4:4">
      <c r="D279" s="39"/>
    </row>
    <row r="280" customHeight="1" spans="4:4">
      <c r="D280" s="39"/>
    </row>
    <row r="281" customHeight="1" spans="4:4">
      <c r="D281" s="39"/>
    </row>
    <row r="282" customHeight="1" spans="4:4">
      <c r="D282" s="39"/>
    </row>
    <row r="283" customHeight="1" spans="4:4">
      <c r="D283" s="39"/>
    </row>
    <row r="284" customHeight="1" spans="4:4">
      <c r="D284" s="39"/>
    </row>
    <row r="285" customHeight="1" spans="4:4">
      <c r="D285" s="39"/>
    </row>
    <row r="286" customHeight="1" spans="4:4">
      <c r="D286" s="39"/>
    </row>
    <row r="287" customHeight="1" spans="4:4">
      <c r="D287" s="39"/>
    </row>
    <row r="288" customHeight="1" spans="4:4">
      <c r="D288" s="39"/>
    </row>
    <row r="289" customHeight="1" spans="4:4">
      <c r="D289" s="39"/>
    </row>
    <row r="290" customHeight="1" spans="4:4">
      <c r="D290" s="39"/>
    </row>
    <row r="291" customHeight="1" spans="4:4">
      <c r="D291" s="39"/>
    </row>
    <row r="292" customHeight="1" spans="4:4">
      <c r="D292" s="39"/>
    </row>
    <row r="293" customHeight="1" spans="4:4">
      <c r="D293" s="39"/>
    </row>
    <row r="294" customHeight="1" spans="4:4">
      <c r="D294" s="39"/>
    </row>
    <row r="295" customHeight="1" spans="4:4">
      <c r="D295" s="39"/>
    </row>
    <row r="296" customHeight="1" spans="4:4">
      <c r="D296" s="39"/>
    </row>
    <row r="297" customHeight="1" spans="4:4">
      <c r="D297" s="39"/>
    </row>
    <row r="298" customHeight="1" spans="4:4">
      <c r="D298" s="39"/>
    </row>
    <row r="299" customHeight="1" spans="4:4">
      <c r="D299" s="39"/>
    </row>
    <row r="300" customHeight="1" spans="4:4">
      <c r="D300" s="39"/>
    </row>
    <row r="301" customHeight="1" spans="4:4">
      <c r="D301" s="39"/>
    </row>
    <row r="302" customHeight="1" spans="4:4">
      <c r="D302" s="39"/>
    </row>
    <row r="303" customHeight="1" spans="4:4">
      <c r="D303" s="39"/>
    </row>
    <row r="304" customHeight="1" spans="4:4">
      <c r="D304" s="39"/>
    </row>
    <row r="305" customHeight="1" spans="4:4">
      <c r="D305" s="39"/>
    </row>
    <row r="306" customHeight="1" spans="4:4">
      <c r="D306" s="39"/>
    </row>
    <row r="307" customHeight="1" spans="4:4">
      <c r="D307" s="39"/>
    </row>
    <row r="308" customHeight="1" spans="4:4">
      <c r="D308" s="39"/>
    </row>
    <row r="309" customHeight="1" spans="4:4">
      <c r="D309" s="39"/>
    </row>
    <row r="310" customHeight="1" spans="4:4">
      <c r="D310" s="39"/>
    </row>
    <row r="311" customHeight="1" spans="4:4">
      <c r="D311" s="39"/>
    </row>
    <row r="312" customHeight="1" spans="4:4">
      <c r="D312" s="39"/>
    </row>
    <row r="313" customHeight="1" spans="4:4">
      <c r="D313" s="39"/>
    </row>
    <row r="314" customHeight="1" spans="4:4">
      <c r="D314" s="39"/>
    </row>
    <row r="315" customHeight="1" spans="4:4">
      <c r="D315" s="39"/>
    </row>
    <row r="316" customHeight="1" spans="4:4">
      <c r="D316" s="39"/>
    </row>
    <row r="317" customHeight="1" spans="4:4">
      <c r="D317" s="39"/>
    </row>
    <row r="318" customHeight="1" spans="4:4">
      <c r="D318" s="39"/>
    </row>
    <row r="319" customHeight="1" spans="4:4">
      <c r="D319" s="39"/>
    </row>
    <row r="320" customHeight="1" spans="4:4">
      <c r="D320" s="39"/>
    </row>
    <row r="321" customHeight="1" spans="4:4">
      <c r="D321" s="39"/>
    </row>
    <row r="322" customHeight="1" spans="4:4">
      <c r="D322" s="39"/>
    </row>
    <row r="323" customHeight="1" spans="4:4">
      <c r="D323" s="39"/>
    </row>
    <row r="324" customHeight="1" spans="4:4">
      <c r="D324" s="39"/>
    </row>
    <row r="325" customHeight="1" spans="4:4">
      <c r="D325" s="39"/>
    </row>
    <row r="326" customHeight="1" spans="4:4">
      <c r="D326" s="39"/>
    </row>
    <row r="327" customHeight="1" spans="4:4">
      <c r="D327" s="39"/>
    </row>
    <row r="328" customHeight="1" spans="4:4">
      <c r="D328" s="39"/>
    </row>
    <row r="329" customHeight="1" spans="4:4">
      <c r="D329" s="39"/>
    </row>
    <row r="330" customHeight="1" spans="4:4">
      <c r="D330" s="39"/>
    </row>
    <row r="331" customHeight="1" spans="4:4">
      <c r="D331" s="39"/>
    </row>
    <row r="332" customHeight="1" spans="4:4">
      <c r="D332" s="39"/>
    </row>
    <row r="333" customHeight="1" spans="4:4">
      <c r="D333" s="39"/>
    </row>
    <row r="334" customHeight="1" spans="4:4">
      <c r="D334" s="39"/>
    </row>
    <row r="335" customHeight="1" spans="4:4">
      <c r="D335" s="39"/>
    </row>
    <row r="336" customHeight="1" spans="4:4">
      <c r="D336" s="39"/>
    </row>
    <row r="337" customHeight="1" spans="4:4">
      <c r="D337" s="39"/>
    </row>
    <row r="338" customHeight="1" spans="4:4">
      <c r="D338" s="39"/>
    </row>
    <row r="339" customHeight="1" spans="4:4">
      <c r="D339" s="39"/>
    </row>
    <row r="340" customHeight="1" spans="4:4">
      <c r="D340" s="39"/>
    </row>
    <row r="341" customHeight="1" spans="4:4">
      <c r="D341" s="39"/>
    </row>
    <row r="342" customHeight="1" spans="4:4">
      <c r="D342" s="39"/>
    </row>
    <row r="343" customHeight="1" spans="4:4">
      <c r="D343" s="39"/>
    </row>
    <row r="344" customHeight="1" spans="4:4">
      <c r="D344" s="39"/>
    </row>
    <row r="345" customHeight="1" spans="4:4">
      <c r="D345" s="39"/>
    </row>
    <row r="346" customHeight="1" spans="4:4">
      <c r="D346" s="39"/>
    </row>
    <row r="347" customHeight="1" spans="4:4">
      <c r="D347" s="39"/>
    </row>
    <row r="348" customHeight="1" spans="4:4">
      <c r="D348" s="39"/>
    </row>
    <row r="349" customHeight="1" spans="4:4">
      <c r="D349" s="39"/>
    </row>
    <row r="350" customHeight="1" spans="4:4">
      <c r="D350" s="39"/>
    </row>
    <row r="351" customHeight="1" spans="4:4">
      <c r="D351" s="39"/>
    </row>
    <row r="352" customHeight="1" spans="4:4">
      <c r="D352" s="39"/>
    </row>
    <row r="353" customHeight="1" spans="4:4">
      <c r="D353" s="39"/>
    </row>
    <row r="354" customHeight="1" spans="4:4">
      <c r="D354" s="39"/>
    </row>
    <row r="355" customHeight="1" spans="4:4">
      <c r="D355" s="39"/>
    </row>
    <row r="356" customHeight="1" spans="4:4">
      <c r="D356" s="39"/>
    </row>
    <row r="357" customHeight="1" spans="4:4">
      <c r="D357" s="39"/>
    </row>
    <row r="358" customHeight="1" spans="4:4">
      <c r="D358" s="39"/>
    </row>
    <row r="359" customHeight="1" spans="4:4">
      <c r="D359" s="39"/>
    </row>
    <row r="360" customHeight="1" spans="4:4">
      <c r="D360" s="39"/>
    </row>
    <row r="361" customHeight="1" spans="4:4">
      <c r="D361" s="39"/>
    </row>
    <row r="362" customHeight="1" spans="4:4">
      <c r="D362" s="39"/>
    </row>
    <row r="363" customHeight="1" spans="4:4">
      <c r="D363" s="39"/>
    </row>
    <row r="364" customHeight="1" spans="4:4">
      <c r="D364" s="39"/>
    </row>
    <row r="365" customHeight="1" spans="4:4">
      <c r="D365" s="39"/>
    </row>
    <row r="366" customHeight="1" spans="4:4">
      <c r="D366" s="39"/>
    </row>
    <row r="367" customHeight="1" spans="4:4">
      <c r="D367" s="39"/>
    </row>
    <row r="368" customHeight="1" spans="4:4">
      <c r="D368" s="39"/>
    </row>
    <row r="369" customHeight="1" spans="4:4">
      <c r="D369" s="39"/>
    </row>
    <row r="370" customHeight="1" spans="4:4">
      <c r="D370" s="39"/>
    </row>
    <row r="371" customHeight="1" spans="4:4">
      <c r="D371" s="39"/>
    </row>
    <row r="372" customHeight="1" spans="4:4">
      <c r="D372" s="39"/>
    </row>
    <row r="373" customHeight="1" spans="4:4">
      <c r="D373" s="39"/>
    </row>
    <row r="374" customHeight="1" spans="4:4">
      <c r="D374" s="39"/>
    </row>
    <row r="375" customHeight="1" spans="4:4">
      <c r="D375" s="39"/>
    </row>
    <row r="376" customHeight="1" spans="4:4">
      <c r="D376" s="39"/>
    </row>
    <row r="377" customHeight="1" spans="4:4">
      <c r="D377" s="39"/>
    </row>
    <row r="378" customHeight="1" spans="4:4">
      <c r="D378" s="39"/>
    </row>
    <row r="379" customHeight="1" spans="4:4">
      <c r="D379" s="39"/>
    </row>
    <row r="380" customHeight="1" spans="4:4">
      <c r="D380" s="39"/>
    </row>
    <row r="381" customHeight="1" spans="4:4">
      <c r="D381" s="39"/>
    </row>
    <row r="382" customHeight="1" spans="4:4">
      <c r="D382" s="39"/>
    </row>
    <row r="383" customHeight="1" spans="4:4">
      <c r="D383" s="39"/>
    </row>
    <row r="384" customHeight="1" spans="4:4">
      <c r="D384" s="39"/>
    </row>
    <row r="385" customHeight="1" spans="4:4">
      <c r="D385" s="39"/>
    </row>
    <row r="386" customHeight="1" spans="4:4">
      <c r="D386" s="39"/>
    </row>
    <row r="387" customHeight="1" spans="4:4">
      <c r="D387" s="39"/>
    </row>
    <row r="388" customHeight="1" spans="4:4">
      <c r="D388" s="39"/>
    </row>
    <row r="389" customHeight="1" spans="4:4">
      <c r="D389" s="39"/>
    </row>
    <row r="390" customHeight="1" spans="4:4">
      <c r="D390" s="39"/>
    </row>
    <row r="391" customHeight="1" spans="4:4">
      <c r="D391" s="39"/>
    </row>
    <row r="392" customHeight="1" spans="4:4">
      <c r="D392" s="39"/>
    </row>
    <row r="393" customHeight="1" spans="4:4">
      <c r="D393" s="39"/>
    </row>
    <row r="394" customHeight="1" spans="4:4">
      <c r="D394" s="39"/>
    </row>
    <row r="395" customHeight="1" spans="4:4">
      <c r="D395" s="39"/>
    </row>
    <row r="396" customHeight="1" spans="4:4">
      <c r="D396" s="39"/>
    </row>
    <row r="397" customHeight="1" spans="4:4">
      <c r="D397" s="39"/>
    </row>
    <row r="398" customHeight="1" spans="4:4">
      <c r="D398" s="39"/>
    </row>
    <row r="399" customHeight="1" spans="4:4">
      <c r="D399" s="39"/>
    </row>
    <row r="400" customHeight="1" spans="4:4">
      <c r="D400" s="39"/>
    </row>
    <row r="401" customHeight="1" spans="4:4">
      <c r="D401" s="39"/>
    </row>
    <row r="402" customHeight="1" spans="4:4">
      <c r="D402" s="39"/>
    </row>
    <row r="403" customHeight="1" spans="4:4">
      <c r="D403" s="39"/>
    </row>
    <row r="404" customHeight="1" spans="4:4">
      <c r="D404" s="39"/>
    </row>
    <row r="405" customHeight="1" spans="4:4">
      <c r="D405" s="39"/>
    </row>
    <row r="406" customHeight="1" spans="4:4">
      <c r="D406" s="39"/>
    </row>
    <row r="407" customHeight="1" spans="4:4">
      <c r="D407" s="39"/>
    </row>
    <row r="408" customHeight="1" spans="4:4">
      <c r="D408" s="39"/>
    </row>
    <row r="409" customHeight="1" spans="4:4">
      <c r="D409" s="39"/>
    </row>
    <row r="410" customHeight="1" spans="4:4">
      <c r="D410" s="39"/>
    </row>
    <row r="411" customHeight="1" spans="4:4">
      <c r="D411" s="39"/>
    </row>
    <row r="412" customHeight="1" spans="4:4">
      <c r="D412" s="39"/>
    </row>
    <row r="413" customHeight="1" spans="4:4">
      <c r="D413" s="39"/>
    </row>
    <row r="414" customHeight="1" spans="4:4">
      <c r="D414" s="39"/>
    </row>
    <row r="415" customHeight="1" spans="4:4">
      <c r="D415" s="39"/>
    </row>
    <row r="416" customHeight="1" spans="4:4">
      <c r="D416" s="39"/>
    </row>
    <row r="417" customHeight="1" spans="4:4">
      <c r="D417" s="39"/>
    </row>
    <row r="418" customHeight="1" spans="4:4">
      <c r="D418" s="39"/>
    </row>
    <row r="419" customHeight="1" spans="4:4">
      <c r="D419" s="39"/>
    </row>
    <row r="420" customHeight="1" spans="4:4">
      <c r="D420" s="39"/>
    </row>
    <row r="421" customHeight="1" spans="4:4">
      <c r="D421" s="39"/>
    </row>
    <row r="422" customHeight="1" spans="4:4">
      <c r="D422" s="39"/>
    </row>
    <row r="423" customHeight="1" spans="4:4">
      <c r="D423" s="39"/>
    </row>
    <row r="424" customHeight="1" spans="4:4">
      <c r="D424" s="39"/>
    </row>
    <row r="425" customHeight="1" spans="4:4">
      <c r="D425" s="39"/>
    </row>
    <row r="426" customHeight="1" spans="4:4">
      <c r="D426" s="39"/>
    </row>
    <row r="427" customHeight="1" spans="4:4">
      <c r="D427" s="39"/>
    </row>
    <row r="428" customHeight="1" spans="4:4">
      <c r="D428" s="39"/>
    </row>
    <row r="429" customHeight="1" spans="4:4">
      <c r="D429" s="39"/>
    </row>
    <row r="430" customHeight="1" spans="4:4">
      <c r="D430" s="39"/>
    </row>
    <row r="431" customHeight="1" spans="4:4">
      <c r="D431" s="39"/>
    </row>
    <row r="432" customHeight="1" spans="4:4">
      <c r="D432" s="39"/>
    </row>
    <row r="433" customHeight="1" spans="4:4">
      <c r="D433" s="39"/>
    </row>
    <row r="434" customHeight="1" spans="4:4">
      <c r="D434" s="39"/>
    </row>
    <row r="435" customHeight="1" spans="4:4">
      <c r="D435" s="39"/>
    </row>
    <row r="436" customHeight="1" spans="4:4">
      <c r="D436" s="39"/>
    </row>
    <row r="437" customHeight="1" spans="4:4">
      <c r="D437" s="39"/>
    </row>
    <row r="438" customHeight="1" spans="4:4">
      <c r="D438" s="39"/>
    </row>
    <row r="439" customHeight="1" spans="4:4">
      <c r="D439" s="39"/>
    </row>
    <row r="440" customHeight="1" spans="4:4">
      <c r="D440" s="39"/>
    </row>
    <row r="441" customHeight="1" spans="4:4">
      <c r="D441" s="39"/>
    </row>
    <row r="442" customHeight="1" spans="4:4">
      <c r="D442" s="39"/>
    </row>
    <row r="443" customHeight="1" spans="4:4">
      <c r="D443" s="39"/>
    </row>
    <row r="444" customHeight="1" spans="4:4">
      <c r="D444" s="39"/>
    </row>
    <row r="445" customHeight="1" spans="4:4">
      <c r="D445" s="39"/>
    </row>
    <row r="446" customHeight="1" spans="4:4">
      <c r="D446" s="39"/>
    </row>
    <row r="447" customHeight="1" spans="4:4">
      <c r="D447" s="39"/>
    </row>
    <row r="448" customHeight="1" spans="4:4">
      <c r="D448" s="39"/>
    </row>
    <row r="449" customHeight="1" spans="4:4">
      <c r="D449" s="39"/>
    </row>
    <row r="450" customHeight="1" spans="4:4">
      <c r="D450" s="39"/>
    </row>
    <row r="451" customHeight="1" spans="4:4">
      <c r="D451" s="39"/>
    </row>
    <row r="452" customHeight="1" spans="4:4">
      <c r="D452" s="39"/>
    </row>
    <row r="453" customHeight="1" spans="4:4">
      <c r="D453" s="39"/>
    </row>
    <row r="454" customHeight="1" spans="4:4">
      <c r="D454" s="39"/>
    </row>
    <row r="455" customHeight="1" spans="4:4">
      <c r="D455" s="39"/>
    </row>
    <row r="456" customHeight="1" spans="4:4">
      <c r="D456" s="39"/>
    </row>
    <row r="457" customHeight="1" spans="4:4">
      <c r="D457" s="39"/>
    </row>
    <row r="458" customHeight="1" spans="4:4">
      <c r="D458" s="39"/>
    </row>
    <row r="459" customHeight="1" spans="4:4">
      <c r="D459" s="39"/>
    </row>
    <row r="460" customHeight="1" spans="4:4">
      <c r="D460" s="39"/>
    </row>
    <row r="461" customHeight="1" spans="4:4">
      <c r="D461" s="39"/>
    </row>
    <row r="462" customHeight="1" spans="4:4">
      <c r="D462" s="39"/>
    </row>
    <row r="463" customHeight="1" spans="4:4">
      <c r="D463" s="39"/>
    </row>
    <row r="464" customHeight="1" spans="4:4">
      <c r="D464" s="39"/>
    </row>
    <row r="465" customHeight="1" spans="4:4">
      <c r="D465" s="39"/>
    </row>
    <row r="466" customHeight="1" spans="4:4">
      <c r="D466" s="39"/>
    </row>
    <row r="467" customHeight="1" spans="4:4">
      <c r="D467" s="39"/>
    </row>
    <row r="468" customHeight="1" spans="4:4">
      <c r="D468" s="39"/>
    </row>
    <row r="469" customHeight="1" spans="4:4">
      <c r="D469" s="39"/>
    </row>
    <row r="470" customHeight="1" spans="4:4">
      <c r="D470" s="39"/>
    </row>
    <row r="471" customHeight="1" spans="4:4">
      <c r="D471" s="39"/>
    </row>
    <row r="472" customHeight="1" spans="4:4">
      <c r="D472" s="39"/>
    </row>
    <row r="473" customHeight="1" spans="4:4">
      <c r="D473" s="39"/>
    </row>
    <row r="474" customHeight="1" spans="4:4">
      <c r="D474" s="39"/>
    </row>
    <row r="475" customHeight="1" spans="4:4">
      <c r="D475" s="39"/>
    </row>
    <row r="476" customHeight="1" spans="4:4">
      <c r="D476" s="39"/>
    </row>
    <row r="477" customHeight="1" spans="4:4">
      <c r="D477" s="39"/>
    </row>
    <row r="478" customHeight="1" spans="4:4">
      <c r="D478" s="39"/>
    </row>
    <row r="479" customHeight="1" spans="4:4">
      <c r="D479" s="39"/>
    </row>
    <row r="480" customHeight="1" spans="4:4">
      <c r="D480" s="39"/>
    </row>
    <row r="481" customHeight="1" spans="4:4">
      <c r="D481" s="39"/>
    </row>
    <row r="482" customHeight="1" spans="4:4">
      <c r="D482" s="39"/>
    </row>
    <row r="483" customHeight="1" spans="4:4">
      <c r="D483" s="39"/>
    </row>
    <row r="484" customHeight="1" spans="4:4">
      <c r="D484" s="39"/>
    </row>
    <row r="485" customHeight="1" spans="4:4">
      <c r="D485" s="39"/>
    </row>
    <row r="486" customHeight="1" spans="4:4">
      <c r="D486" s="39"/>
    </row>
    <row r="487" customHeight="1" spans="4:4">
      <c r="D487" s="39"/>
    </row>
    <row r="488" customHeight="1" spans="4:4">
      <c r="D488" s="39"/>
    </row>
    <row r="489" customHeight="1" spans="4:4">
      <c r="D489" s="39"/>
    </row>
    <row r="490" customHeight="1" spans="4:4">
      <c r="D490" s="39"/>
    </row>
    <row r="491" customHeight="1" spans="4:4">
      <c r="D491" s="39"/>
    </row>
    <row r="492" customHeight="1" spans="4:4">
      <c r="D492" s="39"/>
    </row>
    <row r="493" customHeight="1" spans="4:4">
      <c r="D493" s="39"/>
    </row>
    <row r="494" customHeight="1" spans="4:4">
      <c r="D494" s="39"/>
    </row>
    <row r="495" customHeight="1" spans="4:4">
      <c r="D495" s="39"/>
    </row>
    <row r="496" customHeight="1" spans="4:4">
      <c r="D496" s="39"/>
    </row>
    <row r="497" customHeight="1" spans="4:4">
      <c r="D497" s="39"/>
    </row>
    <row r="498" customHeight="1" spans="4:4">
      <c r="D498" s="39"/>
    </row>
    <row r="499" customHeight="1" spans="4:4">
      <c r="D499" s="39"/>
    </row>
    <row r="500" customHeight="1" spans="4:4">
      <c r="D500" s="39"/>
    </row>
    <row r="501" customHeight="1" spans="4:4">
      <c r="D501" s="39"/>
    </row>
    <row r="502" customHeight="1" spans="4:4">
      <c r="D502" s="39"/>
    </row>
    <row r="503" customHeight="1" spans="4:4">
      <c r="D503" s="39"/>
    </row>
    <row r="504" customHeight="1" spans="4:4">
      <c r="D504" s="39"/>
    </row>
    <row r="505" customHeight="1" spans="4:4">
      <c r="D505" s="39"/>
    </row>
    <row r="506" customHeight="1" spans="4:4">
      <c r="D506" s="39"/>
    </row>
    <row r="507" customHeight="1" spans="4:4">
      <c r="D507" s="39"/>
    </row>
    <row r="508" customHeight="1" spans="4:4">
      <c r="D508" s="39"/>
    </row>
    <row r="509" customHeight="1" spans="4:4">
      <c r="D509" s="39"/>
    </row>
    <row r="510" customHeight="1" spans="4:4">
      <c r="D510" s="39"/>
    </row>
    <row r="511" customHeight="1" spans="4:4">
      <c r="D511" s="39"/>
    </row>
    <row r="512" customHeight="1" spans="4:4">
      <c r="D512" s="39"/>
    </row>
    <row r="513" customHeight="1" spans="4:4">
      <c r="D513" s="39"/>
    </row>
    <row r="514" customHeight="1" spans="4:4">
      <c r="D514" s="39"/>
    </row>
    <row r="515" customHeight="1" spans="4:4">
      <c r="D515" s="39"/>
    </row>
    <row r="516" customHeight="1" spans="4:4">
      <c r="D516" s="39"/>
    </row>
    <row r="517" customHeight="1" spans="4:4">
      <c r="D517" s="39"/>
    </row>
    <row r="518" customHeight="1" spans="4:4">
      <c r="D518" s="39"/>
    </row>
    <row r="519" customHeight="1" spans="4:4">
      <c r="D519" s="39"/>
    </row>
    <row r="520" customHeight="1" spans="4:4">
      <c r="D520" s="39"/>
    </row>
    <row r="521" customHeight="1" spans="4:4">
      <c r="D521" s="39"/>
    </row>
    <row r="522" customHeight="1" spans="4:4">
      <c r="D522" s="39"/>
    </row>
    <row r="523" customHeight="1" spans="4:4">
      <c r="D523" s="39"/>
    </row>
    <row r="524" customHeight="1" spans="4:4">
      <c r="D524" s="39"/>
    </row>
    <row r="525" customHeight="1" spans="4:4">
      <c r="D525" s="39"/>
    </row>
    <row r="526" customHeight="1" spans="4:4">
      <c r="D526" s="39"/>
    </row>
    <row r="527" customHeight="1" spans="4:4">
      <c r="D527" s="39"/>
    </row>
    <row r="528" customHeight="1" spans="4:4">
      <c r="D528" s="39"/>
    </row>
    <row r="529" customHeight="1" spans="4:4">
      <c r="D529" s="39"/>
    </row>
    <row r="530" customHeight="1" spans="4:4">
      <c r="D530" s="39"/>
    </row>
    <row r="531" customHeight="1" spans="4:4">
      <c r="D531" s="39"/>
    </row>
    <row r="532" customHeight="1" spans="4:4">
      <c r="D532" s="39"/>
    </row>
    <row r="533" customHeight="1" spans="4:4">
      <c r="D533" s="39"/>
    </row>
    <row r="534" customHeight="1" spans="4:4">
      <c r="D534" s="39"/>
    </row>
    <row r="535" customHeight="1" spans="4:4">
      <c r="D535" s="39"/>
    </row>
    <row r="536" customHeight="1" spans="4:4">
      <c r="D536" s="39"/>
    </row>
    <row r="537" customHeight="1" spans="4:4">
      <c r="D537" s="39"/>
    </row>
    <row r="538" customHeight="1" spans="4:4">
      <c r="D538" s="39"/>
    </row>
    <row r="539" customHeight="1" spans="4:4">
      <c r="D539" s="39"/>
    </row>
    <row r="540" customHeight="1" spans="4:4">
      <c r="D540" s="39"/>
    </row>
    <row r="541" customHeight="1" spans="4:4">
      <c r="D541" s="39"/>
    </row>
    <row r="542" customHeight="1" spans="4:4">
      <c r="D542" s="39"/>
    </row>
    <row r="543" customHeight="1" spans="4:4">
      <c r="D543" s="39"/>
    </row>
    <row r="544" customHeight="1" spans="4:4">
      <c r="D544" s="39"/>
    </row>
    <row r="545" customHeight="1" spans="4:4">
      <c r="D545" s="39"/>
    </row>
    <row r="546" customHeight="1" spans="4:4">
      <c r="D546" s="39"/>
    </row>
    <row r="547" customHeight="1" spans="4:4">
      <c r="D547" s="39"/>
    </row>
    <row r="548" customHeight="1" spans="4:4">
      <c r="D548" s="39"/>
    </row>
    <row r="549" customHeight="1" spans="4:4">
      <c r="D549" s="39"/>
    </row>
    <row r="550" customHeight="1" spans="4:4">
      <c r="D550" s="39"/>
    </row>
    <row r="551" customHeight="1" spans="4:4">
      <c r="D551" s="39"/>
    </row>
    <row r="552" customHeight="1" spans="4:4">
      <c r="D552" s="39"/>
    </row>
    <row r="553" customHeight="1" spans="4:4">
      <c r="D553" s="39"/>
    </row>
    <row r="554" customHeight="1" spans="4:4">
      <c r="D554" s="39"/>
    </row>
    <row r="555" customHeight="1" spans="4:4">
      <c r="D555" s="39"/>
    </row>
    <row r="556" customHeight="1" spans="4:4">
      <c r="D556" s="39"/>
    </row>
    <row r="557" customHeight="1" spans="4:4">
      <c r="D557" s="39"/>
    </row>
    <row r="558" customHeight="1" spans="4:4">
      <c r="D558" s="39"/>
    </row>
    <row r="559" customHeight="1" spans="4:4">
      <c r="D559" s="39"/>
    </row>
    <row r="560" customHeight="1" spans="4:4">
      <c r="D560" s="39"/>
    </row>
    <row r="561" customHeight="1" spans="4:4">
      <c r="D561" s="39"/>
    </row>
    <row r="562" customHeight="1" spans="4:4">
      <c r="D562" s="39"/>
    </row>
    <row r="563" customHeight="1" spans="4:4">
      <c r="D563" s="39"/>
    </row>
    <row r="564" customHeight="1" spans="4:4">
      <c r="D564" s="39"/>
    </row>
    <row r="565" customHeight="1" spans="4:4">
      <c r="D565" s="39"/>
    </row>
    <row r="566" customHeight="1" spans="4:4">
      <c r="D566" s="39"/>
    </row>
    <row r="567" customHeight="1" spans="4:4">
      <c r="D567" s="39"/>
    </row>
    <row r="568" customHeight="1" spans="4:4">
      <c r="D568" s="39"/>
    </row>
    <row r="569" customHeight="1" spans="4:4">
      <c r="D569" s="39"/>
    </row>
    <row r="570" customHeight="1" spans="4:4">
      <c r="D570" s="39"/>
    </row>
    <row r="571" customHeight="1" spans="4:4">
      <c r="D571" s="39"/>
    </row>
    <row r="572" customHeight="1" spans="4:4">
      <c r="D572" s="39"/>
    </row>
    <row r="573" customHeight="1" spans="4:4">
      <c r="D573" s="39"/>
    </row>
    <row r="574" customHeight="1" spans="4:4">
      <c r="D574" s="39"/>
    </row>
    <row r="575" customHeight="1" spans="4:4">
      <c r="D575" s="39"/>
    </row>
    <row r="576" customHeight="1" spans="4:4">
      <c r="D576" s="39"/>
    </row>
    <row r="577" customHeight="1" spans="4:4">
      <c r="D577" s="39"/>
    </row>
    <row r="578" customHeight="1" spans="4:4">
      <c r="D578" s="39"/>
    </row>
    <row r="579" customHeight="1" spans="4:4">
      <c r="D579" s="39"/>
    </row>
    <row r="580" customHeight="1" spans="4:4">
      <c r="D580" s="39"/>
    </row>
    <row r="581" customHeight="1" spans="4:4">
      <c r="D581" s="39"/>
    </row>
    <row r="582" customHeight="1" spans="4:4">
      <c r="D582" s="39"/>
    </row>
    <row r="583" customHeight="1" spans="4:4">
      <c r="D583" s="39"/>
    </row>
    <row r="584" customHeight="1" spans="4:4">
      <c r="D584" s="39"/>
    </row>
    <row r="585" customHeight="1" spans="4:4">
      <c r="D585" s="39"/>
    </row>
    <row r="586" customHeight="1" spans="4:4">
      <c r="D586" s="39"/>
    </row>
    <row r="587" customHeight="1" spans="4:4">
      <c r="D587" s="39"/>
    </row>
    <row r="588" customHeight="1" spans="4:4">
      <c r="D588" s="39"/>
    </row>
    <row r="589" customHeight="1" spans="4:4">
      <c r="D589" s="39"/>
    </row>
    <row r="590" customHeight="1" spans="4:4">
      <c r="D590" s="39"/>
    </row>
    <row r="591" customHeight="1" spans="4:4">
      <c r="D591" s="39"/>
    </row>
    <row r="592" customHeight="1" spans="4:4">
      <c r="D592" s="39"/>
    </row>
    <row r="593" customHeight="1" spans="4:4">
      <c r="D593" s="39"/>
    </row>
    <row r="594" customHeight="1" spans="4:4">
      <c r="D594" s="39"/>
    </row>
    <row r="595" customHeight="1" spans="4:4">
      <c r="D595" s="39"/>
    </row>
    <row r="596" customHeight="1" spans="4:4">
      <c r="D596" s="39"/>
    </row>
    <row r="597" customHeight="1" spans="4:4">
      <c r="D597" s="39"/>
    </row>
    <row r="598" customHeight="1" spans="4:4">
      <c r="D598" s="39"/>
    </row>
    <row r="599" customHeight="1" spans="4:4">
      <c r="D599" s="39"/>
    </row>
    <row r="600" customHeight="1" spans="4:4">
      <c r="D600" s="39"/>
    </row>
    <row r="601" customHeight="1" spans="4:4">
      <c r="D601" s="39"/>
    </row>
    <row r="602" customHeight="1" spans="4:4">
      <c r="D602" s="39"/>
    </row>
    <row r="603" customHeight="1" spans="4:4">
      <c r="D603" s="39"/>
    </row>
    <row r="604" customHeight="1" spans="4:4">
      <c r="D604" s="39"/>
    </row>
    <row r="605" customHeight="1" spans="4:4">
      <c r="D605" s="39"/>
    </row>
    <row r="606" customHeight="1" spans="4:4">
      <c r="D606" s="39"/>
    </row>
    <row r="607" customHeight="1" spans="4:4">
      <c r="D607" s="39"/>
    </row>
    <row r="608" customHeight="1" spans="4:4">
      <c r="D608" s="39"/>
    </row>
    <row r="609" customHeight="1" spans="4:4">
      <c r="D609" s="39"/>
    </row>
    <row r="610" customHeight="1" spans="4:4">
      <c r="D610" s="39"/>
    </row>
    <row r="611" customHeight="1" spans="4:4">
      <c r="D611" s="39"/>
    </row>
    <row r="612" customHeight="1" spans="4:4">
      <c r="D612" s="39"/>
    </row>
    <row r="613" customHeight="1" spans="4:4">
      <c r="D613" s="39"/>
    </row>
    <row r="614" customHeight="1" spans="4:4">
      <c r="D614" s="39"/>
    </row>
    <row r="615" customHeight="1" spans="4:4">
      <c r="D615" s="39"/>
    </row>
    <row r="616" customHeight="1" spans="4:4">
      <c r="D616" s="39"/>
    </row>
    <row r="617" customHeight="1" spans="4:4">
      <c r="D617" s="39"/>
    </row>
    <row r="618" customHeight="1" spans="4:4">
      <c r="D618" s="39"/>
    </row>
    <row r="619" customHeight="1" spans="4:4">
      <c r="D619" s="39"/>
    </row>
    <row r="620" customHeight="1" spans="4:4">
      <c r="D620" s="39"/>
    </row>
    <row r="621" customHeight="1" spans="4:4">
      <c r="D621" s="39"/>
    </row>
    <row r="622" customHeight="1" spans="4:4">
      <c r="D622" s="39"/>
    </row>
    <row r="623" customHeight="1" spans="4:4">
      <c r="D623" s="39"/>
    </row>
    <row r="624" customHeight="1" spans="4:4">
      <c r="D624" s="39"/>
    </row>
    <row r="625" customHeight="1" spans="4:4">
      <c r="D625" s="39"/>
    </row>
    <row r="626" customHeight="1" spans="4:4">
      <c r="D626" s="39"/>
    </row>
    <row r="627" customHeight="1" spans="4:4">
      <c r="D627" s="39"/>
    </row>
    <row r="628" customHeight="1" spans="4:4">
      <c r="D628" s="39"/>
    </row>
    <row r="629" customHeight="1" spans="4:4">
      <c r="D629" s="39"/>
    </row>
    <row r="630" customHeight="1" spans="4:4">
      <c r="D630" s="39"/>
    </row>
    <row r="631" customHeight="1" spans="4:4">
      <c r="D631" s="39"/>
    </row>
    <row r="632" customHeight="1" spans="4:4">
      <c r="D632" s="39"/>
    </row>
    <row r="633" customHeight="1" spans="4:4">
      <c r="D633" s="39"/>
    </row>
    <row r="634" customHeight="1" spans="4:4">
      <c r="D634" s="39"/>
    </row>
    <row r="635" customHeight="1" spans="4:4">
      <c r="D635" s="39"/>
    </row>
    <row r="636" customHeight="1" spans="4:4">
      <c r="D636" s="39"/>
    </row>
    <row r="637" customHeight="1" spans="4:4">
      <c r="D637" s="39"/>
    </row>
    <row r="638" customHeight="1" spans="4:4">
      <c r="D638" s="39"/>
    </row>
    <row r="639" customHeight="1" spans="4:4">
      <c r="D639" s="39"/>
    </row>
    <row r="640" customHeight="1" spans="4:4">
      <c r="D640" s="39"/>
    </row>
    <row r="641" customHeight="1" spans="4:4">
      <c r="D641" s="39"/>
    </row>
    <row r="642" customHeight="1" spans="4:4">
      <c r="D642" s="39"/>
    </row>
    <row r="643" customHeight="1" spans="4:4">
      <c r="D643" s="39"/>
    </row>
    <row r="644" customHeight="1" spans="4:4">
      <c r="D644" s="39"/>
    </row>
    <row r="645" customHeight="1" spans="4:4">
      <c r="D645" s="39"/>
    </row>
    <row r="646" customHeight="1" spans="4:4">
      <c r="D646" s="39"/>
    </row>
    <row r="647" customHeight="1" spans="4:4">
      <c r="D647" s="39"/>
    </row>
    <row r="648" customHeight="1" spans="4:4">
      <c r="D648" s="39"/>
    </row>
    <row r="649" customHeight="1" spans="4:4">
      <c r="D649" s="39"/>
    </row>
    <row r="650" customHeight="1" spans="4:4">
      <c r="D650" s="39"/>
    </row>
    <row r="651" customHeight="1" spans="4:4">
      <c r="D651" s="39"/>
    </row>
    <row r="652" customHeight="1" spans="4:4">
      <c r="D652" s="39"/>
    </row>
    <row r="653" customHeight="1" spans="4:4">
      <c r="D653" s="39"/>
    </row>
    <row r="654" customHeight="1" spans="4:4">
      <c r="D654" s="39"/>
    </row>
    <row r="655" customHeight="1" spans="4:4">
      <c r="D655" s="39"/>
    </row>
    <row r="656" customHeight="1" spans="4:4">
      <c r="D656" s="39"/>
    </row>
    <row r="657" customHeight="1" spans="4:4">
      <c r="D657" s="39"/>
    </row>
    <row r="658" customHeight="1" spans="4:4">
      <c r="D658" s="39"/>
    </row>
    <row r="659" customHeight="1" spans="4:4">
      <c r="D659" s="39"/>
    </row>
    <row r="660" customHeight="1" spans="4:4">
      <c r="D660" s="39"/>
    </row>
    <row r="661" customHeight="1" spans="4:4">
      <c r="D661" s="39"/>
    </row>
    <row r="662" customHeight="1" spans="4:4">
      <c r="D662" s="39"/>
    </row>
    <row r="663" customHeight="1" spans="4:4">
      <c r="D663" s="39"/>
    </row>
    <row r="664" customHeight="1" spans="4:4">
      <c r="D664" s="39"/>
    </row>
    <row r="665" customHeight="1" spans="4:4">
      <c r="D665" s="39"/>
    </row>
    <row r="666" customHeight="1" spans="4:4">
      <c r="D666" s="39"/>
    </row>
    <row r="667" customHeight="1" spans="4:4">
      <c r="D667" s="39"/>
    </row>
    <row r="668" customHeight="1" spans="4:4">
      <c r="D668" s="39"/>
    </row>
    <row r="669" customHeight="1" spans="4:4">
      <c r="D669" s="39"/>
    </row>
    <row r="670" customHeight="1" spans="4:4">
      <c r="D670" s="39"/>
    </row>
    <row r="671" customHeight="1" spans="4:4">
      <c r="D671" s="39"/>
    </row>
    <row r="672" customHeight="1" spans="4:4">
      <c r="D672" s="39"/>
    </row>
    <row r="673" customHeight="1" spans="4:4">
      <c r="D673" s="39"/>
    </row>
    <row r="674" customHeight="1" spans="4:4">
      <c r="D674" s="39"/>
    </row>
    <row r="675" customHeight="1" spans="4:4">
      <c r="D675" s="39"/>
    </row>
    <row r="676" customHeight="1" spans="4:4">
      <c r="D676" s="39"/>
    </row>
    <row r="677" customHeight="1" spans="4:4">
      <c r="D677" s="39"/>
    </row>
    <row r="678" customHeight="1" spans="4:4">
      <c r="D678" s="39"/>
    </row>
    <row r="679" customHeight="1" spans="4:4">
      <c r="D679" s="39"/>
    </row>
    <row r="680" customHeight="1" spans="4:4">
      <c r="D680" s="39"/>
    </row>
    <row r="681" customHeight="1" spans="4:4">
      <c r="D681" s="39"/>
    </row>
    <row r="682" customHeight="1" spans="4:4">
      <c r="D682" s="39"/>
    </row>
    <row r="683" customHeight="1" spans="4:4">
      <c r="D683" s="39"/>
    </row>
    <row r="684" customHeight="1" spans="4:4">
      <c r="D684" s="39"/>
    </row>
    <row r="685" customHeight="1" spans="4:4">
      <c r="D685" s="39"/>
    </row>
    <row r="686" customHeight="1" spans="4:4">
      <c r="D686" s="39"/>
    </row>
    <row r="687" customHeight="1" spans="4:4">
      <c r="D687" s="39"/>
    </row>
    <row r="688" customHeight="1" spans="4:4">
      <c r="D688" s="39"/>
    </row>
    <row r="689" customHeight="1" spans="4:4">
      <c r="D689" s="39"/>
    </row>
    <row r="690" customHeight="1" spans="4:4">
      <c r="D690" s="39"/>
    </row>
    <row r="691" customHeight="1" spans="4:4">
      <c r="D691" s="39"/>
    </row>
    <row r="692" customHeight="1" spans="4:4">
      <c r="D692" s="39"/>
    </row>
    <row r="693" customHeight="1" spans="4:4">
      <c r="D693" s="39"/>
    </row>
    <row r="694" customHeight="1" spans="4:4">
      <c r="D694" s="39"/>
    </row>
    <row r="695" customHeight="1" spans="4:4">
      <c r="D695" s="39"/>
    </row>
    <row r="696" customHeight="1" spans="4:4">
      <c r="D696" s="39"/>
    </row>
    <row r="697" customHeight="1" spans="4:4">
      <c r="D697" s="39"/>
    </row>
    <row r="698" customHeight="1" spans="4:4">
      <c r="D698" s="39"/>
    </row>
    <row r="699" customHeight="1" spans="4:4">
      <c r="D699" s="39"/>
    </row>
    <row r="700" customHeight="1" spans="4:4">
      <c r="D700" s="39"/>
    </row>
    <row r="701" customHeight="1" spans="4:4">
      <c r="D701" s="39"/>
    </row>
    <row r="702" customHeight="1" spans="4:4">
      <c r="D702" s="39"/>
    </row>
    <row r="703" customHeight="1" spans="4:4">
      <c r="D703" s="39"/>
    </row>
    <row r="704" customHeight="1" spans="4:4">
      <c r="D704" s="39"/>
    </row>
    <row r="705" customHeight="1" spans="4:4">
      <c r="D705" s="39"/>
    </row>
    <row r="706" customHeight="1" spans="4:4">
      <c r="D706" s="39"/>
    </row>
    <row r="707" customHeight="1" spans="4:4">
      <c r="D707" s="39"/>
    </row>
    <row r="708" customHeight="1" spans="4:4">
      <c r="D708" s="39"/>
    </row>
    <row r="709" customHeight="1" spans="4:4">
      <c r="D709" s="39"/>
    </row>
    <row r="710" customHeight="1" spans="4:4">
      <c r="D710" s="39"/>
    </row>
    <row r="711" customHeight="1" spans="4:4">
      <c r="D711" s="39"/>
    </row>
    <row r="712" customHeight="1" spans="4:4">
      <c r="D712" s="39"/>
    </row>
    <row r="713" customHeight="1" spans="4:4">
      <c r="D713" s="39"/>
    </row>
    <row r="714" customHeight="1" spans="4:4">
      <c r="D714" s="39"/>
    </row>
    <row r="715" customHeight="1" spans="4:4">
      <c r="D715" s="39"/>
    </row>
    <row r="716" customHeight="1" spans="4:4">
      <c r="D716" s="39"/>
    </row>
    <row r="717" customHeight="1" spans="4:4">
      <c r="D717" s="39"/>
    </row>
    <row r="718" customHeight="1" spans="4:4">
      <c r="D718" s="39"/>
    </row>
    <row r="719" customHeight="1" spans="4:4">
      <c r="D719" s="39"/>
    </row>
    <row r="720" customHeight="1" spans="4:4">
      <c r="D720" s="39"/>
    </row>
    <row r="721" customHeight="1" spans="4:4">
      <c r="D721" s="39"/>
    </row>
    <row r="722" customHeight="1" spans="4:4">
      <c r="D722" s="39"/>
    </row>
    <row r="723" customHeight="1" spans="4:4">
      <c r="D723" s="39"/>
    </row>
    <row r="724" customHeight="1" spans="4:4">
      <c r="D724" s="39"/>
    </row>
    <row r="725" customHeight="1" spans="4:4">
      <c r="D725" s="39"/>
    </row>
    <row r="726" customHeight="1" spans="4:4">
      <c r="D726" s="39"/>
    </row>
    <row r="727" customHeight="1" spans="4:4">
      <c r="D727" s="39"/>
    </row>
    <row r="728" customHeight="1" spans="4:4">
      <c r="D728" s="39"/>
    </row>
    <row r="729" customHeight="1" spans="4:4">
      <c r="D729" s="39"/>
    </row>
    <row r="730" customHeight="1" spans="4:4">
      <c r="D730" s="39"/>
    </row>
    <row r="731" customHeight="1" spans="4:4">
      <c r="D731" s="39"/>
    </row>
    <row r="732" customHeight="1" spans="4:4">
      <c r="D732" s="39"/>
    </row>
    <row r="733" customHeight="1" spans="4:4">
      <c r="D733" s="39"/>
    </row>
    <row r="734" customHeight="1" spans="4:4">
      <c r="D734" s="39"/>
    </row>
    <row r="735" customHeight="1" spans="4:4">
      <c r="D735" s="39"/>
    </row>
    <row r="736" customHeight="1" spans="4:4">
      <c r="D736" s="39"/>
    </row>
    <row r="737" customHeight="1" spans="4:4">
      <c r="D737" s="39"/>
    </row>
    <row r="738" customHeight="1" spans="4:4">
      <c r="D738" s="39"/>
    </row>
    <row r="739" customHeight="1" spans="4:4">
      <c r="D739" s="39"/>
    </row>
    <row r="740" customHeight="1" spans="4:4">
      <c r="D740" s="39"/>
    </row>
    <row r="741" customHeight="1" spans="4:4">
      <c r="D741" s="39"/>
    </row>
    <row r="742" customHeight="1" spans="4:4">
      <c r="D742" s="39"/>
    </row>
    <row r="743" customHeight="1" spans="4:4">
      <c r="D743" s="39"/>
    </row>
    <row r="744" customHeight="1" spans="4:4">
      <c r="D744" s="39"/>
    </row>
    <row r="745" customHeight="1" spans="4:4">
      <c r="D745" s="39"/>
    </row>
    <row r="746" customHeight="1" spans="4:4">
      <c r="D746" s="39"/>
    </row>
    <row r="747" customHeight="1" spans="4:4">
      <c r="D747" s="39"/>
    </row>
    <row r="748" customHeight="1" spans="4:4">
      <c r="D748" s="39"/>
    </row>
    <row r="749" customHeight="1" spans="4:4">
      <c r="D749" s="39"/>
    </row>
    <row r="750" customHeight="1" spans="4:4">
      <c r="D750" s="39"/>
    </row>
    <row r="751" customHeight="1" spans="4:4">
      <c r="D751" s="39"/>
    </row>
    <row r="752" customHeight="1" spans="4:4">
      <c r="D752" s="39"/>
    </row>
    <row r="753" customHeight="1" spans="4:4">
      <c r="D753" s="39"/>
    </row>
    <row r="754" customHeight="1" spans="4:4">
      <c r="D754" s="39"/>
    </row>
    <row r="755" customHeight="1" spans="4:4">
      <c r="D755" s="39"/>
    </row>
    <row r="756" customHeight="1" spans="4:4">
      <c r="D756" s="39"/>
    </row>
    <row r="757" customHeight="1" spans="4:4">
      <c r="D757" s="39"/>
    </row>
    <row r="758" customHeight="1" spans="4:4">
      <c r="D758" s="39"/>
    </row>
    <row r="759" customHeight="1" spans="4:4">
      <c r="D759" s="39"/>
    </row>
    <row r="760" customHeight="1" spans="4:4">
      <c r="D760" s="39"/>
    </row>
    <row r="761" customHeight="1" spans="4:4">
      <c r="D761" s="39"/>
    </row>
    <row r="762" customHeight="1" spans="4:4">
      <c r="D762" s="39"/>
    </row>
    <row r="763" customHeight="1" spans="4:4">
      <c r="D763" s="39"/>
    </row>
    <row r="764" customHeight="1" spans="4:4">
      <c r="D764" s="39"/>
    </row>
    <row r="765" customHeight="1" spans="4:4">
      <c r="D765" s="39"/>
    </row>
    <row r="766" customHeight="1" spans="4:4">
      <c r="D766" s="39"/>
    </row>
    <row r="767" customHeight="1" spans="4:4">
      <c r="D767" s="39"/>
    </row>
    <row r="768" customHeight="1" spans="4:4">
      <c r="D768" s="39"/>
    </row>
    <row r="769" customHeight="1" spans="4:4">
      <c r="D769" s="39"/>
    </row>
    <row r="770" customHeight="1" spans="4:4">
      <c r="D770" s="39"/>
    </row>
    <row r="771" customHeight="1" spans="4:4">
      <c r="D771" s="39"/>
    </row>
    <row r="772" customHeight="1" spans="4:4">
      <c r="D772" s="39"/>
    </row>
    <row r="773" customHeight="1" spans="4:4">
      <c r="D773" s="39"/>
    </row>
    <row r="774" customHeight="1" spans="4:4">
      <c r="D774" s="39"/>
    </row>
    <row r="775" customHeight="1" spans="4:4">
      <c r="D775" s="39"/>
    </row>
    <row r="776" customHeight="1" spans="4:4">
      <c r="D776" s="39"/>
    </row>
    <row r="777" customHeight="1" spans="4:4">
      <c r="D777" s="39"/>
    </row>
    <row r="778" customHeight="1" spans="4:4">
      <c r="D778" s="39"/>
    </row>
    <row r="779" customHeight="1" spans="4:4">
      <c r="D779" s="39"/>
    </row>
    <row r="780" customHeight="1" spans="4:4">
      <c r="D780" s="39"/>
    </row>
    <row r="781" customHeight="1" spans="4:4">
      <c r="D781" s="39"/>
    </row>
    <row r="782" customHeight="1" spans="4:4">
      <c r="D782" s="39"/>
    </row>
    <row r="783" customHeight="1" spans="4:4">
      <c r="D783" s="39"/>
    </row>
    <row r="784" customHeight="1" spans="4:4">
      <c r="D784" s="39"/>
    </row>
    <row r="785" customHeight="1" spans="4:4">
      <c r="D785" s="39"/>
    </row>
    <row r="786" customHeight="1" spans="4:4">
      <c r="D786" s="39"/>
    </row>
    <row r="787" customHeight="1" spans="4:4">
      <c r="D787" s="39"/>
    </row>
    <row r="788" customHeight="1" spans="4:4">
      <c r="D788" s="39"/>
    </row>
    <row r="789" customHeight="1" spans="4:4">
      <c r="D789" s="39"/>
    </row>
    <row r="790" customHeight="1" spans="4:4">
      <c r="D790" s="39"/>
    </row>
    <row r="791" customHeight="1" spans="4:4">
      <c r="D791" s="39"/>
    </row>
    <row r="792" customHeight="1" spans="4:4">
      <c r="D792" s="39"/>
    </row>
    <row r="793" customHeight="1" spans="4:4">
      <c r="D793" s="39"/>
    </row>
    <row r="794" customHeight="1" spans="4:4">
      <c r="D794" s="39"/>
    </row>
    <row r="795" customHeight="1" spans="4:4">
      <c r="D795" s="39"/>
    </row>
    <row r="796" customHeight="1" spans="4:4">
      <c r="D796" s="39"/>
    </row>
    <row r="797" customHeight="1" spans="4:4">
      <c r="D797" s="39"/>
    </row>
    <row r="798" customHeight="1" spans="4:4">
      <c r="D798" s="39"/>
    </row>
    <row r="799" customHeight="1" spans="4:4">
      <c r="D799" s="39"/>
    </row>
    <row r="800" customHeight="1" spans="4:4">
      <c r="D800" s="39"/>
    </row>
    <row r="801" customHeight="1" spans="4:4">
      <c r="D801" s="39"/>
    </row>
    <row r="802" customHeight="1" spans="4:4">
      <c r="D802" s="39"/>
    </row>
    <row r="803" customHeight="1" spans="4:4">
      <c r="D803" s="39"/>
    </row>
    <row r="804" customHeight="1" spans="4:4">
      <c r="D804" s="39"/>
    </row>
    <row r="805" customHeight="1" spans="4:4">
      <c r="D805" s="39"/>
    </row>
    <row r="806" customHeight="1" spans="4:4">
      <c r="D806" s="39"/>
    </row>
    <row r="807" customHeight="1" spans="4:4">
      <c r="D807" s="39"/>
    </row>
    <row r="808" customHeight="1" spans="4:4">
      <c r="D808" s="39"/>
    </row>
    <row r="809" customHeight="1" spans="4:4">
      <c r="D809" s="39"/>
    </row>
    <row r="810" customHeight="1" spans="4:4">
      <c r="D810" s="39"/>
    </row>
    <row r="811" customHeight="1" spans="4:4">
      <c r="D811" s="39"/>
    </row>
    <row r="812" customHeight="1" spans="4:4">
      <c r="D812" s="39"/>
    </row>
    <row r="813" customHeight="1" spans="4:4">
      <c r="D813" s="39"/>
    </row>
    <row r="814" customHeight="1" spans="4:4">
      <c r="D814" s="39"/>
    </row>
    <row r="815" customHeight="1" spans="4:4">
      <c r="D815" s="39"/>
    </row>
    <row r="816" customHeight="1" spans="4:4">
      <c r="D816" s="39"/>
    </row>
    <row r="817" customHeight="1" spans="4:4">
      <c r="D817" s="39"/>
    </row>
    <row r="818" customHeight="1" spans="4:4">
      <c r="D818" s="39"/>
    </row>
    <row r="819" customHeight="1" spans="4:4">
      <c r="D819" s="39"/>
    </row>
    <row r="820" customHeight="1" spans="4:4">
      <c r="D820" s="39"/>
    </row>
    <row r="821" customHeight="1" spans="4:4">
      <c r="D821" s="39"/>
    </row>
    <row r="822" customHeight="1" spans="4:4">
      <c r="D822" s="39"/>
    </row>
    <row r="823" customHeight="1" spans="4:4">
      <c r="D823" s="39"/>
    </row>
    <row r="824" customHeight="1" spans="4:4">
      <c r="D824" s="39"/>
    </row>
    <row r="825" customHeight="1" spans="4:4">
      <c r="D825" s="39"/>
    </row>
    <row r="826" customHeight="1" spans="4:4">
      <c r="D826" s="39"/>
    </row>
    <row r="827" customHeight="1" spans="4:4">
      <c r="D827" s="39"/>
    </row>
    <row r="828" customHeight="1" spans="4:4">
      <c r="D828" s="39"/>
    </row>
    <row r="829" customHeight="1" spans="4:4">
      <c r="D829" s="39"/>
    </row>
    <row r="830" customHeight="1" spans="4:4">
      <c r="D830" s="39"/>
    </row>
    <row r="831" customHeight="1" spans="4:4">
      <c r="D831" s="39"/>
    </row>
    <row r="832" customHeight="1" spans="4:4">
      <c r="D832" s="39"/>
    </row>
    <row r="833" customHeight="1" spans="4:4">
      <c r="D833" s="39"/>
    </row>
    <row r="834" customHeight="1" spans="4:4">
      <c r="D834" s="39"/>
    </row>
    <row r="835" customHeight="1" spans="4:4">
      <c r="D835" s="39"/>
    </row>
    <row r="836" customHeight="1" spans="4:4">
      <c r="D836" s="39"/>
    </row>
    <row r="837" customHeight="1" spans="4:4">
      <c r="D837" s="39"/>
    </row>
    <row r="838" customHeight="1" spans="4:4">
      <c r="D838" s="39"/>
    </row>
    <row r="839" customHeight="1" spans="4:4">
      <c r="D839" s="39"/>
    </row>
    <row r="840" customHeight="1" spans="4:4">
      <c r="D840" s="39"/>
    </row>
    <row r="841" customHeight="1" spans="4:4">
      <c r="D841" s="39"/>
    </row>
    <row r="842" customHeight="1" spans="4:4">
      <c r="D842" s="39"/>
    </row>
    <row r="843" customHeight="1" spans="4:4">
      <c r="D843" s="39"/>
    </row>
    <row r="844" customHeight="1" spans="4:4">
      <c r="D844" s="39"/>
    </row>
    <row r="845" customHeight="1" spans="4:4">
      <c r="D845" s="39"/>
    </row>
    <row r="846" customHeight="1" spans="4:4">
      <c r="D846" s="39"/>
    </row>
    <row r="847" customHeight="1" spans="4:4">
      <c r="D847" s="39"/>
    </row>
    <row r="848" customHeight="1" spans="4:4">
      <c r="D848" s="39"/>
    </row>
    <row r="849" customHeight="1" spans="4:4">
      <c r="D849" s="39"/>
    </row>
    <row r="850" customHeight="1" spans="4:4">
      <c r="D850" s="39"/>
    </row>
    <row r="851" customHeight="1" spans="4:4">
      <c r="D851" s="39"/>
    </row>
    <row r="852" customHeight="1" spans="4:4">
      <c r="D852" s="39"/>
    </row>
    <row r="853" customHeight="1" spans="4:4">
      <c r="D853" s="39"/>
    </row>
    <row r="854" customHeight="1" spans="4:4">
      <c r="D854" s="39"/>
    </row>
    <row r="855" customHeight="1" spans="4:4">
      <c r="D855" s="39"/>
    </row>
    <row r="856" customHeight="1" spans="4:4">
      <c r="D856" s="39"/>
    </row>
    <row r="857" customHeight="1" spans="4:4">
      <c r="D857" s="39"/>
    </row>
    <row r="858" customHeight="1" spans="4:4">
      <c r="D858" s="39"/>
    </row>
    <row r="859" customHeight="1" spans="4:4">
      <c r="D859" s="39"/>
    </row>
    <row r="860" customHeight="1" spans="4:4">
      <c r="D860" s="39"/>
    </row>
    <row r="861" customHeight="1" spans="4:4">
      <c r="D861" s="39"/>
    </row>
    <row r="862" customHeight="1" spans="4:4">
      <c r="D862" s="39"/>
    </row>
    <row r="863" customHeight="1" spans="4:4">
      <c r="D863" s="39"/>
    </row>
    <row r="864" customHeight="1" spans="4:4">
      <c r="D864" s="39"/>
    </row>
    <row r="865" customHeight="1" spans="4:4">
      <c r="D865" s="39"/>
    </row>
    <row r="866" customHeight="1" spans="4:4">
      <c r="D866" s="39"/>
    </row>
    <row r="867" customHeight="1" spans="4:4">
      <c r="D867" s="39"/>
    </row>
    <row r="868" customHeight="1" spans="4:4">
      <c r="D868" s="39"/>
    </row>
    <row r="869" customHeight="1" spans="4:4">
      <c r="D869" s="39"/>
    </row>
    <row r="870" customHeight="1" spans="4:4">
      <c r="D870" s="39"/>
    </row>
    <row r="871" customHeight="1" spans="4:4">
      <c r="D871" s="39"/>
    </row>
    <row r="872" customHeight="1" spans="4:4">
      <c r="D872" s="39"/>
    </row>
    <row r="873" customHeight="1" spans="4:4">
      <c r="D873" s="39"/>
    </row>
    <row r="874" customHeight="1" spans="4:4">
      <c r="D874" s="39"/>
    </row>
    <row r="875" customHeight="1" spans="4:4">
      <c r="D875" s="39"/>
    </row>
    <row r="876" customHeight="1" spans="4:4">
      <c r="D876" s="39"/>
    </row>
    <row r="877" customHeight="1" spans="4:4">
      <c r="D877" s="39"/>
    </row>
    <row r="878" customHeight="1" spans="4:4">
      <c r="D878" s="39"/>
    </row>
    <row r="879" customHeight="1" spans="4:4">
      <c r="D879" s="39"/>
    </row>
    <row r="880" customHeight="1" spans="4:4">
      <c r="D880" s="39"/>
    </row>
    <row r="881" customHeight="1" spans="4:4">
      <c r="D881" s="39"/>
    </row>
    <row r="882" customHeight="1" spans="4:4">
      <c r="D882" s="39"/>
    </row>
    <row r="883" customHeight="1" spans="4:4">
      <c r="D883" s="39"/>
    </row>
    <row r="884" customHeight="1" spans="4:4">
      <c r="D884" s="39"/>
    </row>
    <row r="885" customHeight="1" spans="4:4">
      <c r="D885" s="39"/>
    </row>
    <row r="886" customHeight="1" spans="4:4">
      <c r="D886" s="39"/>
    </row>
    <row r="887" customHeight="1" spans="4:4">
      <c r="D887" s="39"/>
    </row>
    <row r="888" customHeight="1" spans="4:4">
      <c r="D888" s="39"/>
    </row>
    <row r="889" customHeight="1" spans="4:4">
      <c r="D889" s="39"/>
    </row>
    <row r="890" customHeight="1" spans="4:4">
      <c r="D890" s="39"/>
    </row>
    <row r="891" customHeight="1" spans="4:4">
      <c r="D891" s="39"/>
    </row>
    <row r="892" customHeight="1" spans="4:4">
      <c r="D892" s="39"/>
    </row>
    <row r="893" customHeight="1" spans="4:4">
      <c r="D893" s="39"/>
    </row>
    <row r="894" customHeight="1" spans="4:4">
      <c r="D894" s="39"/>
    </row>
    <row r="895" customHeight="1" spans="4:4">
      <c r="D895" s="39"/>
    </row>
    <row r="896" customHeight="1" spans="4:4">
      <c r="D896" s="39"/>
    </row>
    <row r="897" customHeight="1" spans="4:4">
      <c r="D897" s="39"/>
    </row>
    <row r="898" customHeight="1" spans="4:4">
      <c r="D898" s="39"/>
    </row>
    <row r="899" customHeight="1" spans="4:4">
      <c r="D899" s="39"/>
    </row>
    <row r="900" customHeight="1" spans="4:4">
      <c r="D900" s="39"/>
    </row>
    <row r="901" customHeight="1" spans="4:4">
      <c r="D901" s="39"/>
    </row>
    <row r="902" customHeight="1" spans="4:4">
      <c r="D902" s="39"/>
    </row>
    <row r="903" customHeight="1" spans="4:4">
      <c r="D903" s="39"/>
    </row>
    <row r="904" customHeight="1" spans="4:4">
      <c r="D904" s="39"/>
    </row>
    <row r="905" customHeight="1" spans="4:4">
      <c r="D905" s="39"/>
    </row>
    <row r="906" customHeight="1" spans="4:4">
      <c r="D906" s="39"/>
    </row>
    <row r="907" customHeight="1" spans="4:4">
      <c r="D907" s="39"/>
    </row>
    <row r="908" customHeight="1" spans="4:4">
      <c r="D908" s="39"/>
    </row>
    <row r="909" customHeight="1" spans="4:4">
      <c r="D909" s="39"/>
    </row>
    <row r="910" customHeight="1" spans="4:4">
      <c r="D910" s="39"/>
    </row>
    <row r="911" customHeight="1" spans="4:4">
      <c r="D911" s="39"/>
    </row>
    <row r="912" customHeight="1" spans="4:4">
      <c r="D912" s="39"/>
    </row>
    <row r="913" customHeight="1" spans="4:4">
      <c r="D913" s="39"/>
    </row>
    <row r="914" customHeight="1" spans="4:4">
      <c r="D914" s="39"/>
    </row>
    <row r="915" customHeight="1" spans="4:4">
      <c r="D915" s="39"/>
    </row>
    <row r="916" customHeight="1" spans="4:4">
      <c r="D916" s="39"/>
    </row>
    <row r="917" customHeight="1" spans="4:4">
      <c r="D917" s="39"/>
    </row>
    <row r="918" customHeight="1" spans="4:4">
      <c r="D918" s="39"/>
    </row>
    <row r="919" customHeight="1" spans="4:4">
      <c r="D919" s="39"/>
    </row>
    <row r="920" customHeight="1" spans="4:4">
      <c r="D920" s="39"/>
    </row>
    <row r="921" customHeight="1" spans="4:4">
      <c r="D921" s="39"/>
    </row>
    <row r="922" customHeight="1" spans="4:4">
      <c r="D922" s="39"/>
    </row>
    <row r="923" customHeight="1" spans="4:4">
      <c r="D923" s="39"/>
    </row>
    <row r="924" customHeight="1" spans="4:4">
      <c r="D924" s="39"/>
    </row>
    <row r="925" customHeight="1" spans="4:4">
      <c r="D925" s="39"/>
    </row>
    <row r="926" customHeight="1" spans="4:4">
      <c r="D926" s="39"/>
    </row>
    <row r="927" customHeight="1" spans="4:4">
      <c r="D927" s="39"/>
    </row>
    <row r="928" customHeight="1" spans="4:4">
      <c r="D928" s="39"/>
    </row>
    <row r="929" customHeight="1" spans="4:4">
      <c r="D929" s="39"/>
    </row>
    <row r="930" customHeight="1" spans="4:4">
      <c r="D930" s="39"/>
    </row>
    <row r="931" customHeight="1" spans="4:4">
      <c r="D931" s="39"/>
    </row>
    <row r="932" customHeight="1" spans="4:4">
      <c r="D932" s="39"/>
    </row>
    <row r="933" customHeight="1" spans="4:4">
      <c r="D933" s="39"/>
    </row>
    <row r="934" customHeight="1" spans="4:4">
      <c r="D934" s="39"/>
    </row>
    <row r="935" customHeight="1" spans="4:4">
      <c r="D935" s="39"/>
    </row>
    <row r="936" customHeight="1" spans="4:4">
      <c r="D936" s="39"/>
    </row>
    <row r="937" customHeight="1" spans="4:4">
      <c r="D937" s="39"/>
    </row>
    <row r="938" customHeight="1" spans="4:4">
      <c r="D938" s="39"/>
    </row>
    <row r="939" customHeight="1" spans="4:4">
      <c r="D939" s="39"/>
    </row>
    <row r="940" customHeight="1" spans="4:4">
      <c r="D940" s="39"/>
    </row>
    <row r="941" customHeight="1" spans="4:4">
      <c r="D941" s="39"/>
    </row>
    <row r="942" customHeight="1" spans="4:4">
      <c r="D942" s="39"/>
    </row>
    <row r="943" customHeight="1" spans="4:4">
      <c r="D943" s="39"/>
    </row>
    <row r="944" customHeight="1" spans="4:4">
      <c r="D944" s="39"/>
    </row>
    <row r="945" customHeight="1" spans="4:4">
      <c r="D945" s="39"/>
    </row>
    <row r="946" customHeight="1" spans="4:4">
      <c r="D946" s="39"/>
    </row>
    <row r="947" customHeight="1" spans="4:4">
      <c r="D947" s="39"/>
    </row>
    <row r="948" customHeight="1" spans="4:4">
      <c r="D948" s="39"/>
    </row>
    <row r="949" customHeight="1" spans="4:4">
      <c r="D949" s="39"/>
    </row>
    <row r="950" customHeight="1" spans="4:4">
      <c r="D950" s="39"/>
    </row>
    <row r="951" customHeight="1" spans="4:4">
      <c r="D951" s="39"/>
    </row>
    <row r="952" customHeight="1" spans="4:4">
      <c r="D952" s="39"/>
    </row>
    <row r="953" customHeight="1" spans="4:4">
      <c r="D953" s="39"/>
    </row>
    <row r="954" customHeight="1" spans="4:4">
      <c r="D954" s="39"/>
    </row>
    <row r="955" customHeight="1" spans="4:4">
      <c r="D955" s="39"/>
    </row>
    <row r="956" customHeight="1" spans="4:4">
      <c r="D956" s="39"/>
    </row>
    <row r="957" customHeight="1" spans="4:4">
      <c r="D957" s="39"/>
    </row>
    <row r="958" customHeight="1" spans="4:4">
      <c r="D958" s="39"/>
    </row>
    <row r="959" customHeight="1" spans="4:4">
      <c r="D959" s="39"/>
    </row>
    <row r="960" customHeight="1" spans="4:4">
      <c r="D960" s="39"/>
    </row>
    <row r="961" customHeight="1" spans="4:4">
      <c r="D961" s="39"/>
    </row>
    <row r="962" customHeight="1" spans="4:4">
      <c r="D962" s="39"/>
    </row>
    <row r="963" customHeight="1" spans="4:4">
      <c r="D963" s="39"/>
    </row>
    <row r="964" customHeight="1" spans="4:4">
      <c r="D964" s="39"/>
    </row>
    <row r="965" customHeight="1" spans="4:4">
      <c r="D965" s="39"/>
    </row>
    <row r="966" customHeight="1" spans="4:4">
      <c r="D966" s="39"/>
    </row>
    <row r="967" customHeight="1" spans="4:4">
      <c r="D967" s="39"/>
    </row>
    <row r="968" customHeight="1" spans="4:4">
      <c r="D968" s="39"/>
    </row>
    <row r="969" customHeight="1" spans="4:4">
      <c r="D969" s="39"/>
    </row>
    <row r="970" customHeight="1" spans="4:4">
      <c r="D970" s="39"/>
    </row>
    <row r="971" customHeight="1" spans="4:4">
      <c r="D971" s="39"/>
    </row>
    <row r="972" customHeight="1" spans="4:4">
      <c r="D972" s="39"/>
    </row>
    <row r="973" customHeight="1" spans="4:4">
      <c r="D973" s="39"/>
    </row>
    <row r="974" customHeight="1" spans="4:4">
      <c r="D974" s="39"/>
    </row>
    <row r="975" customHeight="1" spans="4:4">
      <c r="D975" s="39"/>
    </row>
    <row r="976" customHeight="1" spans="4:4">
      <c r="D976" s="39"/>
    </row>
    <row r="977" customHeight="1" spans="4:4">
      <c r="D977" s="39"/>
    </row>
    <row r="978" customHeight="1" spans="4:4">
      <c r="D978" s="39"/>
    </row>
    <row r="979" customHeight="1" spans="4:4">
      <c r="D979" s="39"/>
    </row>
    <row r="980" customHeight="1" spans="4:4">
      <c r="D980" s="39"/>
    </row>
    <row r="981" customHeight="1" spans="4:4">
      <c r="D981" s="39"/>
    </row>
    <row r="982" customHeight="1" spans="4:4">
      <c r="D982" s="39"/>
    </row>
    <row r="983" customHeight="1" spans="4:4">
      <c r="D983" s="39"/>
    </row>
    <row r="984" customHeight="1" spans="4:4">
      <c r="D984" s="39"/>
    </row>
    <row r="985" customHeight="1" spans="4:4">
      <c r="D985" s="39"/>
    </row>
    <row r="986" customHeight="1" spans="4:4">
      <c r="D986" s="39"/>
    </row>
    <row r="987" customHeight="1" spans="4:4">
      <c r="D987" s="39"/>
    </row>
    <row r="988" customHeight="1" spans="4:4">
      <c r="D988" s="39"/>
    </row>
    <row r="989" customHeight="1" spans="4:4">
      <c r="D989" s="39"/>
    </row>
    <row r="990" customHeight="1" spans="4:4">
      <c r="D990" s="39"/>
    </row>
    <row r="991" customHeight="1" spans="4:4">
      <c r="D991" s="39"/>
    </row>
    <row r="992" customHeight="1" spans="4:4">
      <c r="D992" s="39"/>
    </row>
    <row r="993" customHeight="1" spans="4:4">
      <c r="D993" s="39"/>
    </row>
    <row r="994" customHeight="1" spans="4:4">
      <c r="D994" s="39"/>
    </row>
    <row r="995" customHeight="1" spans="4:4">
      <c r="D995" s="39"/>
    </row>
    <row r="996" customHeight="1" spans="4:4">
      <c r="D996" s="39"/>
    </row>
    <row r="997" customHeight="1" spans="4:4">
      <c r="D997" s="39"/>
    </row>
    <row r="998" customHeight="1" spans="4:4">
      <c r="D998" s="39"/>
    </row>
    <row r="999" customHeight="1" spans="4:4">
      <c r="D999" s="39"/>
    </row>
    <row r="1000" customHeight="1" spans="4:4">
      <c r="D1000" s="39"/>
    </row>
    <row r="1001" customHeight="1" spans="4:4">
      <c r="D1001" s="39"/>
    </row>
    <row r="1002" customHeight="1" spans="4:4">
      <c r="D1002" s="39"/>
    </row>
    <row r="1003" customHeight="1" spans="4:4">
      <c r="D1003" s="39"/>
    </row>
    <row r="1004" customHeight="1" spans="4:4">
      <c r="D1004" s="39"/>
    </row>
    <row r="1005" customHeight="1" spans="4:4">
      <c r="D1005" s="39"/>
    </row>
    <row r="1006" customHeight="1" spans="4:4">
      <c r="D1006" s="39"/>
    </row>
    <row r="1007" customHeight="1" spans="4:4">
      <c r="D1007" s="39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7"/>
  <sheetViews>
    <sheetView workbookViewId="0">
      <selection activeCell="A1" sqref="A1:B1"/>
    </sheetView>
  </sheetViews>
  <sheetFormatPr defaultColWidth="14.4285714285714" defaultRowHeight="15.75" customHeight="1"/>
  <cols>
    <col min="1" max="1" width="11.8571428571429" customWidth="1"/>
    <col min="2" max="2" width="10.4285714285714" customWidth="1"/>
    <col min="3" max="3" width="11.8571428571429" customWidth="1"/>
    <col min="4" max="4" width="9.71428571428571" customWidth="1"/>
    <col min="6" max="6" width="7.57142857142857" customWidth="1"/>
    <col min="8" max="8" width="11.5714285714286" customWidth="1"/>
    <col min="9" max="9" width="10" customWidth="1"/>
    <col min="10" max="10" width="11.1428571428571" customWidth="1"/>
  </cols>
  <sheetData>
    <row r="1" customHeight="1" spans="1:29">
      <c r="A1" s="1" t="s">
        <v>0</v>
      </c>
      <c r="C1" s="1">
        <v>2018</v>
      </c>
      <c r="D1" s="1" t="s">
        <v>1</v>
      </c>
      <c r="E1" s="1">
        <v>2019</v>
      </c>
      <c r="F1" s="1" t="s">
        <v>1</v>
      </c>
      <c r="G1" s="1">
        <v>2020</v>
      </c>
      <c r="H1" s="1" t="s">
        <v>1</v>
      </c>
      <c r="I1" s="1" t="s">
        <v>52</v>
      </c>
      <c r="J1" s="1">
        <v>2018</v>
      </c>
      <c r="K1" s="1">
        <v>2019</v>
      </c>
      <c r="L1" s="1">
        <v>2020</v>
      </c>
      <c r="M1" s="1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customHeight="1" spans="1:8">
      <c r="A2" s="63" t="s">
        <v>4</v>
      </c>
      <c r="B2" s="64" t="s">
        <v>5</v>
      </c>
      <c r="C2" s="64"/>
      <c r="D2" s="65"/>
      <c r="E2" s="64">
        <v>3757</v>
      </c>
      <c r="F2" s="66"/>
      <c r="G2" s="64">
        <v>3531</v>
      </c>
      <c r="H2" s="66"/>
    </row>
    <row r="3" customHeight="1" spans="2:12">
      <c r="B3" s="21" t="s">
        <v>6</v>
      </c>
      <c r="C3" s="21">
        <v>2089</v>
      </c>
      <c r="D3" s="39">
        <f t="shared" ref="D3:D10" si="0">C3/$C$11</f>
        <v>0.334990378447723</v>
      </c>
      <c r="E3" s="21">
        <v>2508</v>
      </c>
      <c r="F3" s="68">
        <f t="shared" ref="F3:F9" si="1">E3/$E$11</f>
        <v>0.356604578416039</v>
      </c>
      <c r="G3" s="21">
        <v>2256</v>
      </c>
      <c r="H3" s="68">
        <f t="shared" ref="H3:H10" si="2">G3/$G$11</f>
        <v>0.328527741371778</v>
      </c>
      <c r="I3" s="21" t="s">
        <v>4</v>
      </c>
      <c r="J3" s="21" t="s">
        <v>6</v>
      </c>
      <c r="K3" s="39">
        <f t="shared" ref="K3:K50" si="3">(E3-C3)/C3</f>
        <v>0.200574437529919</v>
      </c>
      <c r="L3" s="39">
        <f t="shared" ref="L3:L49" si="4">(G3-E3)/E3</f>
        <v>-0.100478468899522</v>
      </c>
    </row>
    <row r="4" customHeight="1" spans="2:12">
      <c r="B4" s="21" t="s">
        <v>7</v>
      </c>
      <c r="C4" s="21">
        <v>1646</v>
      </c>
      <c r="D4" s="39">
        <f t="shared" si="0"/>
        <v>0.263951250801796</v>
      </c>
      <c r="E4" s="21">
        <v>1997</v>
      </c>
      <c r="F4" s="68">
        <f t="shared" si="1"/>
        <v>0.283947106497938</v>
      </c>
      <c r="G4" s="21">
        <v>2029</v>
      </c>
      <c r="H4" s="68">
        <f t="shared" si="2"/>
        <v>0.295471093636231</v>
      </c>
      <c r="I4" s="21"/>
      <c r="J4" s="24" t="s">
        <v>7</v>
      </c>
      <c r="K4" s="39">
        <f t="shared" si="3"/>
        <v>0.213244228432564</v>
      </c>
      <c r="L4" s="39">
        <f t="shared" si="4"/>
        <v>0.0160240360540811</v>
      </c>
    </row>
    <row r="5" customHeight="1" spans="2:12">
      <c r="B5" s="21" t="s">
        <v>8</v>
      </c>
      <c r="C5" s="21">
        <v>165</v>
      </c>
      <c r="D5" s="39">
        <f t="shared" si="0"/>
        <v>0.0264592687620269</v>
      </c>
      <c r="E5" s="21">
        <v>161</v>
      </c>
      <c r="F5" s="68">
        <f t="shared" si="1"/>
        <v>0.0228920801933741</v>
      </c>
      <c r="G5" s="21">
        <v>132</v>
      </c>
      <c r="H5" s="68">
        <f t="shared" si="2"/>
        <v>0.0192223678462211</v>
      </c>
      <c r="I5" s="21"/>
      <c r="J5" s="21" t="s">
        <v>8</v>
      </c>
      <c r="K5" s="39">
        <f t="shared" si="3"/>
        <v>-0.0242424242424242</v>
      </c>
      <c r="L5" s="39">
        <f t="shared" si="4"/>
        <v>-0.180124223602484</v>
      </c>
    </row>
    <row r="6" customHeight="1" spans="2:12">
      <c r="B6" s="69" t="s">
        <v>9</v>
      </c>
      <c r="C6" s="21">
        <v>1191</v>
      </c>
      <c r="D6" s="39">
        <f t="shared" si="0"/>
        <v>0.190987812700449</v>
      </c>
      <c r="E6" s="69">
        <v>1119</v>
      </c>
      <c r="F6" s="68">
        <f t="shared" si="1"/>
        <v>0.159107066685625</v>
      </c>
      <c r="G6" s="69">
        <v>1118</v>
      </c>
      <c r="H6" s="68">
        <f t="shared" si="2"/>
        <v>0.162807630697539</v>
      </c>
      <c r="J6" s="21" t="s">
        <v>9</v>
      </c>
      <c r="K6" s="39">
        <f t="shared" si="3"/>
        <v>-0.0604534005037783</v>
      </c>
      <c r="L6" s="39">
        <f t="shared" si="4"/>
        <v>-0.000893655049151028</v>
      </c>
    </row>
    <row r="7" customHeight="1" spans="2:12">
      <c r="B7" s="21" t="s">
        <v>10</v>
      </c>
      <c r="C7" s="21">
        <v>335</v>
      </c>
      <c r="D7" s="39">
        <f t="shared" si="0"/>
        <v>0.0537203335471456</v>
      </c>
      <c r="E7" s="21">
        <v>372</v>
      </c>
      <c r="F7" s="68">
        <f t="shared" si="1"/>
        <v>0.0528935020617091</v>
      </c>
      <c r="G7" s="21">
        <v>351</v>
      </c>
      <c r="H7" s="68">
        <f t="shared" si="2"/>
        <v>0.0511140235910878</v>
      </c>
      <c r="I7" s="21"/>
      <c r="J7" s="21" t="s">
        <v>10</v>
      </c>
      <c r="K7" s="39">
        <f t="shared" si="3"/>
        <v>0.11044776119403</v>
      </c>
      <c r="L7" s="39">
        <f t="shared" si="4"/>
        <v>-0.0564516129032258</v>
      </c>
    </row>
    <row r="8" customHeight="1" spans="2:12">
      <c r="B8" s="21" t="s">
        <v>11</v>
      </c>
      <c r="C8" s="21">
        <v>128</v>
      </c>
      <c r="D8" s="39">
        <f t="shared" si="0"/>
        <v>0.0205259781911482</v>
      </c>
      <c r="E8" s="21">
        <v>119</v>
      </c>
      <c r="F8" s="68">
        <f t="shared" si="1"/>
        <v>0.0169202331864069</v>
      </c>
      <c r="G8" s="21">
        <v>146</v>
      </c>
      <c r="H8" s="68">
        <f t="shared" si="2"/>
        <v>0.0212611038299112</v>
      </c>
      <c r="J8" s="21" t="s">
        <v>11</v>
      </c>
      <c r="K8" s="39">
        <f t="shared" si="3"/>
        <v>-0.0703125</v>
      </c>
      <c r="L8" s="39">
        <f t="shared" si="4"/>
        <v>0.226890756302521</v>
      </c>
    </row>
    <row r="9" customHeight="1" spans="2:12">
      <c r="B9" s="21" t="s">
        <v>12</v>
      </c>
      <c r="C9" s="21">
        <v>457</v>
      </c>
      <c r="D9" s="39">
        <f t="shared" si="0"/>
        <v>0.0732841565105837</v>
      </c>
      <c r="E9" s="21">
        <v>516</v>
      </c>
      <c r="F9" s="68">
        <f t="shared" si="1"/>
        <v>0.0733684060855965</v>
      </c>
      <c r="G9" s="21">
        <v>553</v>
      </c>
      <c r="H9" s="68">
        <f t="shared" si="2"/>
        <v>0.0805300713557594</v>
      </c>
      <c r="J9" s="21" t="s">
        <v>12</v>
      </c>
      <c r="K9" s="39">
        <f t="shared" si="3"/>
        <v>0.12910284463895</v>
      </c>
      <c r="L9" s="39">
        <f t="shared" si="4"/>
        <v>0.0717054263565891</v>
      </c>
    </row>
    <row r="10" customHeight="1" spans="2:12">
      <c r="B10" s="70" t="s">
        <v>13</v>
      </c>
      <c r="C10" s="21">
        <v>225</v>
      </c>
      <c r="D10" s="39">
        <f t="shared" si="0"/>
        <v>0.0360808210391276</v>
      </c>
      <c r="E10" s="21">
        <v>241</v>
      </c>
      <c r="F10" s="68">
        <f>G10/$E$11</f>
        <v>0.0400966870467795</v>
      </c>
      <c r="G10" s="21">
        <v>282</v>
      </c>
      <c r="H10" s="68">
        <f t="shared" si="2"/>
        <v>0.0410659676714723</v>
      </c>
      <c r="J10" s="70" t="s">
        <v>13</v>
      </c>
      <c r="K10" s="39">
        <f t="shared" si="3"/>
        <v>0.0711111111111111</v>
      </c>
      <c r="L10" s="39">
        <f t="shared" si="4"/>
        <v>0.170124481327801</v>
      </c>
    </row>
    <row r="11" customHeight="1" spans="2:12">
      <c r="B11" s="1"/>
      <c r="C11" s="1">
        <f>SUM(C3:C10)</f>
        <v>6236</v>
      </c>
      <c r="D11" s="71">
        <f>C11/$C$53</f>
        <v>0.292317067454179</v>
      </c>
      <c r="E11" s="1">
        <f>SUM(E3:E10)</f>
        <v>7033</v>
      </c>
      <c r="F11" s="71">
        <f>E11/$E$53</f>
        <v>0.290427816319789</v>
      </c>
      <c r="G11" s="1">
        <f>SUM(G3:G10)</f>
        <v>6867</v>
      </c>
      <c r="H11" s="71">
        <f>G11/$G$53</f>
        <v>0.219596431198235</v>
      </c>
      <c r="K11" s="39">
        <f t="shared" si="3"/>
        <v>0.127806286080821</v>
      </c>
      <c r="L11" s="39">
        <f t="shared" si="4"/>
        <v>-0.0236030143608702</v>
      </c>
    </row>
    <row r="12" customHeight="1" spans="1:12">
      <c r="A12" s="63" t="s">
        <v>14</v>
      </c>
      <c r="B12" s="21" t="s">
        <v>14</v>
      </c>
      <c r="C12" s="21">
        <v>630</v>
      </c>
      <c r="D12" s="39">
        <f t="shared" ref="D12:D14" si="5">C12/$C$15</f>
        <v>0.260008254230293</v>
      </c>
      <c r="E12" s="21">
        <v>772</v>
      </c>
      <c r="F12" s="39">
        <f t="shared" ref="F12:F14" si="6">E12/$E$15</f>
        <v>0.26054674316571</v>
      </c>
      <c r="G12" s="21">
        <v>894</v>
      </c>
      <c r="H12" s="39">
        <f t="shared" ref="H12:H14" si="7">G12/$G$15</f>
        <v>0.285258455647734</v>
      </c>
      <c r="J12" s="24" t="s">
        <v>14</v>
      </c>
      <c r="K12" s="83">
        <f t="shared" si="3"/>
        <v>0.225396825396825</v>
      </c>
      <c r="L12" s="39">
        <f t="shared" si="4"/>
        <v>0.158031088082902</v>
      </c>
    </row>
    <row r="13" customHeight="1" spans="2:12">
      <c r="B13" s="21" t="s">
        <v>15</v>
      </c>
      <c r="C13" s="21">
        <v>1637</v>
      </c>
      <c r="D13" s="39">
        <f t="shared" si="5"/>
        <v>0.675608749484111</v>
      </c>
      <c r="E13" s="21">
        <v>1980</v>
      </c>
      <c r="F13" s="39">
        <f t="shared" si="6"/>
        <v>0.668241646979413</v>
      </c>
      <c r="G13" s="21">
        <v>2013</v>
      </c>
      <c r="H13" s="39">
        <f t="shared" si="7"/>
        <v>0.642310146777281</v>
      </c>
      <c r="J13" s="21" t="s">
        <v>15</v>
      </c>
      <c r="K13" s="39">
        <f t="shared" si="3"/>
        <v>0.209529627367135</v>
      </c>
      <c r="L13" s="39">
        <f t="shared" si="4"/>
        <v>0.0166666666666667</v>
      </c>
    </row>
    <row r="14" customHeight="1" spans="2:12">
      <c r="B14" s="21" t="s">
        <v>16</v>
      </c>
      <c r="C14" s="21">
        <v>156</v>
      </c>
      <c r="D14" s="39">
        <f t="shared" si="5"/>
        <v>0.0643829962855964</v>
      </c>
      <c r="E14" s="21">
        <v>211</v>
      </c>
      <c r="F14" s="39">
        <f t="shared" si="6"/>
        <v>0.0712116098548768</v>
      </c>
      <c r="G14" s="21">
        <v>227</v>
      </c>
      <c r="H14" s="39">
        <f t="shared" si="7"/>
        <v>0.072431397574984</v>
      </c>
      <c r="J14" s="21" t="s">
        <v>16</v>
      </c>
      <c r="K14" s="39">
        <f t="shared" si="3"/>
        <v>0.352564102564103</v>
      </c>
      <c r="L14" s="39">
        <f t="shared" si="4"/>
        <v>0.0758293838862559</v>
      </c>
    </row>
    <row r="15" customHeight="1" spans="2:12">
      <c r="B15" s="25"/>
      <c r="C15" s="25">
        <f>SUM(C12:C14)</f>
        <v>2423</v>
      </c>
      <c r="D15" s="71">
        <f>C15/$C$53</f>
        <v>0.113579899685933</v>
      </c>
      <c r="E15" s="25">
        <v>2963</v>
      </c>
      <c r="F15" s="71">
        <f>E15/$E$53</f>
        <v>0.122357119259993</v>
      </c>
      <c r="G15" s="25">
        <v>3134</v>
      </c>
      <c r="H15" s="71">
        <f>G15/$G$53</f>
        <v>0.100220651722043</v>
      </c>
      <c r="K15" s="39">
        <f t="shared" si="3"/>
        <v>0.22286421791168</v>
      </c>
      <c r="L15" s="39">
        <f t="shared" si="4"/>
        <v>0.0577117786027675</v>
      </c>
    </row>
    <row r="16" customHeight="1" spans="1:12">
      <c r="A16" s="63" t="s">
        <v>17</v>
      </c>
      <c r="B16" s="21" t="s">
        <v>18</v>
      </c>
      <c r="C16" s="21">
        <v>1545</v>
      </c>
      <c r="D16" s="68">
        <f t="shared" ref="D16:D18" si="8">C16/$C$19</f>
        <v>0.752190847127556</v>
      </c>
      <c r="E16" s="21">
        <v>1699</v>
      </c>
      <c r="F16" s="68">
        <f t="shared" ref="F16:F18" si="9">E16/$E$19</f>
        <v>0.725138711054204</v>
      </c>
      <c r="G16" s="21">
        <v>1891</v>
      </c>
      <c r="H16" s="68">
        <f t="shared" ref="H16:H18" si="10">G16/$G$19</f>
        <v>0.691913648005854</v>
      </c>
      <c r="J16" s="21" t="s">
        <v>18</v>
      </c>
      <c r="K16" s="39">
        <f t="shared" si="3"/>
        <v>0.0996763754045307</v>
      </c>
      <c r="L16" s="39">
        <f t="shared" si="4"/>
        <v>0.113007651559741</v>
      </c>
    </row>
    <row r="17" customHeight="1" spans="2:12">
      <c r="B17" s="21" t="s">
        <v>19</v>
      </c>
      <c r="C17" s="21">
        <v>359</v>
      </c>
      <c r="D17" s="68">
        <f t="shared" si="8"/>
        <v>0.174780915287244</v>
      </c>
      <c r="E17" s="21">
        <v>431</v>
      </c>
      <c r="F17" s="68">
        <f t="shared" si="9"/>
        <v>0.183952198036705</v>
      </c>
      <c r="G17" s="21">
        <v>474</v>
      </c>
      <c r="H17" s="68">
        <f t="shared" si="10"/>
        <v>0.173435784851811</v>
      </c>
      <c r="J17" s="21" t="s">
        <v>19</v>
      </c>
      <c r="K17" s="83">
        <f t="shared" si="3"/>
        <v>0.200557103064067</v>
      </c>
      <c r="L17" s="39">
        <f t="shared" si="4"/>
        <v>0.0997679814385151</v>
      </c>
    </row>
    <row r="18" customHeight="1" spans="2:12">
      <c r="B18" s="69" t="s">
        <v>20</v>
      </c>
      <c r="C18" s="69">
        <v>150</v>
      </c>
      <c r="D18" s="68">
        <f t="shared" si="8"/>
        <v>0.0730282375851996</v>
      </c>
      <c r="E18" s="69">
        <v>213</v>
      </c>
      <c r="F18" s="68">
        <f t="shared" si="9"/>
        <v>0.0909090909090909</v>
      </c>
      <c r="G18" s="69">
        <v>368</v>
      </c>
      <c r="H18" s="68">
        <f t="shared" si="10"/>
        <v>0.134650567142334</v>
      </c>
      <c r="J18" s="69" t="s">
        <v>20</v>
      </c>
      <c r="K18" s="39">
        <f t="shared" si="3"/>
        <v>0.42</v>
      </c>
      <c r="L18" s="39">
        <f t="shared" si="4"/>
        <v>0.727699530516432</v>
      </c>
    </row>
    <row r="19" customHeight="1" spans="2:12">
      <c r="B19" s="72"/>
      <c r="C19" s="25">
        <f>SUM(C16:C18)</f>
        <v>2054</v>
      </c>
      <c r="D19" s="71">
        <f>C19/$C$53</f>
        <v>0.0962827544180378</v>
      </c>
      <c r="E19" s="25">
        <v>2343</v>
      </c>
      <c r="F19" s="71">
        <f>E19/$E$53</f>
        <v>0.0967542120911794</v>
      </c>
      <c r="G19" s="25">
        <v>2733</v>
      </c>
      <c r="H19" s="71">
        <f>G19/$G$53</f>
        <v>0.0873972690352083</v>
      </c>
      <c r="K19" s="39">
        <f t="shared" si="3"/>
        <v>0.140701071080818</v>
      </c>
      <c r="L19" s="39">
        <f t="shared" si="4"/>
        <v>0.166453265044814</v>
      </c>
    </row>
    <row r="20" customHeight="1" spans="1:12">
      <c r="A20" s="63" t="s">
        <v>21</v>
      </c>
      <c r="B20" s="21" t="s">
        <v>22</v>
      </c>
      <c r="C20" s="21">
        <v>2735</v>
      </c>
      <c r="D20" s="39">
        <f t="shared" ref="D20:D24" si="11">C20/$C$25</f>
        <v>0.607238010657194</v>
      </c>
      <c r="E20" s="21">
        <v>3065</v>
      </c>
      <c r="F20" s="39">
        <f t="shared" ref="F20:F24" si="12">E20/$E$25</f>
        <v>0.621451743714517</v>
      </c>
      <c r="G20" s="21">
        <v>3449</v>
      </c>
      <c r="H20" s="39">
        <f t="shared" ref="H20:H24" si="13">G20/$G$25</f>
        <v>0.589774281805746</v>
      </c>
      <c r="J20" s="21" t="s">
        <v>22</v>
      </c>
      <c r="K20" s="39">
        <f t="shared" si="3"/>
        <v>0.120658135283364</v>
      </c>
      <c r="L20" s="39">
        <f t="shared" si="4"/>
        <v>0.125285481239804</v>
      </c>
    </row>
    <row r="21" customHeight="1" spans="2:12">
      <c r="B21" s="21" t="s">
        <v>23</v>
      </c>
      <c r="C21" s="21">
        <v>977</v>
      </c>
      <c r="D21" s="39">
        <f t="shared" si="11"/>
        <v>0.216918294849023</v>
      </c>
      <c r="E21" s="21">
        <v>1060</v>
      </c>
      <c r="F21" s="39">
        <f t="shared" si="12"/>
        <v>0.21492295214923</v>
      </c>
      <c r="G21" s="21">
        <v>1227</v>
      </c>
      <c r="H21" s="39">
        <f t="shared" si="13"/>
        <v>0.209815321477428</v>
      </c>
      <c r="J21" s="21" t="s">
        <v>23</v>
      </c>
      <c r="K21" s="39">
        <f t="shared" si="3"/>
        <v>0.0849539406345957</v>
      </c>
      <c r="L21" s="39">
        <f t="shared" si="4"/>
        <v>0.157547169811321</v>
      </c>
    </row>
    <row r="22" customHeight="1" spans="2:12">
      <c r="B22" s="21" t="s">
        <v>24</v>
      </c>
      <c r="C22" s="21">
        <v>340</v>
      </c>
      <c r="D22" s="39">
        <f t="shared" si="11"/>
        <v>0.0754884547069272</v>
      </c>
      <c r="E22" s="21">
        <v>377</v>
      </c>
      <c r="F22" s="39">
        <f t="shared" si="12"/>
        <v>0.0764395782643958</v>
      </c>
      <c r="G22" s="21">
        <v>504</v>
      </c>
      <c r="H22" s="39">
        <f t="shared" si="13"/>
        <v>0.0861833105335157</v>
      </c>
      <c r="J22" s="21" t="s">
        <v>24</v>
      </c>
      <c r="K22" s="39">
        <f t="shared" si="3"/>
        <v>0.108823529411765</v>
      </c>
      <c r="L22" s="39">
        <f t="shared" si="4"/>
        <v>0.336870026525199</v>
      </c>
    </row>
    <row r="23" customHeight="1" spans="2:12">
      <c r="B23" s="21" t="s">
        <v>25</v>
      </c>
      <c r="C23" s="21">
        <v>167</v>
      </c>
      <c r="D23" s="39">
        <f t="shared" si="11"/>
        <v>0.0370781527531083</v>
      </c>
      <c r="E23" s="21">
        <v>186</v>
      </c>
      <c r="F23" s="39">
        <f t="shared" si="12"/>
        <v>0.037712895377129</v>
      </c>
      <c r="G23" s="21">
        <v>319</v>
      </c>
      <c r="H23" s="39">
        <f t="shared" si="13"/>
        <v>0.0545485636114911</v>
      </c>
      <c r="J23" s="24" t="s">
        <v>25</v>
      </c>
      <c r="K23" s="39">
        <f t="shared" si="3"/>
        <v>0.11377245508982</v>
      </c>
      <c r="L23" s="39">
        <f t="shared" si="4"/>
        <v>0.71505376344086</v>
      </c>
    </row>
    <row r="24" customHeight="1" spans="2:12">
      <c r="B24" s="21" t="s">
        <v>26</v>
      </c>
      <c r="C24" s="21">
        <v>285</v>
      </c>
      <c r="D24" s="39">
        <f t="shared" si="11"/>
        <v>0.0632770870337478</v>
      </c>
      <c r="E24" s="21">
        <v>244</v>
      </c>
      <c r="F24" s="39">
        <f t="shared" si="12"/>
        <v>0.0494728304947283</v>
      </c>
      <c r="G24" s="21">
        <v>349</v>
      </c>
      <c r="H24" s="39">
        <f t="shared" si="13"/>
        <v>0.0596785225718194</v>
      </c>
      <c r="J24" s="24" t="s">
        <v>26</v>
      </c>
      <c r="K24" s="39">
        <f t="shared" si="3"/>
        <v>-0.143859649122807</v>
      </c>
      <c r="L24" s="39">
        <f t="shared" si="4"/>
        <v>0.430327868852459</v>
      </c>
    </row>
    <row r="25" customHeight="1" spans="2:12">
      <c r="B25" s="72"/>
      <c r="C25" s="72">
        <f>SUM(C20:C24)</f>
        <v>4504</v>
      </c>
      <c r="D25" s="71">
        <f>C25/$C$53</f>
        <v>0.21112829887967</v>
      </c>
      <c r="E25" s="25">
        <v>4932</v>
      </c>
      <c r="F25" s="71">
        <f>E25/$E$53</f>
        <v>0.203666997026759</v>
      </c>
      <c r="G25" s="25">
        <v>5848</v>
      </c>
      <c r="H25" s="71">
        <f>G25/$G$53</f>
        <v>0.187010329058872</v>
      </c>
      <c r="K25" s="39">
        <f t="shared" si="3"/>
        <v>0.0950266429840142</v>
      </c>
      <c r="L25" s="39">
        <f t="shared" si="4"/>
        <v>0.185725871857259</v>
      </c>
    </row>
    <row r="26" customHeight="1" spans="1:12">
      <c r="A26" s="63" t="s">
        <v>27</v>
      </c>
      <c r="B26" s="21" t="s">
        <v>28</v>
      </c>
      <c r="C26" s="21">
        <v>663</v>
      </c>
      <c r="D26" s="39">
        <f t="shared" ref="D26:D30" si="14">C26/$C$31</f>
        <v>0.509216589861751</v>
      </c>
      <c r="E26" s="21">
        <v>800</v>
      </c>
      <c r="F26" s="39">
        <f t="shared" ref="F26:F30" si="15">E26/$E$31</f>
        <v>0.563380281690141</v>
      </c>
      <c r="G26" s="21">
        <v>909</v>
      </c>
      <c r="H26" s="39">
        <f t="shared" ref="H26:H30" si="16">G26/$G$31</f>
        <v>0.584190231362468</v>
      </c>
      <c r="J26" s="24" t="s">
        <v>28</v>
      </c>
      <c r="K26" s="39">
        <f t="shared" si="3"/>
        <v>0.206636500754148</v>
      </c>
      <c r="L26" s="39">
        <f t="shared" si="4"/>
        <v>0.13625</v>
      </c>
    </row>
    <row r="27" customHeight="1" spans="2:12">
      <c r="B27" s="21" t="s">
        <v>29</v>
      </c>
      <c r="C27" s="21">
        <v>404</v>
      </c>
      <c r="D27" s="39">
        <f t="shared" si="14"/>
        <v>0.310291858678955</v>
      </c>
      <c r="E27" s="21">
        <v>399</v>
      </c>
      <c r="F27" s="39">
        <f t="shared" si="15"/>
        <v>0.280985915492958</v>
      </c>
      <c r="G27" s="21">
        <v>420</v>
      </c>
      <c r="H27" s="39">
        <f t="shared" si="16"/>
        <v>0.269922879177378</v>
      </c>
      <c r="J27" s="21" t="s">
        <v>29</v>
      </c>
      <c r="K27" s="39">
        <f t="shared" si="3"/>
        <v>-0.0123762376237624</v>
      </c>
      <c r="L27" s="39">
        <f t="shared" si="4"/>
        <v>0.0526315789473684</v>
      </c>
    </row>
    <row r="28" customHeight="1" spans="2:12">
      <c r="B28" s="21" t="s">
        <v>30</v>
      </c>
      <c r="C28" s="21">
        <v>121</v>
      </c>
      <c r="D28" s="39">
        <f t="shared" si="14"/>
        <v>0.0929339477726575</v>
      </c>
      <c r="E28" s="21">
        <v>124</v>
      </c>
      <c r="F28" s="39">
        <f t="shared" si="15"/>
        <v>0.0873239436619718</v>
      </c>
      <c r="G28" s="21">
        <v>141</v>
      </c>
      <c r="H28" s="39">
        <f t="shared" si="16"/>
        <v>0.0906169665809769</v>
      </c>
      <c r="J28" s="21" t="s">
        <v>30</v>
      </c>
      <c r="K28" s="39">
        <f t="shared" si="3"/>
        <v>0.0247933884297521</v>
      </c>
      <c r="L28" s="39">
        <f t="shared" si="4"/>
        <v>0.137096774193548</v>
      </c>
    </row>
    <row r="29" customHeight="1" spans="2:12">
      <c r="B29" s="21" t="s">
        <v>31</v>
      </c>
      <c r="C29" s="21">
        <v>23</v>
      </c>
      <c r="D29" s="39">
        <f t="shared" si="14"/>
        <v>0.0176651305683564</v>
      </c>
      <c r="E29" s="21">
        <v>27</v>
      </c>
      <c r="F29" s="39">
        <f t="shared" si="15"/>
        <v>0.0190140845070423</v>
      </c>
      <c r="G29" s="21">
        <v>20</v>
      </c>
      <c r="H29" s="39">
        <f t="shared" si="16"/>
        <v>0.012853470437018</v>
      </c>
      <c r="J29" s="21" t="s">
        <v>31</v>
      </c>
      <c r="K29" s="39">
        <f t="shared" si="3"/>
        <v>0.173913043478261</v>
      </c>
      <c r="L29" s="39">
        <f t="shared" si="4"/>
        <v>-0.259259259259259</v>
      </c>
    </row>
    <row r="30" customHeight="1" spans="2:12">
      <c r="B30" s="5" t="s">
        <v>32</v>
      </c>
      <c r="C30" s="5">
        <v>91</v>
      </c>
      <c r="D30" s="39">
        <f t="shared" si="14"/>
        <v>0.0698924731182796</v>
      </c>
      <c r="E30" s="5">
        <v>70</v>
      </c>
      <c r="F30" s="39">
        <f t="shared" si="15"/>
        <v>0.0492957746478873</v>
      </c>
      <c r="G30" s="5">
        <v>66</v>
      </c>
      <c r="H30" s="39">
        <f t="shared" si="16"/>
        <v>0.0424164524421594</v>
      </c>
      <c r="J30" s="5" t="s">
        <v>32</v>
      </c>
      <c r="K30" s="39">
        <f t="shared" si="3"/>
        <v>-0.230769230769231</v>
      </c>
      <c r="L30" s="39">
        <f t="shared" si="4"/>
        <v>-0.0571428571428571</v>
      </c>
    </row>
    <row r="31" customHeight="1" spans="2:12">
      <c r="B31" s="72"/>
      <c r="C31" s="72">
        <f>SUM(C26:C30)</f>
        <v>1302</v>
      </c>
      <c r="D31" s="71">
        <f>C31/$C$53</f>
        <v>0.0610322036281817</v>
      </c>
      <c r="E31" s="25">
        <v>1420</v>
      </c>
      <c r="F31" s="71">
        <f>E31/$E$53</f>
        <v>0.0586389164188966</v>
      </c>
      <c r="G31" s="25">
        <v>1556</v>
      </c>
      <c r="H31" s="71">
        <f>G31/$G$53</f>
        <v>0.0497585622461706</v>
      </c>
      <c r="K31" s="39">
        <f t="shared" si="3"/>
        <v>0.0906298003072197</v>
      </c>
      <c r="L31" s="39">
        <f t="shared" si="4"/>
        <v>0.0957746478873239</v>
      </c>
    </row>
    <row r="32" customHeight="1" spans="1:12">
      <c r="A32" s="63" t="s">
        <v>33</v>
      </c>
      <c r="B32" s="21" t="s">
        <v>34</v>
      </c>
      <c r="C32" s="21">
        <v>3681</v>
      </c>
      <c r="D32" s="39">
        <f t="shared" ref="D32:D39" si="17">C32/$C$40</f>
        <v>0.469156257965842</v>
      </c>
      <c r="E32" s="21">
        <v>3957</v>
      </c>
      <c r="F32" s="39">
        <f t="shared" ref="F32:F37" si="18">E32/$E$40</f>
        <v>0.453628338874241</v>
      </c>
      <c r="G32" s="21">
        <v>3907</v>
      </c>
      <c r="H32" s="39">
        <f t="shared" ref="H32:H39" si="19">G32/$G$40</f>
        <v>0.416924554476577</v>
      </c>
      <c r="J32" s="21" t="s">
        <v>34</v>
      </c>
      <c r="K32" s="39">
        <f t="shared" si="3"/>
        <v>0.0749796251018745</v>
      </c>
      <c r="L32" s="39">
        <f t="shared" si="4"/>
        <v>-0.0126358352287086</v>
      </c>
    </row>
    <row r="33" customHeight="1" spans="2:12">
      <c r="B33" s="21" t="s">
        <v>33</v>
      </c>
      <c r="C33" s="21">
        <v>1062</v>
      </c>
      <c r="D33" s="39">
        <f t="shared" si="17"/>
        <v>0.135355595207749</v>
      </c>
      <c r="E33" s="21">
        <v>1088</v>
      </c>
      <c r="F33" s="39">
        <f t="shared" si="18"/>
        <v>0.124727731285108</v>
      </c>
      <c r="G33" s="21">
        <v>1177</v>
      </c>
      <c r="H33" s="39">
        <f t="shared" si="19"/>
        <v>0.125600256109273</v>
      </c>
      <c r="J33" s="21" t="s">
        <v>33</v>
      </c>
      <c r="K33" s="39">
        <f t="shared" si="3"/>
        <v>0.0244821092278719</v>
      </c>
      <c r="L33" s="39">
        <f t="shared" si="4"/>
        <v>0.0818014705882353</v>
      </c>
    </row>
    <row r="34" customHeight="1" spans="2:12">
      <c r="B34" s="21" t="s">
        <v>35</v>
      </c>
      <c r="C34" s="21">
        <v>1097</v>
      </c>
      <c r="D34" s="39">
        <f t="shared" si="17"/>
        <v>0.139816466989549</v>
      </c>
      <c r="E34" s="21">
        <v>1334</v>
      </c>
      <c r="F34" s="39">
        <f t="shared" si="18"/>
        <v>0.15292903817494</v>
      </c>
      <c r="G34" s="21">
        <v>1730</v>
      </c>
      <c r="H34" s="39">
        <f t="shared" si="19"/>
        <v>0.184612101163163</v>
      </c>
      <c r="J34" s="24" t="s">
        <v>35</v>
      </c>
      <c r="K34" s="39">
        <f t="shared" si="3"/>
        <v>0.216043755697356</v>
      </c>
      <c r="L34" s="39">
        <f t="shared" si="4"/>
        <v>0.296851574212894</v>
      </c>
    </row>
    <row r="35" customHeight="1" spans="2:12">
      <c r="B35" s="21" t="s">
        <v>36</v>
      </c>
      <c r="C35" s="21">
        <v>1101</v>
      </c>
      <c r="D35" s="39">
        <f t="shared" si="17"/>
        <v>0.140326280907469</v>
      </c>
      <c r="E35" s="21">
        <v>1505</v>
      </c>
      <c r="F35" s="39">
        <f t="shared" si="18"/>
        <v>0.17253238564714</v>
      </c>
      <c r="G35" s="21">
        <v>1615</v>
      </c>
      <c r="H35" s="39">
        <f t="shared" si="19"/>
        <v>0.172340198484687</v>
      </c>
      <c r="J35" s="21" t="s">
        <v>36</v>
      </c>
      <c r="K35" s="39">
        <f t="shared" si="3"/>
        <v>0.366939146230699</v>
      </c>
      <c r="L35" s="39">
        <f t="shared" si="4"/>
        <v>0.0730897009966777</v>
      </c>
    </row>
    <row r="36" customHeight="1" spans="2:12">
      <c r="B36" s="21" t="s">
        <v>37</v>
      </c>
      <c r="C36" s="21">
        <v>242</v>
      </c>
      <c r="D36" s="39">
        <f t="shared" si="17"/>
        <v>0.0308437420341575</v>
      </c>
      <c r="E36" s="21">
        <v>253</v>
      </c>
      <c r="F36" s="39">
        <f t="shared" si="18"/>
        <v>0.0290037831021438</v>
      </c>
      <c r="G36" s="21">
        <v>284</v>
      </c>
      <c r="H36" s="39">
        <f t="shared" si="19"/>
        <v>0.0303062640059759</v>
      </c>
      <c r="J36" s="21" t="s">
        <v>37</v>
      </c>
      <c r="K36" s="39">
        <f t="shared" si="3"/>
        <v>0.0454545454545455</v>
      </c>
      <c r="L36" s="39">
        <f t="shared" si="4"/>
        <v>0.122529644268775</v>
      </c>
    </row>
    <row r="37" customHeight="1" spans="2:12">
      <c r="B37" s="21" t="s">
        <v>38</v>
      </c>
      <c r="C37" s="21">
        <v>224</v>
      </c>
      <c r="D37" s="39">
        <f t="shared" si="17"/>
        <v>0.0285495794035177</v>
      </c>
      <c r="E37" s="21">
        <v>237</v>
      </c>
      <c r="F37" s="39">
        <f t="shared" si="18"/>
        <v>0.0271695517597157</v>
      </c>
      <c r="G37" s="21">
        <v>330</v>
      </c>
      <c r="H37" s="39">
        <f t="shared" si="19"/>
        <v>0.0352150250773663</v>
      </c>
      <c r="J37" s="21" t="s">
        <v>38</v>
      </c>
      <c r="K37" s="39">
        <f t="shared" si="3"/>
        <v>0.0580357142857143</v>
      </c>
      <c r="L37" s="39">
        <f t="shared" si="4"/>
        <v>0.392405063291139</v>
      </c>
    </row>
    <row r="38" customHeight="1" spans="2:12">
      <c r="B38" s="73" t="s">
        <v>39</v>
      </c>
      <c r="C38" s="67">
        <f>74</f>
        <v>74</v>
      </c>
      <c r="D38" s="39">
        <f t="shared" si="17"/>
        <v>0.00943155748151924</v>
      </c>
      <c r="E38" s="21">
        <v>70</v>
      </c>
      <c r="F38" s="39">
        <f t="shared" ref="F38:F39" si="20">G38/$E$40</f>
        <v>0.0105468302189614</v>
      </c>
      <c r="G38" s="21">
        <v>92</v>
      </c>
      <c r="H38" s="39">
        <f t="shared" si="19"/>
        <v>0.00981752214278092</v>
      </c>
      <c r="J38" s="73" t="s">
        <v>39</v>
      </c>
      <c r="K38" s="39">
        <f t="shared" si="3"/>
        <v>-0.0540540540540541</v>
      </c>
      <c r="L38" s="39">
        <f t="shared" si="4"/>
        <v>0.314285714285714</v>
      </c>
    </row>
    <row r="39" customHeight="1" spans="2:12">
      <c r="B39" s="74" t="s">
        <v>40</v>
      </c>
      <c r="C39" s="67">
        <f>365</f>
        <v>365</v>
      </c>
      <c r="D39" s="39">
        <f t="shared" si="17"/>
        <v>0.0465205200101963</v>
      </c>
      <c r="E39" s="21">
        <v>279</v>
      </c>
      <c r="F39" s="39">
        <f t="shared" si="20"/>
        <v>0.0270549123008139</v>
      </c>
      <c r="G39" s="21">
        <v>236</v>
      </c>
      <c r="H39" s="39">
        <f t="shared" si="19"/>
        <v>0.0251840785401771</v>
      </c>
      <c r="J39" s="74" t="s">
        <v>40</v>
      </c>
      <c r="K39" s="39">
        <f t="shared" si="3"/>
        <v>-0.235616438356164</v>
      </c>
      <c r="L39" s="39">
        <f t="shared" si="4"/>
        <v>-0.154121863799283</v>
      </c>
    </row>
    <row r="40" customHeight="1" spans="2:12">
      <c r="B40" s="25"/>
      <c r="C40" s="72">
        <f>SUM(C32:C39)</f>
        <v>7846</v>
      </c>
      <c r="D40" s="71">
        <f>C40/$C$53</f>
        <v>0.367786996671823</v>
      </c>
      <c r="E40" s="25">
        <f>SUM(E32:E39)</f>
        <v>8723</v>
      </c>
      <c r="F40" s="71">
        <f>E40/$E$53</f>
        <v>0.360216385860588</v>
      </c>
      <c r="G40" s="25">
        <f>SUM(G32:G39)</f>
        <v>9371</v>
      </c>
      <c r="H40" s="71">
        <f>G40/$G$53</f>
        <v>0.299670621342458</v>
      </c>
      <c r="K40" s="39">
        <f t="shared" si="3"/>
        <v>0.111776701503951</v>
      </c>
      <c r="L40" s="39">
        <f t="shared" si="4"/>
        <v>0.0742863693683366</v>
      </c>
    </row>
    <row r="41" customHeight="1" spans="1:12">
      <c r="A41" s="63" t="s">
        <v>41</v>
      </c>
      <c r="B41" s="75" t="s">
        <v>42</v>
      </c>
      <c r="C41" s="75">
        <v>313</v>
      </c>
      <c r="D41" s="76">
        <f t="shared" ref="D41:D49" si="21">C41/$C$50</f>
        <v>0.212635869565217</v>
      </c>
      <c r="E41" s="75">
        <v>463</v>
      </c>
      <c r="F41" s="76">
        <f t="shared" ref="F41:F49" si="22">E41/$E$50</f>
        <v>0.267012687427912</v>
      </c>
      <c r="G41" s="75">
        <v>463</v>
      </c>
      <c r="H41" s="76">
        <f t="shared" ref="H41:H49" si="23">G41/$G$50</f>
        <v>0.262769580022701</v>
      </c>
      <c r="J41" s="75" t="s">
        <v>42</v>
      </c>
      <c r="K41" s="83">
        <f t="shared" si="3"/>
        <v>0.479233226837061</v>
      </c>
      <c r="L41" s="39">
        <f t="shared" si="4"/>
        <v>0</v>
      </c>
    </row>
    <row r="42" customHeight="1" spans="2:12">
      <c r="B42" s="21" t="s">
        <v>43</v>
      </c>
      <c r="C42" s="21">
        <v>222</v>
      </c>
      <c r="D42" s="76">
        <f t="shared" si="21"/>
        <v>0.150815217391304</v>
      </c>
      <c r="E42" s="21">
        <v>243</v>
      </c>
      <c r="F42" s="76">
        <f t="shared" si="22"/>
        <v>0.140138408304498</v>
      </c>
      <c r="G42" s="21">
        <v>234</v>
      </c>
      <c r="H42" s="76">
        <f t="shared" si="23"/>
        <v>0.132803632236095</v>
      </c>
      <c r="J42" s="21" t="s">
        <v>43</v>
      </c>
      <c r="K42" s="39">
        <f t="shared" si="3"/>
        <v>0.0945945945945946</v>
      </c>
      <c r="L42" s="39">
        <f t="shared" si="4"/>
        <v>-0.037037037037037</v>
      </c>
    </row>
    <row r="43" customHeight="1" spans="2:12">
      <c r="B43" s="21" t="s">
        <v>44</v>
      </c>
      <c r="C43" s="21">
        <v>160</v>
      </c>
      <c r="D43" s="76">
        <f t="shared" si="21"/>
        <v>0.108695652173913</v>
      </c>
      <c r="E43" s="21">
        <v>225</v>
      </c>
      <c r="F43" s="76">
        <f t="shared" si="22"/>
        <v>0.129757785467128</v>
      </c>
      <c r="G43" s="21">
        <v>158</v>
      </c>
      <c r="H43" s="76">
        <f t="shared" si="23"/>
        <v>0.0896708286038592</v>
      </c>
      <c r="J43" s="21" t="s">
        <v>44</v>
      </c>
      <c r="K43" s="39">
        <f t="shared" si="3"/>
        <v>0.40625</v>
      </c>
      <c r="L43" s="39">
        <f t="shared" si="4"/>
        <v>-0.297777777777778</v>
      </c>
    </row>
    <row r="44" customHeight="1" spans="2:12">
      <c r="B44" s="21" t="s">
        <v>45</v>
      </c>
      <c r="C44" s="21">
        <v>179</v>
      </c>
      <c r="D44" s="76">
        <f t="shared" si="21"/>
        <v>0.121603260869565</v>
      </c>
      <c r="E44" s="21">
        <v>201</v>
      </c>
      <c r="F44" s="76">
        <f t="shared" si="22"/>
        <v>0.115916955017301</v>
      </c>
      <c r="G44" s="21">
        <v>223</v>
      </c>
      <c r="H44" s="76">
        <f t="shared" si="23"/>
        <v>0.126560726447219</v>
      </c>
      <c r="J44" s="21" t="s">
        <v>45</v>
      </c>
      <c r="K44" s="39">
        <f t="shared" si="3"/>
        <v>0.122905027932961</v>
      </c>
      <c r="L44" s="39">
        <f t="shared" si="4"/>
        <v>0.109452736318408</v>
      </c>
    </row>
    <row r="45" customHeight="1" spans="2:12">
      <c r="B45" s="21" t="s">
        <v>46</v>
      </c>
      <c r="C45" s="21">
        <v>141</v>
      </c>
      <c r="D45" s="76">
        <f t="shared" si="21"/>
        <v>0.0957880434782609</v>
      </c>
      <c r="E45" s="21">
        <v>152</v>
      </c>
      <c r="F45" s="76">
        <f t="shared" si="22"/>
        <v>0.0876585928489043</v>
      </c>
      <c r="G45" s="21">
        <v>168</v>
      </c>
      <c r="H45" s="76">
        <f t="shared" si="23"/>
        <v>0.0953461975028377</v>
      </c>
      <c r="J45" s="21" t="s">
        <v>46</v>
      </c>
      <c r="K45" s="39">
        <f t="shared" si="3"/>
        <v>0.0780141843971631</v>
      </c>
      <c r="L45" s="39">
        <f t="shared" si="4"/>
        <v>0.105263157894737</v>
      </c>
    </row>
    <row r="46" customHeight="1" spans="2:12">
      <c r="B46" s="21" t="s">
        <v>47</v>
      </c>
      <c r="C46" s="21">
        <v>81</v>
      </c>
      <c r="D46" s="76">
        <f t="shared" si="21"/>
        <v>0.0550271739130435</v>
      </c>
      <c r="E46" s="21">
        <v>61</v>
      </c>
      <c r="F46" s="76">
        <f t="shared" si="22"/>
        <v>0.0351787773933103</v>
      </c>
      <c r="G46" s="21">
        <v>90</v>
      </c>
      <c r="H46" s="76">
        <f t="shared" si="23"/>
        <v>0.0510783200908059</v>
      </c>
      <c r="J46" s="24" t="s">
        <v>47</v>
      </c>
      <c r="K46" s="39">
        <f t="shared" si="3"/>
        <v>-0.246913580246914</v>
      </c>
      <c r="L46" s="39">
        <f t="shared" si="4"/>
        <v>0.475409836065574</v>
      </c>
    </row>
    <row r="47" customHeight="1" spans="2:12">
      <c r="B47" s="21" t="s">
        <v>48</v>
      </c>
      <c r="C47" s="21">
        <v>63</v>
      </c>
      <c r="D47" s="76">
        <f t="shared" si="21"/>
        <v>0.0427989130434783</v>
      </c>
      <c r="E47" s="21">
        <v>66</v>
      </c>
      <c r="F47" s="76">
        <f t="shared" si="22"/>
        <v>0.0380622837370242</v>
      </c>
      <c r="G47" s="21">
        <v>85</v>
      </c>
      <c r="H47" s="76">
        <f t="shared" si="23"/>
        <v>0.0482406356413167</v>
      </c>
      <c r="J47" s="24" t="s">
        <v>48</v>
      </c>
      <c r="K47" s="39">
        <f t="shared" si="3"/>
        <v>0.0476190476190476</v>
      </c>
      <c r="L47" s="39">
        <f t="shared" si="4"/>
        <v>0.287878787878788</v>
      </c>
    </row>
    <row r="48" customHeight="1" spans="2:12">
      <c r="B48" s="21" t="s">
        <v>49</v>
      </c>
      <c r="C48" s="21">
        <v>57</v>
      </c>
      <c r="D48" s="76">
        <f t="shared" si="21"/>
        <v>0.0387228260869565</v>
      </c>
      <c r="E48" s="21">
        <v>78</v>
      </c>
      <c r="F48" s="76">
        <f t="shared" si="22"/>
        <v>0.0449826989619377</v>
      </c>
      <c r="G48" s="21">
        <v>67</v>
      </c>
      <c r="H48" s="76">
        <f t="shared" si="23"/>
        <v>0.0380249716231555</v>
      </c>
      <c r="J48" s="21" t="s">
        <v>49</v>
      </c>
      <c r="K48" s="39">
        <f t="shared" si="3"/>
        <v>0.368421052631579</v>
      </c>
      <c r="L48" s="39">
        <f t="shared" si="4"/>
        <v>-0.141025641025641</v>
      </c>
    </row>
    <row r="49" customHeight="1" spans="2:12">
      <c r="B49" s="21" t="s">
        <v>50</v>
      </c>
      <c r="C49" s="21">
        <v>256</v>
      </c>
      <c r="D49" s="76">
        <f t="shared" si="21"/>
        <v>0.173913043478261</v>
      </c>
      <c r="E49" s="21">
        <v>245</v>
      </c>
      <c r="F49" s="76">
        <f t="shared" si="22"/>
        <v>0.141291810841984</v>
      </c>
      <c r="G49" s="21">
        <v>274</v>
      </c>
      <c r="H49" s="76">
        <f t="shared" si="23"/>
        <v>0.155505107832009</v>
      </c>
      <c r="J49" s="24" t="s">
        <v>50</v>
      </c>
      <c r="K49" s="39">
        <f t="shared" si="3"/>
        <v>-0.04296875</v>
      </c>
      <c r="L49" s="39">
        <f t="shared" si="4"/>
        <v>0.118367346938776</v>
      </c>
    </row>
    <row r="50" customHeight="1" spans="2:12">
      <c r="B50" s="72"/>
      <c r="C50" s="72">
        <f>SUM(C41:C49)</f>
        <v>1472</v>
      </c>
      <c r="D50" s="71">
        <f>C50/$C$53</f>
        <v>0.069001078141846</v>
      </c>
      <c r="E50" s="25">
        <v>1734</v>
      </c>
      <c r="F50" s="71">
        <f>E50/$E$53</f>
        <v>0.071605550049554</v>
      </c>
      <c r="G50" s="25">
        <v>1762</v>
      </c>
      <c r="H50" s="71">
        <f>G50/$G$53</f>
        <v>0.0563461353970132</v>
      </c>
      <c r="K50" s="39">
        <f t="shared" si="3"/>
        <v>0.177989130434783</v>
      </c>
      <c r="L50" s="39">
        <f>H50-F50</f>
        <v>-0.0152594146525408</v>
      </c>
    </row>
    <row r="51" customHeight="1" spans="4:4">
      <c r="D51" s="39"/>
    </row>
    <row r="52" customHeight="1" spans="4:4">
      <c r="D52" s="39"/>
    </row>
    <row r="53" customHeight="1" spans="1:9">
      <c r="A53" s="31" t="s">
        <v>51</v>
      </c>
      <c r="B53" s="31"/>
      <c r="C53" s="34">
        <f>SUM(C50,C40,C31,C19,C11,C15)</f>
        <v>21333</v>
      </c>
      <c r="D53" s="34"/>
      <c r="E53" s="34">
        <f>SUM(E50,E40,E31,E19,E11,E15)</f>
        <v>24216</v>
      </c>
      <c r="F53" s="34"/>
      <c r="G53" s="34">
        <f>SUM(G50,G40,G31,G25,G19,G15,G11)</f>
        <v>31271</v>
      </c>
      <c r="H53" s="34"/>
      <c r="I53" s="39">
        <f>(G53-E53)/G53</f>
        <v>0.22560839116114</v>
      </c>
    </row>
    <row r="54" customHeight="1" spans="4:4">
      <c r="D54" s="39"/>
    </row>
    <row r="55" customHeight="1" spans="4:4">
      <c r="D55" s="39"/>
    </row>
    <row r="56" customHeight="1" spans="4:4">
      <c r="D56" s="39"/>
    </row>
    <row r="57" customHeight="1" spans="4:4">
      <c r="D57" s="39"/>
    </row>
    <row r="58" customHeight="1" spans="4:4">
      <c r="D58" s="39"/>
    </row>
    <row r="59" customHeight="1" spans="4:4">
      <c r="D59" s="39"/>
    </row>
    <row r="60" customHeight="1" spans="4:4">
      <c r="D60" s="39"/>
    </row>
    <row r="61" customHeight="1" spans="4:4">
      <c r="D61" s="39"/>
    </row>
    <row r="62" customHeight="1" spans="4:4">
      <c r="D62" s="39"/>
    </row>
    <row r="63" customHeight="1" spans="4:4">
      <c r="D63" s="39"/>
    </row>
    <row r="64" customHeight="1" spans="4:4">
      <c r="D64" s="39"/>
    </row>
    <row r="65" customHeight="1" spans="4:4">
      <c r="D65" s="39"/>
    </row>
    <row r="66" customHeight="1" spans="4:4">
      <c r="D66" s="39"/>
    </row>
    <row r="67" customHeight="1" spans="4:4">
      <c r="D67" s="39"/>
    </row>
    <row r="68" customHeight="1" spans="4:4">
      <c r="D68" s="39"/>
    </row>
    <row r="69" customHeight="1" spans="4:4">
      <c r="D69" s="39"/>
    </row>
    <row r="70" customHeight="1" spans="4:4">
      <c r="D70" s="39"/>
    </row>
    <row r="71" customHeight="1" spans="4:4">
      <c r="D71" s="39"/>
    </row>
    <row r="72" customHeight="1" spans="4:4">
      <c r="D72" s="39"/>
    </row>
    <row r="73" customHeight="1" spans="4:4">
      <c r="D73" s="39"/>
    </row>
    <row r="74" customHeight="1" spans="4:4">
      <c r="D74" s="39"/>
    </row>
    <row r="75" customHeight="1" spans="4:4">
      <c r="D75" s="39"/>
    </row>
    <row r="76" customHeight="1" spans="4:4">
      <c r="D76" s="39"/>
    </row>
    <row r="77" customHeight="1" spans="4:4">
      <c r="D77" s="39"/>
    </row>
    <row r="78" customHeight="1" spans="4:4">
      <c r="D78" s="39"/>
    </row>
    <row r="79" customHeight="1" spans="4:4">
      <c r="D79" s="39"/>
    </row>
    <row r="80" customHeight="1" spans="4:4">
      <c r="D80" s="39"/>
    </row>
    <row r="81" customHeight="1" spans="4:4">
      <c r="D81" s="39"/>
    </row>
    <row r="82" customHeight="1" spans="4:4">
      <c r="D82" s="39"/>
    </row>
    <row r="83" customHeight="1" spans="4:4">
      <c r="D83" s="39"/>
    </row>
    <row r="84" customHeight="1" spans="4:4">
      <c r="D84" s="39"/>
    </row>
    <row r="85" customHeight="1" spans="4:4">
      <c r="D85" s="39"/>
    </row>
    <row r="86" customHeight="1" spans="4:4">
      <c r="D86" s="39"/>
    </row>
    <row r="87" customHeight="1" spans="4:4">
      <c r="D87" s="39"/>
    </row>
    <row r="88" customHeight="1" spans="4:4">
      <c r="D88" s="39"/>
    </row>
    <row r="89" customHeight="1" spans="4:4">
      <c r="D89" s="39"/>
    </row>
    <row r="90" customHeight="1" spans="4:4">
      <c r="D90" s="39"/>
    </row>
    <row r="91" customHeight="1" spans="4:4">
      <c r="D91" s="39"/>
    </row>
    <row r="92" customHeight="1" spans="4:4">
      <c r="D92" s="39"/>
    </row>
    <row r="93" customHeight="1" spans="4:4">
      <c r="D93" s="39"/>
    </row>
    <row r="94" customHeight="1" spans="4:4">
      <c r="D94" s="39"/>
    </row>
    <row r="95" customHeight="1" spans="4:4">
      <c r="D95" s="39"/>
    </row>
    <row r="96" customHeight="1" spans="4:4">
      <c r="D96" s="39"/>
    </row>
    <row r="97" customHeight="1" spans="4:4">
      <c r="D97" s="39"/>
    </row>
    <row r="98" customHeight="1" spans="4:4">
      <c r="D98" s="39"/>
    </row>
    <row r="99" customHeight="1" spans="4:4">
      <c r="D99" s="39"/>
    </row>
    <row r="100" customHeight="1" spans="4:4">
      <c r="D100" s="39"/>
    </row>
    <row r="101" customHeight="1" spans="4:4">
      <c r="D101" s="39"/>
    </row>
    <row r="102" customHeight="1" spans="4:4">
      <c r="D102" s="39"/>
    </row>
    <row r="103" customHeight="1" spans="4:4">
      <c r="D103" s="39"/>
    </row>
    <row r="104" customHeight="1" spans="4:4">
      <c r="D104" s="39"/>
    </row>
    <row r="105" customHeight="1" spans="4:4">
      <c r="D105" s="39"/>
    </row>
    <row r="106" customHeight="1" spans="4:4">
      <c r="D106" s="39"/>
    </row>
    <row r="107" customHeight="1" spans="4:4">
      <c r="D107" s="39"/>
    </row>
    <row r="108" customHeight="1" spans="4:4">
      <c r="D108" s="39"/>
    </row>
    <row r="109" customHeight="1" spans="4:4">
      <c r="D109" s="39"/>
    </row>
    <row r="110" customHeight="1" spans="4:4">
      <c r="D110" s="39"/>
    </row>
    <row r="111" customHeight="1" spans="4:4">
      <c r="D111" s="39"/>
    </row>
    <row r="112" customHeight="1" spans="4:4">
      <c r="D112" s="39"/>
    </row>
    <row r="113" customHeight="1" spans="4:4">
      <c r="D113" s="39"/>
    </row>
    <row r="114" customHeight="1" spans="4:4">
      <c r="D114" s="39"/>
    </row>
    <row r="115" customHeight="1" spans="4:4">
      <c r="D115" s="39"/>
    </row>
    <row r="116" customHeight="1" spans="4:4">
      <c r="D116" s="39"/>
    </row>
    <row r="117" customHeight="1" spans="4:4">
      <c r="D117" s="39"/>
    </row>
    <row r="118" customHeight="1" spans="4:4">
      <c r="D118" s="39"/>
    </row>
    <row r="119" customHeight="1" spans="4:4">
      <c r="D119" s="39"/>
    </row>
    <row r="120" customHeight="1" spans="4:4">
      <c r="D120" s="39"/>
    </row>
    <row r="121" customHeight="1" spans="4:4">
      <c r="D121" s="39"/>
    </row>
    <row r="122" customHeight="1" spans="4:4">
      <c r="D122" s="39"/>
    </row>
    <row r="123" customHeight="1" spans="4:4">
      <c r="D123" s="39"/>
    </row>
    <row r="124" customHeight="1" spans="4:4">
      <c r="D124" s="39"/>
    </row>
    <row r="125" customHeight="1" spans="4:4">
      <c r="D125" s="39"/>
    </row>
    <row r="126" customHeight="1" spans="4:4">
      <c r="D126" s="39"/>
    </row>
    <row r="127" customHeight="1" spans="4:4">
      <c r="D127" s="39"/>
    </row>
    <row r="128" customHeight="1" spans="4:4">
      <c r="D128" s="39"/>
    </row>
    <row r="129" customHeight="1" spans="4:4">
      <c r="D129" s="39"/>
    </row>
    <row r="130" customHeight="1" spans="4:4">
      <c r="D130" s="39"/>
    </row>
    <row r="131" customHeight="1" spans="4:4">
      <c r="D131" s="39"/>
    </row>
    <row r="132" customHeight="1" spans="4:4">
      <c r="D132" s="39"/>
    </row>
    <row r="133" customHeight="1" spans="4:4">
      <c r="D133" s="39"/>
    </row>
    <row r="134" customHeight="1" spans="4:4">
      <c r="D134" s="39"/>
    </row>
    <row r="135" customHeight="1" spans="4:4">
      <c r="D135" s="39"/>
    </row>
    <row r="136" customHeight="1" spans="4:4">
      <c r="D136" s="39"/>
    </row>
    <row r="137" customHeight="1" spans="4:4">
      <c r="D137" s="39"/>
    </row>
    <row r="138" customHeight="1" spans="4:4">
      <c r="D138" s="39"/>
    </row>
    <row r="139" customHeight="1" spans="4:4">
      <c r="D139" s="39"/>
    </row>
    <row r="140" customHeight="1" spans="4:4">
      <c r="D140" s="39"/>
    </row>
    <row r="141" customHeight="1" spans="4:4">
      <c r="D141" s="39"/>
    </row>
    <row r="142" customHeight="1" spans="4:4">
      <c r="D142" s="39"/>
    </row>
    <row r="143" customHeight="1" spans="4:4">
      <c r="D143" s="39"/>
    </row>
    <row r="144" customHeight="1" spans="4:4">
      <c r="D144" s="39"/>
    </row>
    <row r="145" customHeight="1" spans="4:4">
      <c r="D145" s="39"/>
    </row>
    <row r="146" customHeight="1" spans="4:4">
      <c r="D146" s="39"/>
    </row>
    <row r="147" customHeight="1" spans="4:4">
      <c r="D147" s="39"/>
    </row>
    <row r="148" customHeight="1" spans="4:4">
      <c r="D148" s="39"/>
    </row>
    <row r="149" customHeight="1" spans="4:4">
      <c r="D149" s="39"/>
    </row>
    <row r="150" customHeight="1" spans="4:4">
      <c r="D150" s="39"/>
    </row>
    <row r="151" customHeight="1" spans="4:4">
      <c r="D151" s="39"/>
    </row>
    <row r="152" customHeight="1" spans="4:4">
      <c r="D152" s="39"/>
    </row>
    <row r="153" customHeight="1" spans="4:4">
      <c r="D153" s="39"/>
    </row>
    <row r="154" customHeight="1" spans="4:4">
      <c r="D154" s="39"/>
    </row>
    <row r="155" customHeight="1" spans="4:4">
      <c r="D155" s="39"/>
    </row>
    <row r="156" customHeight="1" spans="4:4">
      <c r="D156" s="39"/>
    </row>
    <row r="157" customHeight="1" spans="4:4">
      <c r="D157" s="39"/>
    </row>
    <row r="158" customHeight="1" spans="4:4">
      <c r="D158" s="39"/>
    </row>
    <row r="159" customHeight="1" spans="4:4">
      <c r="D159" s="39"/>
    </row>
    <row r="160" customHeight="1" spans="4:4">
      <c r="D160" s="39"/>
    </row>
    <row r="161" customHeight="1" spans="4:4">
      <c r="D161" s="39"/>
    </row>
    <row r="162" customHeight="1" spans="4:4">
      <c r="D162" s="39"/>
    </row>
    <row r="163" customHeight="1" spans="4:4">
      <c r="D163" s="39"/>
    </row>
    <row r="164" customHeight="1" spans="4:4">
      <c r="D164" s="39"/>
    </row>
    <row r="165" customHeight="1" spans="4:4">
      <c r="D165" s="39"/>
    </row>
    <row r="166" customHeight="1" spans="4:4">
      <c r="D166" s="39"/>
    </row>
    <row r="167" customHeight="1" spans="4:4">
      <c r="D167" s="39"/>
    </row>
    <row r="168" customHeight="1" spans="4:4">
      <c r="D168" s="39"/>
    </row>
    <row r="169" customHeight="1" spans="4:4">
      <c r="D169" s="39"/>
    </row>
    <row r="170" customHeight="1" spans="4:4">
      <c r="D170" s="39"/>
    </row>
    <row r="171" customHeight="1" spans="4:4">
      <c r="D171" s="39"/>
    </row>
    <row r="172" customHeight="1" spans="4:4">
      <c r="D172" s="39"/>
    </row>
    <row r="173" customHeight="1" spans="4:4">
      <c r="D173" s="39"/>
    </row>
    <row r="174" customHeight="1" spans="4:4">
      <c r="D174" s="39"/>
    </row>
    <row r="175" customHeight="1" spans="4:4">
      <c r="D175" s="39"/>
    </row>
    <row r="176" customHeight="1" spans="4:4">
      <c r="D176" s="39"/>
    </row>
    <row r="177" customHeight="1" spans="4:4">
      <c r="D177" s="39"/>
    </row>
    <row r="178" customHeight="1" spans="4:4">
      <c r="D178" s="39"/>
    </row>
    <row r="179" customHeight="1" spans="4:4">
      <c r="D179" s="39"/>
    </row>
    <row r="180" customHeight="1" spans="4:4">
      <c r="D180" s="39"/>
    </row>
    <row r="181" customHeight="1" spans="4:4">
      <c r="D181" s="39"/>
    </row>
    <row r="182" customHeight="1" spans="4:4">
      <c r="D182" s="39"/>
    </row>
    <row r="183" customHeight="1" spans="4:4">
      <c r="D183" s="39"/>
    </row>
    <row r="184" customHeight="1" spans="4:4">
      <c r="D184" s="39"/>
    </row>
    <row r="185" customHeight="1" spans="4:4">
      <c r="D185" s="39"/>
    </row>
    <row r="186" customHeight="1" spans="4:4">
      <c r="D186" s="39"/>
    </row>
    <row r="187" customHeight="1" spans="4:4">
      <c r="D187" s="39"/>
    </row>
    <row r="188" customHeight="1" spans="4:4">
      <c r="D188" s="39"/>
    </row>
    <row r="189" customHeight="1" spans="4:4">
      <c r="D189" s="39"/>
    </row>
    <row r="190" customHeight="1" spans="4:4">
      <c r="D190" s="39"/>
    </row>
    <row r="191" customHeight="1" spans="4:4">
      <c r="D191" s="39"/>
    </row>
    <row r="192" customHeight="1" spans="4:4">
      <c r="D192" s="39"/>
    </row>
    <row r="193" customHeight="1" spans="4:4">
      <c r="D193" s="39"/>
    </row>
    <row r="194" customHeight="1" spans="4:4">
      <c r="D194" s="39"/>
    </row>
    <row r="195" customHeight="1" spans="4:4">
      <c r="D195" s="39"/>
    </row>
    <row r="196" customHeight="1" spans="4:4">
      <c r="D196" s="39"/>
    </row>
    <row r="197" customHeight="1" spans="4:4">
      <c r="D197" s="39"/>
    </row>
    <row r="198" customHeight="1" spans="4:4">
      <c r="D198" s="39"/>
    </row>
    <row r="199" customHeight="1" spans="4:4">
      <c r="D199" s="39"/>
    </row>
    <row r="200" customHeight="1" spans="4:4">
      <c r="D200" s="39"/>
    </row>
    <row r="201" customHeight="1" spans="4:4">
      <c r="D201" s="39"/>
    </row>
    <row r="202" customHeight="1" spans="4:4">
      <c r="D202" s="39"/>
    </row>
    <row r="203" customHeight="1" spans="4:4">
      <c r="D203" s="39"/>
    </row>
    <row r="204" customHeight="1" spans="4:4">
      <c r="D204" s="39"/>
    </row>
    <row r="205" customHeight="1" spans="4:4">
      <c r="D205" s="39"/>
    </row>
    <row r="206" customHeight="1" spans="4:4">
      <c r="D206" s="39"/>
    </row>
    <row r="207" customHeight="1" spans="4:4">
      <c r="D207" s="39"/>
    </row>
    <row r="208" customHeight="1" spans="4:4">
      <c r="D208" s="39"/>
    </row>
    <row r="209" customHeight="1" spans="4:4">
      <c r="D209" s="39"/>
    </row>
    <row r="210" customHeight="1" spans="4:4">
      <c r="D210" s="39"/>
    </row>
    <row r="211" customHeight="1" spans="4:4">
      <c r="D211" s="39"/>
    </row>
    <row r="212" customHeight="1" spans="4:4">
      <c r="D212" s="39"/>
    </row>
    <row r="213" customHeight="1" spans="4:4">
      <c r="D213" s="39"/>
    </row>
    <row r="214" customHeight="1" spans="4:4">
      <c r="D214" s="39"/>
    </row>
    <row r="215" customHeight="1" spans="4:4">
      <c r="D215" s="39"/>
    </row>
    <row r="216" customHeight="1" spans="4:4">
      <c r="D216" s="39"/>
    </row>
    <row r="217" customHeight="1" spans="4:4">
      <c r="D217" s="39"/>
    </row>
    <row r="218" customHeight="1" spans="4:4">
      <c r="D218" s="39"/>
    </row>
    <row r="219" customHeight="1" spans="4:4">
      <c r="D219" s="39"/>
    </row>
    <row r="220" customHeight="1" spans="4:4">
      <c r="D220" s="39"/>
    </row>
    <row r="221" customHeight="1" spans="4:4">
      <c r="D221" s="39"/>
    </row>
    <row r="222" customHeight="1" spans="4:4">
      <c r="D222" s="39"/>
    </row>
    <row r="223" customHeight="1" spans="4:4">
      <c r="D223" s="39"/>
    </row>
    <row r="224" customHeight="1" spans="4:4">
      <c r="D224" s="39"/>
    </row>
    <row r="225" customHeight="1" spans="4:4">
      <c r="D225" s="39"/>
    </row>
    <row r="226" customHeight="1" spans="4:4">
      <c r="D226" s="39"/>
    </row>
    <row r="227" customHeight="1" spans="4:4">
      <c r="D227" s="39"/>
    </row>
    <row r="228" customHeight="1" spans="4:4">
      <c r="D228" s="39"/>
    </row>
    <row r="229" customHeight="1" spans="4:4">
      <c r="D229" s="39"/>
    </row>
    <row r="230" customHeight="1" spans="4:4">
      <c r="D230" s="39"/>
    </row>
    <row r="231" customHeight="1" spans="4:4">
      <c r="D231" s="39"/>
    </row>
    <row r="232" customHeight="1" spans="4:4">
      <c r="D232" s="39"/>
    </row>
    <row r="233" customHeight="1" spans="4:4">
      <c r="D233" s="39"/>
    </row>
    <row r="234" customHeight="1" spans="4:4">
      <c r="D234" s="39"/>
    </row>
    <row r="235" customHeight="1" spans="4:4">
      <c r="D235" s="39"/>
    </row>
    <row r="236" customHeight="1" spans="4:4">
      <c r="D236" s="39"/>
    </row>
    <row r="237" customHeight="1" spans="4:4">
      <c r="D237" s="39"/>
    </row>
    <row r="238" customHeight="1" spans="4:4">
      <c r="D238" s="39"/>
    </row>
    <row r="239" customHeight="1" spans="4:4">
      <c r="D239" s="39"/>
    </row>
    <row r="240" customHeight="1" spans="4:4">
      <c r="D240" s="39"/>
    </row>
    <row r="241" customHeight="1" spans="4:4">
      <c r="D241" s="39"/>
    </row>
    <row r="242" customHeight="1" spans="4:4">
      <c r="D242" s="39"/>
    </row>
    <row r="243" customHeight="1" spans="4:4">
      <c r="D243" s="39"/>
    </row>
    <row r="244" customHeight="1" spans="4:4">
      <c r="D244" s="39"/>
    </row>
    <row r="245" customHeight="1" spans="4:4">
      <c r="D245" s="39"/>
    </row>
    <row r="246" customHeight="1" spans="4:4">
      <c r="D246" s="39"/>
    </row>
    <row r="247" customHeight="1" spans="4:4">
      <c r="D247" s="39"/>
    </row>
    <row r="248" customHeight="1" spans="4:4">
      <c r="D248" s="39"/>
    </row>
    <row r="249" customHeight="1" spans="4:4">
      <c r="D249" s="39"/>
    </row>
    <row r="250" customHeight="1" spans="4:4">
      <c r="D250" s="39"/>
    </row>
    <row r="251" customHeight="1" spans="4:4">
      <c r="D251" s="39"/>
    </row>
    <row r="252" customHeight="1" spans="4:4">
      <c r="D252" s="39"/>
    </row>
    <row r="253" customHeight="1" spans="4:4">
      <c r="D253" s="39"/>
    </row>
    <row r="254" customHeight="1" spans="4:4">
      <c r="D254" s="39"/>
    </row>
    <row r="255" customHeight="1" spans="4:4">
      <c r="D255" s="39"/>
    </row>
    <row r="256" customHeight="1" spans="4:4">
      <c r="D256" s="39"/>
    </row>
    <row r="257" customHeight="1" spans="4:4">
      <c r="D257" s="39"/>
    </row>
    <row r="258" customHeight="1" spans="4:4">
      <c r="D258" s="39"/>
    </row>
    <row r="259" customHeight="1" spans="4:4">
      <c r="D259" s="39"/>
    </row>
    <row r="260" customHeight="1" spans="4:4">
      <c r="D260" s="39"/>
    </row>
    <row r="261" customHeight="1" spans="4:4">
      <c r="D261" s="39"/>
    </row>
    <row r="262" customHeight="1" spans="4:4">
      <c r="D262" s="39"/>
    </row>
    <row r="263" customHeight="1" spans="4:4">
      <c r="D263" s="39"/>
    </row>
    <row r="264" customHeight="1" spans="4:4">
      <c r="D264" s="39"/>
    </row>
    <row r="265" customHeight="1" spans="4:4">
      <c r="D265" s="39"/>
    </row>
    <row r="266" customHeight="1" spans="4:4">
      <c r="D266" s="39"/>
    </row>
    <row r="267" customHeight="1" spans="4:4">
      <c r="D267" s="39"/>
    </row>
    <row r="268" customHeight="1" spans="4:4">
      <c r="D268" s="39"/>
    </row>
    <row r="269" customHeight="1" spans="4:4">
      <c r="D269" s="39"/>
    </row>
    <row r="270" customHeight="1" spans="4:4">
      <c r="D270" s="39"/>
    </row>
    <row r="271" customHeight="1" spans="4:4">
      <c r="D271" s="39"/>
    </row>
    <row r="272" customHeight="1" spans="4:4">
      <c r="D272" s="39"/>
    </row>
    <row r="273" customHeight="1" spans="4:4">
      <c r="D273" s="39"/>
    </row>
    <row r="274" customHeight="1" spans="4:4">
      <c r="D274" s="39"/>
    </row>
    <row r="275" customHeight="1" spans="4:4">
      <c r="D275" s="39"/>
    </row>
    <row r="276" customHeight="1" spans="4:4">
      <c r="D276" s="39"/>
    </row>
    <row r="277" customHeight="1" spans="4:4">
      <c r="D277" s="39"/>
    </row>
    <row r="278" customHeight="1" spans="4:4">
      <c r="D278" s="39"/>
    </row>
    <row r="279" customHeight="1" spans="4:4">
      <c r="D279" s="39"/>
    </row>
    <row r="280" customHeight="1" spans="4:4">
      <c r="D280" s="39"/>
    </row>
    <row r="281" customHeight="1" spans="4:4">
      <c r="D281" s="39"/>
    </row>
    <row r="282" customHeight="1" spans="4:4">
      <c r="D282" s="39"/>
    </row>
    <row r="283" customHeight="1" spans="4:4">
      <c r="D283" s="39"/>
    </row>
    <row r="284" customHeight="1" spans="4:4">
      <c r="D284" s="39"/>
    </row>
    <row r="285" customHeight="1" spans="4:4">
      <c r="D285" s="39"/>
    </row>
    <row r="286" customHeight="1" spans="4:4">
      <c r="D286" s="39"/>
    </row>
    <row r="287" customHeight="1" spans="4:4">
      <c r="D287" s="39"/>
    </row>
    <row r="288" customHeight="1" spans="4:4">
      <c r="D288" s="39"/>
    </row>
    <row r="289" customHeight="1" spans="4:4">
      <c r="D289" s="39"/>
    </row>
    <row r="290" customHeight="1" spans="4:4">
      <c r="D290" s="39"/>
    </row>
    <row r="291" customHeight="1" spans="4:4">
      <c r="D291" s="39"/>
    </row>
    <row r="292" customHeight="1" spans="4:4">
      <c r="D292" s="39"/>
    </row>
    <row r="293" customHeight="1" spans="4:4">
      <c r="D293" s="39"/>
    </row>
    <row r="294" customHeight="1" spans="4:4">
      <c r="D294" s="39"/>
    </row>
    <row r="295" customHeight="1" spans="4:4">
      <c r="D295" s="39"/>
    </row>
    <row r="296" customHeight="1" spans="4:4">
      <c r="D296" s="39"/>
    </row>
    <row r="297" customHeight="1" spans="4:4">
      <c r="D297" s="39"/>
    </row>
    <row r="298" customHeight="1" spans="4:4">
      <c r="D298" s="39"/>
    </row>
    <row r="299" customHeight="1" spans="4:4">
      <c r="D299" s="39"/>
    </row>
    <row r="300" customHeight="1" spans="4:4">
      <c r="D300" s="39"/>
    </row>
    <row r="301" customHeight="1" spans="4:4">
      <c r="D301" s="39"/>
    </row>
    <row r="302" customHeight="1" spans="4:4">
      <c r="D302" s="39"/>
    </row>
    <row r="303" customHeight="1" spans="4:4">
      <c r="D303" s="39"/>
    </row>
    <row r="304" customHeight="1" spans="4:4">
      <c r="D304" s="39"/>
    </row>
    <row r="305" customHeight="1" spans="4:4">
      <c r="D305" s="39"/>
    </row>
    <row r="306" customHeight="1" spans="4:4">
      <c r="D306" s="39"/>
    </row>
    <row r="307" customHeight="1" spans="4:4">
      <c r="D307" s="39"/>
    </row>
    <row r="308" customHeight="1" spans="4:4">
      <c r="D308" s="39"/>
    </row>
    <row r="309" customHeight="1" spans="4:4">
      <c r="D309" s="39"/>
    </row>
    <row r="310" customHeight="1" spans="4:4">
      <c r="D310" s="39"/>
    </row>
    <row r="311" customHeight="1" spans="4:4">
      <c r="D311" s="39"/>
    </row>
    <row r="312" customHeight="1" spans="4:4">
      <c r="D312" s="39"/>
    </row>
    <row r="313" customHeight="1" spans="4:4">
      <c r="D313" s="39"/>
    </row>
    <row r="314" customHeight="1" spans="4:4">
      <c r="D314" s="39"/>
    </row>
    <row r="315" customHeight="1" spans="4:4">
      <c r="D315" s="39"/>
    </row>
    <row r="316" customHeight="1" spans="4:4">
      <c r="D316" s="39"/>
    </row>
    <row r="317" customHeight="1" spans="4:4">
      <c r="D317" s="39"/>
    </row>
    <row r="318" customHeight="1" spans="4:4">
      <c r="D318" s="39"/>
    </row>
    <row r="319" customHeight="1" spans="4:4">
      <c r="D319" s="39"/>
    </row>
    <row r="320" customHeight="1" spans="4:4">
      <c r="D320" s="39"/>
    </row>
    <row r="321" customHeight="1" spans="4:4">
      <c r="D321" s="39"/>
    </row>
    <row r="322" customHeight="1" spans="4:4">
      <c r="D322" s="39"/>
    </row>
    <row r="323" customHeight="1" spans="4:4">
      <c r="D323" s="39"/>
    </row>
    <row r="324" customHeight="1" spans="4:4">
      <c r="D324" s="39"/>
    </row>
    <row r="325" customHeight="1" spans="4:4">
      <c r="D325" s="39"/>
    </row>
    <row r="326" customHeight="1" spans="4:4">
      <c r="D326" s="39"/>
    </row>
    <row r="327" customHeight="1" spans="4:4">
      <c r="D327" s="39"/>
    </row>
    <row r="328" customHeight="1" spans="4:4">
      <c r="D328" s="39"/>
    </row>
    <row r="329" customHeight="1" spans="4:4">
      <c r="D329" s="39"/>
    </row>
    <row r="330" customHeight="1" spans="4:4">
      <c r="D330" s="39"/>
    </row>
    <row r="331" customHeight="1" spans="4:4">
      <c r="D331" s="39"/>
    </row>
    <row r="332" customHeight="1" spans="4:4">
      <c r="D332" s="39"/>
    </row>
    <row r="333" customHeight="1" spans="4:4">
      <c r="D333" s="39"/>
    </row>
    <row r="334" customHeight="1" spans="4:4">
      <c r="D334" s="39"/>
    </row>
    <row r="335" customHeight="1" spans="4:4">
      <c r="D335" s="39"/>
    </row>
    <row r="336" customHeight="1" spans="4:4">
      <c r="D336" s="39"/>
    </row>
    <row r="337" customHeight="1" spans="4:4">
      <c r="D337" s="39"/>
    </row>
    <row r="338" customHeight="1" spans="4:4">
      <c r="D338" s="39"/>
    </row>
    <row r="339" customHeight="1" spans="4:4">
      <c r="D339" s="39"/>
    </row>
    <row r="340" customHeight="1" spans="4:4">
      <c r="D340" s="39"/>
    </row>
    <row r="341" customHeight="1" spans="4:4">
      <c r="D341" s="39"/>
    </row>
    <row r="342" customHeight="1" spans="4:4">
      <c r="D342" s="39"/>
    </row>
    <row r="343" customHeight="1" spans="4:4">
      <c r="D343" s="39"/>
    </row>
    <row r="344" customHeight="1" spans="4:4">
      <c r="D344" s="39"/>
    </row>
    <row r="345" customHeight="1" spans="4:4">
      <c r="D345" s="39"/>
    </row>
    <row r="346" customHeight="1" spans="4:4">
      <c r="D346" s="39"/>
    </row>
    <row r="347" customHeight="1" spans="4:4">
      <c r="D347" s="39"/>
    </row>
    <row r="348" customHeight="1" spans="4:4">
      <c r="D348" s="39"/>
    </row>
    <row r="349" customHeight="1" spans="4:4">
      <c r="D349" s="39"/>
    </row>
    <row r="350" customHeight="1" spans="4:4">
      <c r="D350" s="39"/>
    </row>
    <row r="351" customHeight="1" spans="4:4">
      <c r="D351" s="39"/>
    </row>
    <row r="352" customHeight="1" spans="4:4">
      <c r="D352" s="39"/>
    </row>
    <row r="353" customHeight="1" spans="4:4">
      <c r="D353" s="39"/>
    </row>
    <row r="354" customHeight="1" spans="4:4">
      <c r="D354" s="39"/>
    </row>
    <row r="355" customHeight="1" spans="4:4">
      <c r="D355" s="39"/>
    </row>
    <row r="356" customHeight="1" spans="4:4">
      <c r="D356" s="39"/>
    </row>
    <row r="357" customHeight="1" spans="4:4">
      <c r="D357" s="39"/>
    </row>
    <row r="358" customHeight="1" spans="4:4">
      <c r="D358" s="39"/>
    </row>
    <row r="359" customHeight="1" spans="4:4">
      <c r="D359" s="39"/>
    </row>
    <row r="360" customHeight="1" spans="4:4">
      <c r="D360" s="39"/>
    </row>
    <row r="361" customHeight="1" spans="4:4">
      <c r="D361" s="39"/>
    </row>
    <row r="362" customHeight="1" spans="4:4">
      <c r="D362" s="39"/>
    </row>
    <row r="363" customHeight="1" spans="4:4">
      <c r="D363" s="39"/>
    </row>
    <row r="364" customHeight="1" spans="4:4">
      <c r="D364" s="39"/>
    </row>
    <row r="365" customHeight="1" spans="4:4">
      <c r="D365" s="39"/>
    </row>
    <row r="366" customHeight="1" spans="4:4">
      <c r="D366" s="39"/>
    </row>
    <row r="367" customHeight="1" spans="4:4">
      <c r="D367" s="39"/>
    </row>
    <row r="368" customHeight="1" spans="4:4">
      <c r="D368" s="39"/>
    </row>
    <row r="369" customHeight="1" spans="4:4">
      <c r="D369" s="39"/>
    </row>
    <row r="370" customHeight="1" spans="4:4">
      <c r="D370" s="39"/>
    </row>
    <row r="371" customHeight="1" spans="4:4">
      <c r="D371" s="39"/>
    </row>
    <row r="372" customHeight="1" spans="4:4">
      <c r="D372" s="39"/>
    </row>
    <row r="373" customHeight="1" spans="4:4">
      <c r="D373" s="39"/>
    </row>
    <row r="374" customHeight="1" spans="4:4">
      <c r="D374" s="39"/>
    </row>
    <row r="375" customHeight="1" spans="4:4">
      <c r="D375" s="39"/>
    </row>
    <row r="376" customHeight="1" spans="4:4">
      <c r="D376" s="39"/>
    </row>
    <row r="377" customHeight="1" spans="4:4">
      <c r="D377" s="39"/>
    </row>
    <row r="378" customHeight="1" spans="4:4">
      <c r="D378" s="39"/>
    </row>
    <row r="379" customHeight="1" spans="4:4">
      <c r="D379" s="39"/>
    </row>
    <row r="380" customHeight="1" spans="4:4">
      <c r="D380" s="39"/>
    </row>
    <row r="381" customHeight="1" spans="4:4">
      <c r="D381" s="39"/>
    </row>
    <row r="382" customHeight="1" spans="4:4">
      <c r="D382" s="39"/>
    </row>
    <row r="383" customHeight="1" spans="4:4">
      <c r="D383" s="39"/>
    </row>
    <row r="384" customHeight="1" spans="4:4">
      <c r="D384" s="39"/>
    </row>
    <row r="385" customHeight="1" spans="4:4">
      <c r="D385" s="39"/>
    </row>
    <row r="386" customHeight="1" spans="4:4">
      <c r="D386" s="39"/>
    </row>
    <row r="387" customHeight="1" spans="4:4">
      <c r="D387" s="39"/>
    </row>
    <row r="388" customHeight="1" spans="4:4">
      <c r="D388" s="39"/>
    </row>
    <row r="389" customHeight="1" spans="4:4">
      <c r="D389" s="39"/>
    </row>
    <row r="390" customHeight="1" spans="4:4">
      <c r="D390" s="39"/>
    </row>
    <row r="391" customHeight="1" spans="4:4">
      <c r="D391" s="39"/>
    </row>
    <row r="392" customHeight="1" spans="4:4">
      <c r="D392" s="39"/>
    </row>
    <row r="393" customHeight="1" spans="4:4">
      <c r="D393" s="39"/>
    </row>
    <row r="394" customHeight="1" spans="4:4">
      <c r="D394" s="39"/>
    </row>
    <row r="395" customHeight="1" spans="4:4">
      <c r="D395" s="39"/>
    </row>
    <row r="396" customHeight="1" spans="4:4">
      <c r="D396" s="39"/>
    </row>
    <row r="397" customHeight="1" spans="4:4">
      <c r="D397" s="39"/>
    </row>
    <row r="398" customHeight="1" spans="4:4">
      <c r="D398" s="39"/>
    </row>
    <row r="399" customHeight="1" spans="4:4">
      <c r="D399" s="39"/>
    </row>
    <row r="400" customHeight="1" spans="4:4">
      <c r="D400" s="39"/>
    </row>
    <row r="401" customHeight="1" spans="4:4">
      <c r="D401" s="39"/>
    </row>
    <row r="402" customHeight="1" spans="4:4">
      <c r="D402" s="39"/>
    </row>
    <row r="403" customHeight="1" spans="4:4">
      <c r="D403" s="39"/>
    </row>
    <row r="404" customHeight="1" spans="4:4">
      <c r="D404" s="39"/>
    </row>
    <row r="405" customHeight="1" spans="4:4">
      <c r="D405" s="39"/>
    </row>
    <row r="406" customHeight="1" spans="4:4">
      <c r="D406" s="39"/>
    </row>
    <row r="407" customHeight="1" spans="4:4">
      <c r="D407" s="39"/>
    </row>
    <row r="408" customHeight="1" spans="4:4">
      <c r="D408" s="39"/>
    </row>
    <row r="409" customHeight="1" spans="4:4">
      <c r="D409" s="39"/>
    </row>
    <row r="410" customHeight="1" spans="4:4">
      <c r="D410" s="39"/>
    </row>
    <row r="411" customHeight="1" spans="4:4">
      <c r="D411" s="39"/>
    </row>
    <row r="412" customHeight="1" spans="4:4">
      <c r="D412" s="39"/>
    </row>
    <row r="413" customHeight="1" spans="4:4">
      <c r="D413" s="39"/>
    </row>
    <row r="414" customHeight="1" spans="4:4">
      <c r="D414" s="39"/>
    </row>
    <row r="415" customHeight="1" spans="4:4">
      <c r="D415" s="39"/>
    </row>
    <row r="416" customHeight="1" spans="4:4">
      <c r="D416" s="39"/>
    </row>
    <row r="417" customHeight="1" spans="4:4">
      <c r="D417" s="39"/>
    </row>
    <row r="418" customHeight="1" spans="4:4">
      <c r="D418" s="39"/>
    </row>
    <row r="419" customHeight="1" spans="4:4">
      <c r="D419" s="39"/>
    </row>
    <row r="420" customHeight="1" spans="4:4">
      <c r="D420" s="39"/>
    </row>
    <row r="421" customHeight="1" spans="4:4">
      <c r="D421" s="39"/>
    </row>
    <row r="422" customHeight="1" spans="4:4">
      <c r="D422" s="39"/>
    </row>
    <row r="423" customHeight="1" spans="4:4">
      <c r="D423" s="39"/>
    </row>
    <row r="424" customHeight="1" spans="4:4">
      <c r="D424" s="39"/>
    </row>
    <row r="425" customHeight="1" spans="4:4">
      <c r="D425" s="39"/>
    </row>
    <row r="426" customHeight="1" spans="4:4">
      <c r="D426" s="39"/>
    </row>
    <row r="427" customHeight="1" spans="4:4">
      <c r="D427" s="39"/>
    </row>
    <row r="428" customHeight="1" spans="4:4">
      <c r="D428" s="39"/>
    </row>
    <row r="429" customHeight="1" spans="4:4">
      <c r="D429" s="39"/>
    </row>
    <row r="430" customHeight="1" spans="4:4">
      <c r="D430" s="39"/>
    </row>
    <row r="431" customHeight="1" spans="4:4">
      <c r="D431" s="39"/>
    </row>
    <row r="432" customHeight="1" spans="4:4">
      <c r="D432" s="39"/>
    </row>
    <row r="433" customHeight="1" spans="4:4">
      <c r="D433" s="39"/>
    </row>
    <row r="434" customHeight="1" spans="4:4">
      <c r="D434" s="39"/>
    </row>
    <row r="435" customHeight="1" spans="4:4">
      <c r="D435" s="39"/>
    </row>
    <row r="436" customHeight="1" spans="4:4">
      <c r="D436" s="39"/>
    </row>
    <row r="437" customHeight="1" spans="4:4">
      <c r="D437" s="39"/>
    </row>
    <row r="438" customHeight="1" spans="4:4">
      <c r="D438" s="39"/>
    </row>
    <row r="439" customHeight="1" spans="4:4">
      <c r="D439" s="39"/>
    </row>
    <row r="440" customHeight="1" spans="4:4">
      <c r="D440" s="39"/>
    </row>
    <row r="441" customHeight="1" spans="4:4">
      <c r="D441" s="39"/>
    </row>
    <row r="442" customHeight="1" spans="4:4">
      <c r="D442" s="39"/>
    </row>
    <row r="443" customHeight="1" spans="4:4">
      <c r="D443" s="39"/>
    </row>
    <row r="444" customHeight="1" spans="4:4">
      <c r="D444" s="39"/>
    </row>
    <row r="445" customHeight="1" spans="4:4">
      <c r="D445" s="39"/>
    </row>
    <row r="446" customHeight="1" spans="4:4">
      <c r="D446" s="39"/>
    </row>
    <row r="447" customHeight="1" spans="4:4">
      <c r="D447" s="39"/>
    </row>
    <row r="448" customHeight="1" spans="4:4">
      <c r="D448" s="39"/>
    </row>
    <row r="449" customHeight="1" spans="4:4">
      <c r="D449" s="39"/>
    </row>
    <row r="450" customHeight="1" spans="4:4">
      <c r="D450" s="39"/>
    </row>
    <row r="451" customHeight="1" spans="4:4">
      <c r="D451" s="39"/>
    </row>
    <row r="452" customHeight="1" spans="4:4">
      <c r="D452" s="39"/>
    </row>
    <row r="453" customHeight="1" spans="4:4">
      <c r="D453" s="39"/>
    </row>
    <row r="454" customHeight="1" spans="4:4">
      <c r="D454" s="39"/>
    </row>
    <row r="455" customHeight="1" spans="4:4">
      <c r="D455" s="39"/>
    </row>
    <row r="456" customHeight="1" spans="4:4">
      <c r="D456" s="39"/>
    </row>
    <row r="457" customHeight="1" spans="4:4">
      <c r="D457" s="39"/>
    </row>
    <row r="458" customHeight="1" spans="4:4">
      <c r="D458" s="39"/>
    </row>
    <row r="459" customHeight="1" spans="4:4">
      <c r="D459" s="39"/>
    </row>
    <row r="460" customHeight="1" spans="4:4">
      <c r="D460" s="39"/>
    </row>
    <row r="461" customHeight="1" spans="4:4">
      <c r="D461" s="39"/>
    </row>
    <row r="462" customHeight="1" spans="4:4">
      <c r="D462" s="39"/>
    </row>
    <row r="463" customHeight="1" spans="4:4">
      <c r="D463" s="39"/>
    </row>
    <row r="464" customHeight="1" spans="4:4">
      <c r="D464" s="39"/>
    </row>
    <row r="465" customHeight="1" spans="4:4">
      <c r="D465" s="39"/>
    </row>
    <row r="466" customHeight="1" spans="4:4">
      <c r="D466" s="39"/>
    </row>
    <row r="467" customHeight="1" spans="4:4">
      <c r="D467" s="39"/>
    </row>
    <row r="468" customHeight="1" spans="4:4">
      <c r="D468" s="39"/>
    </row>
    <row r="469" customHeight="1" spans="4:4">
      <c r="D469" s="39"/>
    </row>
    <row r="470" customHeight="1" spans="4:4">
      <c r="D470" s="39"/>
    </row>
    <row r="471" customHeight="1" spans="4:4">
      <c r="D471" s="39"/>
    </row>
    <row r="472" customHeight="1" spans="4:4">
      <c r="D472" s="39"/>
    </row>
    <row r="473" customHeight="1" spans="4:4">
      <c r="D473" s="39"/>
    </row>
    <row r="474" customHeight="1" spans="4:4">
      <c r="D474" s="39"/>
    </row>
    <row r="475" customHeight="1" spans="4:4">
      <c r="D475" s="39"/>
    </row>
    <row r="476" customHeight="1" spans="4:4">
      <c r="D476" s="39"/>
    </row>
    <row r="477" customHeight="1" spans="4:4">
      <c r="D477" s="39"/>
    </row>
    <row r="478" customHeight="1" spans="4:4">
      <c r="D478" s="39"/>
    </row>
    <row r="479" customHeight="1" spans="4:4">
      <c r="D479" s="39"/>
    </row>
    <row r="480" customHeight="1" spans="4:4">
      <c r="D480" s="39"/>
    </row>
    <row r="481" customHeight="1" spans="4:4">
      <c r="D481" s="39"/>
    </row>
    <row r="482" customHeight="1" spans="4:4">
      <c r="D482" s="39"/>
    </row>
    <row r="483" customHeight="1" spans="4:4">
      <c r="D483" s="39"/>
    </row>
    <row r="484" customHeight="1" spans="4:4">
      <c r="D484" s="39"/>
    </row>
    <row r="485" customHeight="1" spans="4:4">
      <c r="D485" s="39"/>
    </row>
    <row r="486" customHeight="1" spans="4:4">
      <c r="D486" s="39"/>
    </row>
    <row r="487" customHeight="1" spans="4:4">
      <c r="D487" s="39"/>
    </row>
    <row r="488" customHeight="1" spans="4:4">
      <c r="D488" s="39"/>
    </row>
    <row r="489" customHeight="1" spans="4:4">
      <c r="D489" s="39"/>
    </row>
    <row r="490" customHeight="1" spans="4:4">
      <c r="D490" s="39"/>
    </row>
    <row r="491" customHeight="1" spans="4:4">
      <c r="D491" s="39"/>
    </row>
    <row r="492" customHeight="1" spans="4:4">
      <c r="D492" s="39"/>
    </row>
    <row r="493" customHeight="1" spans="4:4">
      <c r="D493" s="39"/>
    </row>
    <row r="494" customHeight="1" spans="4:4">
      <c r="D494" s="39"/>
    </row>
    <row r="495" customHeight="1" spans="4:4">
      <c r="D495" s="39"/>
    </row>
    <row r="496" customHeight="1" spans="4:4">
      <c r="D496" s="39"/>
    </row>
    <row r="497" customHeight="1" spans="4:4">
      <c r="D497" s="39"/>
    </row>
    <row r="498" customHeight="1" spans="4:4">
      <c r="D498" s="39"/>
    </row>
    <row r="499" customHeight="1" spans="4:4">
      <c r="D499" s="39"/>
    </row>
    <row r="500" customHeight="1" spans="4:4">
      <c r="D500" s="39"/>
    </row>
    <row r="501" customHeight="1" spans="4:4">
      <c r="D501" s="39"/>
    </row>
    <row r="502" customHeight="1" spans="4:4">
      <c r="D502" s="39"/>
    </row>
    <row r="503" customHeight="1" spans="4:4">
      <c r="D503" s="39"/>
    </row>
    <row r="504" customHeight="1" spans="4:4">
      <c r="D504" s="39"/>
    </row>
    <row r="505" customHeight="1" spans="4:4">
      <c r="D505" s="39"/>
    </row>
    <row r="506" customHeight="1" spans="4:4">
      <c r="D506" s="39"/>
    </row>
    <row r="507" customHeight="1" spans="4:4">
      <c r="D507" s="39"/>
    </row>
    <row r="508" customHeight="1" spans="4:4">
      <c r="D508" s="39"/>
    </row>
    <row r="509" customHeight="1" spans="4:4">
      <c r="D509" s="39"/>
    </row>
    <row r="510" customHeight="1" spans="4:4">
      <c r="D510" s="39"/>
    </row>
    <row r="511" customHeight="1" spans="4:4">
      <c r="D511" s="39"/>
    </row>
    <row r="512" customHeight="1" spans="4:4">
      <c r="D512" s="39"/>
    </row>
    <row r="513" customHeight="1" spans="4:4">
      <c r="D513" s="39"/>
    </row>
    <row r="514" customHeight="1" spans="4:4">
      <c r="D514" s="39"/>
    </row>
    <row r="515" customHeight="1" spans="4:4">
      <c r="D515" s="39"/>
    </row>
    <row r="516" customHeight="1" spans="4:4">
      <c r="D516" s="39"/>
    </row>
    <row r="517" customHeight="1" spans="4:4">
      <c r="D517" s="39"/>
    </row>
    <row r="518" customHeight="1" spans="4:4">
      <c r="D518" s="39"/>
    </row>
    <row r="519" customHeight="1" spans="4:4">
      <c r="D519" s="39"/>
    </row>
    <row r="520" customHeight="1" spans="4:4">
      <c r="D520" s="39"/>
    </row>
    <row r="521" customHeight="1" spans="4:4">
      <c r="D521" s="39"/>
    </row>
    <row r="522" customHeight="1" spans="4:4">
      <c r="D522" s="39"/>
    </row>
    <row r="523" customHeight="1" spans="4:4">
      <c r="D523" s="39"/>
    </row>
    <row r="524" customHeight="1" spans="4:4">
      <c r="D524" s="39"/>
    </row>
    <row r="525" customHeight="1" spans="4:4">
      <c r="D525" s="39"/>
    </row>
    <row r="526" customHeight="1" spans="4:4">
      <c r="D526" s="39"/>
    </row>
    <row r="527" customHeight="1" spans="4:4">
      <c r="D527" s="39"/>
    </row>
    <row r="528" customHeight="1" spans="4:4">
      <c r="D528" s="39"/>
    </row>
    <row r="529" customHeight="1" spans="4:4">
      <c r="D529" s="39"/>
    </row>
    <row r="530" customHeight="1" spans="4:4">
      <c r="D530" s="39"/>
    </row>
    <row r="531" customHeight="1" spans="4:4">
      <c r="D531" s="39"/>
    </row>
    <row r="532" customHeight="1" spans="4:4">
      <c r="D532" s="39"/>
    </row>
    <row r="533" customHeight="1" spans="4:4">
      <c r="D533" s="39"/>
    </row>
    <row r="534" customHeight="1" spans="4:4">
      <c r="D534" s="39"/>
    </row>
    <row r="535" customHeight="1" spans="4:4">
      <c r="D535" s="39"/>
    </row>
    <row r="536" customHeight="1" spans="4:4">
      <c r="D536" s="39"/>
    </row>
    <row r="537" customHeight="1" spans="4:4">
      <c r="D537" s="39"/>
    </row>
    <row r="538" customHeight="1" spans="4:4">
      <c r="D538" s="39"/>
    </row>
    <row r="539" customHeight="1" spans="4:4">
      <c r="D539" s="39"/>
    </row>
    <row r="540" customHeight="1" spans="4:4">
      <c r="D540" s="39"/>
    </row>
    <row r="541" customHeight="1" spans="4:4">
      <c r="D541" s="39"/>
    </row>
    <row r="542" customHeight="1" spans="4:4">
      <c r="D542" s="39"/>
    </row>
    <row r="543" customHeight="1" spans="4:4">
      <c r="D543" s="39"/>
    </row>
    <row r="544" customHeight="1" spans="4:4">
      <c r="D544" s="39"/>
    </row>
    <row r="545" customHeight="1" spans="4:4">
      <c r="D545" s="39"/>
    </row>
    <row r="546" customHeight="1" spans="4:4">
      <c r="D546" s="39"/>
    </row>
    <row r="547" customHeight="1" spans="4:4">
      <c r="D547" s="39"/>
    </row>
    <row r="548" customHeight="1" spans="4:4">
      <c r="D548" s="39"/>
    </row>
    <row r="549" customHeight="1" spans="4:4">
      <c r="D549" s="39"/>
    </row>
    <row r="550" customHeight="1" spans="4:4">
      <c r="D550" s="39"/>
    </row>
    <row r="551" customHeight="1" spans="4:4">
      <c r="D551" s="39"/>
    </row>
    <row r="552" customHeight="1" spans="4:4">
      <c r="D552" s="39"/>
    </row>
    <row r="553" customHeight="1" spans="4:4">
      <c r="D553" s="39"/>
    </row>
    <row r="554" customHeight="1" spans="4:4">
      <c r="D554" s="39"/>
    </row>
    <row r="555" customHeight="1" spans="4:4">
      <c r="D555" s="39"/>
    </row>
    <row r="556" customHeight="1" spans="4:4">
      <c r="D556" s="39"/>
    </row>
    <row r="557" customHeight="1" spans="4:4">
      <c r="D557" s="39"/>
    </row>
    <row r="558" customHeight="1" spans="4:4">
      <c r="D558" s="39"/>
    </row>
    <row r="559" customHeight="1" spans="4:4">
      <c r="D559" s="39"/>
    </row>
    <row r="560" customHeight="1" spans="4:4">
      <c r="D560" s="39"/>
    </row>
    <row r="561" customHeight="1" spans="4:4">
      <c r="D561" s="39"/>
    </row>
    <row r="562" customHeight="1" spans="4:4">
      <c r="D562" s="39"/>
    </row>
    <row r="563" customHeight="1" spans="4:4">
      <c r="D563" s="39"/>
    </row>
    <row r="564" customHeight="1" spans="4:4">
      <c r="D564" s="39"/>
    </row>
    <row r="565" customHeight="1" spans="4:4">
      <c r="D565" s="39"/>
    </row>
    <row r="566" customHeight="1" spans="4:4">
      <c r="D566" s="39"/>
    </row>
    <row r="567" customHeight="1" spans="4:4">
      <c r="D567" s="39"/>
    </row>
    <row r="568" customHeight="1" spans="4:4">
      <c r="D568" s="39"/>
    </row>
    <row r="569" customHeight="1" spans="4:4">
      <c r="D569" s="39"/>
    </row>
    <row r="570" customHeight="1" spans="4:4">
      <c r="D570" s="39"/>
    </row>
    <row r="571" customHeight="1" spans="4:4">
      <c r="D571" s="39"/>
    </row>
    <row r="572" customHeight="1" spans="4:4">
      <c r="D572" s="39"/>
    </row>
    <row r="573" customHeight="1" spans="4:4">
      <c r="D573" s="39"/>
    </row>
    <row r="574" customHeight="1" spans="4:4">
      <c r="D574" s="39"/>
    </row>
    <row r="575" customHeight="1" spans="4:4">
      <c r="D575" s="39"/>
    </row>
    <row r="576" customHeight="1" spans="4:4">
      <c r="D576" s="39"/>
    </row>
    <row r="577" customHeight="1" spans="4:4">
      <c r="D577" s="39"/>
    </row>
    <row r="578" customHeight="1" spans="4:4">
      <c r="D578" s="39"/>
    </row>
    <row r="579" customHeight="1" spans="4:4">
      <c r="D579" s="39"/>
    </row>
    <row r="580" customHeight="1" spans="4:4">
      <c r="D580" s="39"/>
    </row>
    <row r="581" customHeight="1" spans="4:4">
      <c r="D581" s="39"/>
    </row>
    <row r="582" customHeight="1" spans="4:4">
      <c r="D582" s="39"/>
    </row>
    <row r="583" customHeight="1" spans="4:4">
      <c r="D583" s="39"/>
    </row>
    <row r="584" customHeight="1" spans="4:4">
      <c r="D584" s="39"/>
    </row>
    <row r="585" customHeight="1" spans="4:4">
      <c r="D585" s="39"/>
    </row>
    <row r="586" customHeight="1" spans="4:4">
      <c r="D586" s="39"/>
    </row>
    <row r="587" customHeight="1" spans="4:4">
      <c r="D587" s="39"/>
    </row>
    <row r="588" customHeight="1" spans="4:4">
      <c r="D588" s="39"/>
    </row>
    <row r="589" customHeight="1" spans="4:4">
      <c r="D589" s="39"/>
    </row>
    <row r="590" customHeight="1" spans="4:4">
      <c r="D590" s="39"/>
    </row>
    <row r="591" customHeight="1" spans="4:4">
      <c r="D591" s="39"/>
    </row>
    <row r="592" customHeight="1" spans="4:4">
      <c r="D592" s="39"/>
    </row>
    <row r="593" customHeight="1" spans="4:4">
      <c r="D593" s="39"/>
    </row>
    <row r="594" customHeight="1" spans="4:4">
      <c r="D594" s="39"/>
    </row>
    <row r="595" customHeight="1" spans="4:4">
      <c r="D595" s="39"/>
    </row>
    <row r="596" customHeight="1" spans="4:4">
      <c r="D596" s="39"/>
    </row>
    <row r="597" customHeight="1" spans="4:4">
      <c r="D597" s="39"/>
    </row>
    <row r="598" customHeight="1" spans="4:4">
      <c r="D598" s="39"/>
    </row>
    <row r="599" customHeight="1" spans="4:4">
      <c r="D599" s="39"/>
    </row>
    <row r="600" customHeight="1" spans="4:4">
      <c r="D600" s="39"/>
    </row>
    <row r="601" customHeight="1" spans="4:4">
      <c r="D601" s="39"/>
    </row>
    <row r="602" customHeight="1" spans="4:4">
      <c r="D602" s="39"/>
    </row>
    <row r="603" customHeight="1" spans="4:4">
      <c r="D603" s="39"/>
    </row>
    <row r="604" customHeight="1" spans="4:4">
      <c r="D604" s="39"/>
    </row>
    <row r="605" customHeight="1" spans="4:4">
      <c r="D605" s="39"/>
    </row>
    <row r="606" customHeight="1" spans="4:4">
      <c r="D606" s="39"/>
    </row>
    <row r="607" customHeight="1" spans="4:4">
      <c r="D607" s="39"/>
    </row>
    <row r="608" customHeight="1" spans="4:4">
      <c r="D608" s="39"/>
    </row>
    <row r="609" customHeight="1" spans="4:4">
      <c r="D609" s="39"/>
    </row>
    <row r="610" customHeight="1" spans="4:4">
      <c r="D610" s="39"/>
    </row>
    <row r="611" customHeight="1" spans="4:4">
      <c r="D611" s="39"/>
    </row>
    <row r="612" customHeight="1" spans="4:4">
      <c r="D612" s="39"/>
    </row>
    <row r="613" customHeight="1" spans="4:4">
      <c r="D613" s="39"/>
    </row>
    <row r="614" customHeight="1" spans="4:4">
      <c r="D614" s="39"/>
    </row>
    <row r="615" customHeight="1" spans="4:4">
      <c r="D615" s="39"/>
    </row>
    <row r="616" customHeight="1" spans="4:4">
      <c r="D616" s="39"/>
    </row>
    <row r="617" customHeight="1" spans="4:4">
      <c r="D617" s="39"/>
    </row>
    <row r="618" customHeight="1" spans="4:4">
      <c r="D618" s="39"/>
    </row>
    <row r="619" customHeight="1" spans="4:4">
      <c r="D619" s="39"/>
    </row>
    <row r="620" customHeight="1" spans="4:4">
      <c r="D620" s="39"/>
    </row>
    <row r="621" customHeight="1" spans="4:4">
      <c r="D621" s="39"/>
    </row>
    <row r="622" customHeight="1" spans="4:4">
      <c r="D622" s="39"/>
    </row>
    <row r="623" customHeight="1" spans="4:4">
      <c r="D623" s="39"/>
    </row>
    <row r="624" customHeight="1" spans="4:4">
      <c r="D624" s="39"/>
    </row>
    <row r="625" customHeight="1" spans="4:4">
      <c r="D625" s="39"/>
    </row>
    <row r="626" customHeight="1" spans="4:4">
      <c r="D626" s="39"/>
    </row>
    <row r="627" customHeight="1" spans="4:4">
      <c r="D627" s="39"/>
    </row>
    <row r="628" customHeight="1" spans="4:4">
      <c r="D628" s="39"/>
    </row>
    <row r="629" customHeight="1" spans="4:4">
      <c r="D629" s="39"/>
    </row>
    <row r="630" customHeight="1" spans="4:4">
      <c r="D630" s="39"/>
    </row>
    <row r="631" customHeight="1" spans="4:4">
      <c r="D631" s="39"/>
    </row>
    <row r="632" customHeight="1" spans="4:4">
      <c r="D632" s="39"/>
    </row>
    <row r="633" customHeight="1" spans="4:4">
      <c r="D633" s="39"/>
    </row>
    <row r="634" customHeight="1" spans="4:4">
      <c r="D634" s="39"/>
    </row>
    <row r="635" customHeight="1" spans="4:4">
      <c r="D635" s="39"/>
    </row>
    <row r="636" customHeight="1" spans="4:4">
      <c r="D636" s="39"/>
    </row>
    <row r="637" customHeight="1" spans="4:4">
      <c r="D637" s="39"/>
    </row>
    <row r="638" customHeight="1" spans="4:4">
      <c r="D638" s="39"/>
    </row>
    <row r="639" customHeight="1" spans="4:4">
      <c r="D639" s="39"/>
    </row>
    <row r="640" customHeight="1" spans="4:4">
      <c r="D640" s="39"/>
    </row>
    <row r="641" customHeight="1" spans="4:4">
      <c r="D641" s="39"/>
    </row>
    <row r="642" customHeight="1" spans="4:4">
      <c r="D642" s="39"/>
    </row>
    <row r="643" customHeight="1" spans="4:4">
      <c r="D643" s="39"/>
    </row>
    <row r="644" customHeight="1" spans="4:4">
      <c r="D644" s="39"/>
    </row>
    <row r="645" customHeight="1" spans="4:4">
      <c r="D645" s="39"/>
    </row>
    <row r="646" customHeight="1" spans="4:4">
      <c r="D646" s="39"/>
    </row>
    <row r="647" customHeight="1" spans="4:4">
      <c r="D647" s="39"/>
    </row>
    <row r="648" customHeight="1" spans="4:4">
      <c r="D648" s="39"/>
    </row>
    <row r="649" customHeight="1" spans="4:4">
      <c r="D649" s="39"/>
    </row>
    <row r="650" customHeight="1" spans="4:4">
      <c r="D650" s="39"/>
    </row>
    <row r="651" customHeight="1" spans="4:4">
      <c r="D651" s="39"/>
    </row>
    <row r="652" customHeight="1" spans="4:4">
      <c r="D652" s="39"/>
    </row>
    <row r="653" customHeight="1" spans="4:4">
      <c r="D653" s="39"/>
    </row>
    <row r="654" customHeight="1" spans="4:4">
      <c r="D654" s="39"/>
    </row>
    <row r="655" customHeight="1" spans="4:4">
      <c r="D655" s="39"/>
    </row>
    <row r="656" customHeight="1" spans="4:4">
      <c r="D656" s="39"/>
    </row>
    <row r="657" customHeight="1" spans="4:4">
      <c r="D657" s="39"/>
    </row>
    <row r="658" customHeight="1" spans="4:4">
      <c r="D658" s="39"/>
    </row>
    <row r="659" customHeight="1" spans="4:4">
      <c r="D659" s="39"/>
    </row>
    <row r="660" customHeight="1" spans="4:4">
      <c r="D660" s="39"/>
    </row>
    <row r="661" customHeight="1" spans="4:4">
      <c r="D661" s="39"/>
    </row>
    <row r="662" customHeight="1" spans="4:4">
      <c r="D662" s="39"/>
    </row>
    <row r="663" customHeight="1" spans="4:4">
      <c r="D663" s="39"/>
    </row>
    <row r="664" customHeight="1" spans="4:4">
      <c r="D664" s="39"/>
    </row>
    <row r="665" customHeight="1" spans="4:4">
      <c r="D665" s="39"/>
    </row>
    <row r="666" customHeight="1" spans="4:4">
      <c r="D666" s="39"/>
    </row>
    <row r="667" customHeight="1" spans="4:4">
      <c r="D667" s="39"/>
    </row>
    <row r="668" customHeight="1" spans="4:4">
      <c r="D668" s="39"/>
    </row>
    <row r="669" customHeight="1" spans="4:4">
      <c r="D669" s="39"/>
    </row>
    <row r="670" customHeight="1" spans="4:4">
      <c r="D670" s="39"/>
    </row>
    <row r="671" customHeight="1" spans="4:4">
      <c r="D671" s="39"/>
    </row>
    <row r="672" customHeight="1" spans="4:4">
      <c r="D672" s="39"/>
    </row>
    <row r="673" customHeight="1" spans="4:4">
      <c r="D673" s="39"/>
    </row>
    <row r="674" customHeight="1" spans="4:4">
      <c r="D674" s="39"/>
    </row>
    <row r="675" customHeight="1" spans="4:4">
      <c r="D675" s="39"/>
    </row>
    <row r="676" customHeight="1" spans="4:4">
      <c r="D676" s="39"/>
    </row>
    <row r="677" customHeight="1" spans="4:4">
      <c r="D677" s="39"/>
    </row>
    <row r="678" customHeight="1" spans="4:4">
      <c r="D678" s="39"/>
    </row>
    <row r="679" customHeight="1" spans="4:4">
      <c r="D679" s="39"/>
    </row>
    <row r="680" customHeight="1" spans="4:4">
      <c r="D680" s="39"/>
    </row>
    <row r="681" customHeight="1" spans="4:4">
      <c r="D681" s="39"/>
    </row>
    <row r="682" customHeight="1" spans="4:4">
      <c r="D682" s="39"/>
    </row>
    <row r="683" customHeight="1" spans="4:4">
      <c r="D683" s="39"/>
    </row>
    <row r="684" customHeight="1" spans="4:4">
      <c r="D684" s="39"/>
    </row>
    <row r="685" customHeight="1" spans="4:4">
      <c r="D685" s="39"/>
    </row>
    <row r="686" customHeight="1" spans="4:4">
      <c r="D686" s="39"/>
    </row>
    <row r="687" customHeight="1" spans="4:4">
      <c r="D687" s="39"/>
    </row>
    <row r="688" customHeight="1" spans="4:4">
      <c r="D688" s="39"/>
    </row>
    <row r="689" customHeight="1" spans="4:4">
      <c r="D689" s="39"/>
    </row>
    <row r="690" customHeight="1" spans="4:4">
      <c r="D690" s="39"/>
    </row>
    <row r="691" customHeight="1" spans="4:4">
      <c r="D691" s="39"/>
    </row>
    <row r="692" customHeight="1" spans="4:4">
      <c r="D692" s="39"/>
    </row>
    <row r="693" customHeight="1" spans="4:4">
      <c r="D693" s="39"/>
    </row>
    <row r="694" customHeight="1" spans="4:4">
      <c r="D694" s="39"/>
    </row>
    <row r="695" customHeight="1" spans="4:4">
      <c r="D695" s="39"/>
    </row>
    <row r="696" customHeight="1" spans="4:4">
      <c r="D696" s="39"/>
    </row>
    <row r="697" customHeight="1" spans="4:4">
      <c r="D697" s="39"/>
    </row>
    <row r="698" customHeight="1" spans="4:4">
      <c r="D698" s="39"/>
    </row>
    <row r="699" customHeight="1" spans="4:4">
      <c r="D699" s="39"/>
    </row>
    <row r="700" customHeight="1" spans="4:4">
      <c r="D700" s="39"/>
    </row>
    <row r="701" customHeight="1" spans="4:4">
      <c r="D701" s="39"/>
    </row>
    <row r="702" customHeight="1" spans="4:4">
      <c r="D702" s="39"/>
    </row>
    <row r="703" customHeight="1" spans="4:4">
      <c r="D703" s="39"/>
    </row>
    <row r="704" customHeight="1" spans="4:4">
      <c r="D704" s="39"/>
    </row>
    <row r="705" customHeight="1" spans="4:4">
      <c r="D705" s="39"/>
    </row>
    <row r="706" customHeight="1" spans="4:4">
      <c r="D706" s="39"/>
    </row>
    <row r="707" customHeight="1" spans="4:4">
      <c r="D707" s="39"/>
    </row>
    <row r="708" customHeight="1" spans="4:4">
      <c r="D708" s="39"/>
    </row>
    <row r="709" customHeight="1" spans="4:4">
      <c r="D709" s="39"/>
    </row>
    <row r="710" customHeight="1" spans="4:4">
      <c r="D710" s="39"/>
    </row>
    <row r="711" customHeight="1" spans="4:4">
      <c r="D711" s="39"/>
    </row>
    <row r="712" customHeight="1" spans="4:4">
      <c r="D712" s="39"/>
    </row>
    <row r="713" customHeight="1" spans="4:4">
      <c r="D713" s="39"/>
    </row>
    <row r="714" customHeight="1" spans="4:4">
      <c r="D714" s="39"/>
    </row>
    <row r="715" customHeight="1" spans="4:4">
      <c r="D715" s="39"/>
    </row>
    <row r="716" customHeight="1" spans="4:4">
      <c r="D716" s="39"/>
    </row>
    <row r="717" customHeight="1" spans="4:4">
      <c r="D717" s="39"/>
    </row>
    <row r="718" customHeight="1" spans="4:4">
      <c r="D718" s="39"/>
    </row>
    <row r="719" customHeight="1" spans="4:4">
      <c r="D719" s="39"/>
    </row>
    <row r="720" customHeight="1" spans="4:4">
      <c r="D720" s="39"/>
    </row>
    <row r="721" customHeight="1" spans="4:4">
      <c r="D721" s="39"/>
    </row>
    <row r="722" customHeight="1" spans="4:4">
      <c r="D722" s="39"/>
    </row>
    <row r="723" customHeight="1" spans="4:4">
      <c r="D723" s="39"/>
    </row>
    <row r="724" customHeight="1" spans="4:4">
      <c r="D724" s="39"/>
    </row>
    <row r="725" customHeight="1" spans="4:4">
      <c r="D725" s="39"/>
    </row>
    <row r="726" customHeight="1" spans="4:4">
      <c r="D726" s="39"/>
    </row>
    <row r="727" customHeight="1" spans="4:4">
      <c r="D727" s="39"/>
    </row>
    <row r="728" customHeight="1" spans="4:4">
      <c r="D728" s="39"/>
    </row>
    <row r="729" customHeight="1" spans="4:4">
      <c r="D729" s="39"/>
    </row>
    <row r="730" customHeight="1" spans="4:4">
      <c r="D730" s="39"/>
    </row>
    <row r="731" customHeight="1" spans="4:4">
      <c r="D731" s="39"/>
    </row>
    <row r="732" customHeight="1" spans="4:4">
      <c r="D732" s="39"/>
    </row>
    <row r="733" customHeight="1" spans="4:4">
      <c r="D733" s="39"/>
    </row>
    <row r="734" customHeight="1" spans="4:4">
      <c r="D734" s="39"/>
    </row>
    <row r="735" customHeight="1" spans="4:4">
      <c r="D735" s="39"/>
    </row>
    <row r="736" customHeight="1" spans="4:4">
      <c r="D736" s="39"/>
    </row>
    <row r="737" customHeight="1" spans="4:4">
      <c r="D737" s="39"/>
    </row>
    <row r="738" customHeight="1" spans="4:4">
      <c r="D738" s="39"/>
    </row>
    <row r="739" customHeight="1" spans="4:4">
      <c r="D739" s="39"/>
    </row>
    <row r="740" customHeight="1" spans="4:4">
      <c r="D740" s="39"/>
    </row>
    <row r="741" customHeight="1" spans="4:4">
      <c r="D741" s="39"/>
    </row>
    <row r="742" customHeight="1" spans="4:4">
      <c r="D742" s="39"/>
    </row>
    <row r="743" customHeight="1" spans="4:4">
      <c r="D743" s="39"/>
    </row>
    <row r="744" customHeight="1" spans="4:4">
      <c r="D744" s="39"/>
    </row>
    <row r="745" customHeight="1" spans="4:4">
      <c r="D745" s="39"/>
    </row>
    <row r="746" customHeight="1" spans="4:4">
      <c r="D746" s="39"/>
    </row>
    <row r="747" customHeight="1" spans="4:4">
      <c r="D747" s="39"/>
    </row>
    <row r="748" customHeight="1" spans="4:4">
      <c r="D748" s="39"/>
    </row>
    <row r="749" customHeight="1" spans="4:4">
      <c r="D749" s="39"/>
    </row>
    <row r="750" customHeight="1" spans="4:4">
      <c r="D750" s="39"/>
    </row>
    <row r="751" customHeight="1" spans="4:4">
      <c r="D751" s="39"/>
    </row>
    <row r="752" customHeight="1" spans="4:4">
      <c r="D752" s="39"/>
    </row>
    <row r="753" customHeight="1" spans="4:4">
      <c r="D753" s="39"/>
    </row>
    <row r="754" customHeight="1" spans="4:4">
      <c r="D754" s="39"/>
    </row>
    <row r="755" customHeight="1" spans="4:4">
      <c r="D755" s="39"/>
    </row>
    <row r="756" customHeight="1" spans="4:4">
      <c r="D756" s="39"/>
    </row>
    <row r="757" customHeight="1" spans="4:4">
      <c r="D757" s="39"/>
    </row>
    <row r="758" customHeight="1" spans="4:4">
      <c r="D758" s="39"/>
    </row>
    <row r="759" customHeight="1" spans="4:4">
      <c r="D759" s="39"/>
    </row>
    <row r="760" customHeight="1" spans="4:4">
      <c r="D760" s="39"/>
    </row>
    <row r="761" customHeight="1" spans="4:4">
      <c r="D761" s="39"/>
    </row>
    <row r="762" customHeight="1" spans="4:4">
      <c r="D762" s="39"/>
    </row>
    <row r="763" customHeight="1" spans="4:4">
      <c r="D763" s="39"/>
    </row>
    <row r="764" customHeight="1" spans="4:4">
      <c r="D764" s="39"/>
    </row>
    <row r="765" customHeight="1" spans="4:4">
      <c r="D765" s="39"/>
    </row>
    <row r="766" customHeight="1" spans="4:4">
      <c r="D766" s="39"/>
    </row>
    <row r="767" customHeight="1" spans="4:4">
      <c r="D767" s="39"/>
    </row>
    <row r="768" customHeight="1" spans="4:4">
      <c r="D768" s="39"/>
    </row>
    <row r="769" customHeight="1" spans="4:4">
      <c r="D769" s="39"/>
    </row>
    <row r="770" customHeight="1" spans="4:4">
      <c r="D770" s="39"/>
    </row>
    <row r="771" customHeight="1" spans="4:4">
      <c r="D771" s="39"/>
    </row>
    <row r="772" customHeight="1" spans="4:4">
      <c r="D772" s="39"/>
    </row>
    <row r="773" customHeight="1" spans="4:4">
      <c r="D773" s="39"/>
    </row>
    <row r="774" customHeight="1" spans="4:4">
      <c r="D774" s="39"/>
    </row>
    <row r="775" customHeight="1" spans="4:4">
      <c r="D775" s="39"/>
    </row>
    <row r="776" customHeight="1" spans="4:4">
      <c r="D776" s="39"/>
    </row>
    <row r="777" customHeight="1" spans="4:4">
      <c r="D777" s="39"/>
    </row>
    <row r="778" customHeight="1" spans="4:4">
      <c r="D778" s="39"/>
    </row>
    <row r="779" customHeight="1" spans="4:4">
      <c r="D779" s="39"/>
    </row>
    <row r="780" customHeight="1" spans="4:4">
      <c r="D780" s="39"/>
    </row>
    <row r="781" customHeight="1" spans="4:4">
      <c r="D781" s="39"/>
    </row>
    <row r="782" customHeight="1" spans="4:4">
      <c r="D782" s="39"/>
    </row>
    <row r="783" customHeight="1" spans="4:4">
      <c r="D783" s="39"/>
    </row>
    <row r="784" customHeight="1" spans="4:4">
      <c r="D784" s="39"/>
    </row>
    <row r="785" customHeight="1" spans="4:4">
      <c r="D785" s="39"/>
    </row>
    <row r="786" customHeight="1" spans="4:4">
      <c r="D786" s="39"/>
    </row>
    <row r="787" customHeight="1" spans="4:4">
      <c r="D787" s="39"/>
    </row>
    <row r="788" customHeight="1" spans="4:4">
      <c r="D788" s="39"/>
    </row>
    <row r="789" customHeight="1" spans="4:4">
      <c r="D789" s="39"/>
    </row>
    <row r="790" customHeight="1" spans="4:4">
      <c r="D790" s="39"/>
    </row>
    <row r="791" customHeight="1" spans="4:4">
      <c r="D791" s="39"/>
    </row>
    <row r="792" customHeight="1" spans="4:4">
      <c r="D792" s="39"/>
    </row>
    <row r="793" customHeight="1" spans="4:4">
      <c r="D793" s="39"/>
    </row>
    <row r="794" customHeight="1" spans="4:4">
      <c r="D794" s="39"/>
    </row>
    <row r="795" customHeight="1" spans="4:4">
      <c r="D795" s="39"/>
    </row>
    <row r="796" customHeight="1" spans="4:4">
      <c r="D796" s="39"/>
    </row>
    <row r="797" customHeight="1" spans="4:4">
      <c r="D797" s="39"/>
    </row>
    <row r="798" customHeight="1" spans="4:4">
      <c r="D798" s="39"/>
    </row>
    <row r="799" customHeight="1" spans="4:4">
      <c r="D799" s="39"/>
    </row>
    <row r="800" customHeight="1" spans="4:4">
      <c r="D800" s="39"/>
    </row>
    <row r="801" customHeight="1" spans="4:4">
      <c r="D801" s="39"/>
    </row>
    <row r="802" customHeight="1" spans="4:4">
      <c r="D802" s="39"/>
    </row>
    <row r="803" customHeight="1" spans="4:4">
      <c r="D803" s="39"/>
    </row>
    <row r="804" customHeight="1" spans="4:4">
      <c r="D804" s="39"/>
    </row>
    <row r="805" customHeight="1" spans="4:4">
      <c r="D805" s="39"/>
    </row>
    <row r="806" customHeight="1" spans="4:4">
      <c r="D806" s="39"/>
    </row>
    <row r="807" customHeight="1" spans="4:4">
      <c r="D807" s="39"/>
    </row>
    <row r="808" customHeight="1" spans="4:4">
      <c r="D808" s="39"/>
    </row>
    <row r="809" customHeight="1" spans="4:4">
      <c r="D809" s="39"/>
    </row>
    <row r="810" customHeight="1" spans="4:4">
      <c r="D810" s="39"/>
    </row>
    <row r="811" customHeight="1" spans="4:4">
      <c r="D811" s="39"/>
    </row>
    <row r="812" customHeight="1" spans="4:4">
      <c r="D812" s="39"/>
    </row>
    <row r="813" customHeight="1" spans="4:4">
      <c r="D813" s="39"/>
    </row>
    <row r="814" customHeight="1" spans="4:4">
      <c r="D814" s="39"/>
    </row>
    <row r="815" customHeight="1" spans="4:4">
      <c r="D815" s="39"/>
    </row>
    <row r="816" customHeight="1" spans="4:4">
      <c r="D816" s="39"/>
    </row>
    <row r="817" customHeight="1" spans="4:4">
      <c r="D817" s="39"/>
    </row>
    <row r="818" customHeight="1" spans="4:4">
      <c r="D818" s="39"/>
    </row>
    <row r="819" customHeight="1" spans="4:4">
      <c r="D819" s="39"/>
    </row>
    <row r="820" customHeight="1" spans="4:4">
      <c r="D820" s="39"/>
    </row>
    <row r="821" customHeight="1" spans="4:4">
      <c r="D821" s="39"/>
    </row>
    <row r="822" customHeight="1" spans="4:4">
      <c r="D822" s="39"/>
    </row>
    <row r="823" customHeight="1" spans="4:4">
      <c r="D823" s="39"/>
    </row>
    <row r="824" customHeight="1" spans="4:4">
      <c r="D824" s="39"/>
    </row>
    <row r="825" customHeight="1" spans="4:4">
      <c r="D825" s="39"/>
    </row>
    <row r="826" customHeight="1" spans="4:4">
      <c r="D826" s="39"/>
    </row>
    <row r="827" customHeight="1" spans="4:4">
      <c r="D827" s="39"/>
    </row>
    <row r="828" customHeight="1" spans="4:4">
      <c r="D828" s="39"/>
    </row>
    <row r="829" customHeight="1" spans="4:4">
      <c r="D829" s="39"/>
    </row>
    <row r="830" customHeight="1" spans="4:4">
      <c r="D830" s="39"/>
    </row>
    <row r="831" customHeight="1" spans="4:4">
      <c r="D831" s="39"/>
    </row>
    <row r="832" customHeight="1" spans="4:4">
      <c r="D832" s="39"/>
    </row>
    <row r="833" customHeight="1" spans="4:4">
      <c r="D833" s="39"/>
    </row>
    <row r="834" customHeight="1" spans="4:4">
      <c r="D834" s="39"/>
    </row>
    <row r="835" customHeight="1" spans="4:4">
      <c r="D835" s="39"/>
    </row>
    <row r="836" customHeight="1" spans="4:4">
      <c r="D836" s="39"/>
    </row>
    <row r="837" customHeight="1" spans="4:4">
      <c r="D837" s="39"/>
    </row>
    <row r="838" customHeight="1" spans="4:4">
      <c r="D838" s="39"/>
    </row>
    <row r="839" customHeight="1" spans="4:4">
      <c r="D839" s="39"/>
    </row>
    <row r="840" customHeight="1" spans="4:4">
      <c r="D840" s="39"/>
    </row>
    <row r="841" customHeight="1" spans="4:4">
      <c r="D841" s="39"/>
    </row>
    <row r="842" customHeight="1" spans="4:4">
      <c r="D842" s="39"/>
    </row>
    <row r="843" customHeight="1" spans="4:4">
      <c r="D843" s="39"/>
    </row>
    <row r="844" customHeight="1" spans="4:4">
      <c r="D844" s="39"/>
    </row>
    <row r="845" customHeight="1" spans="4:4">
      <c r="D845" s="39"/>
    </row>
    <row r="846" customHeight="1" spans="4:4">
      <c r="D846" s="39"/>
    </row>
    <row r="847" customHeight="1" spans="4:4">
      <c r="D847" s="39"/>
    </row>
    <row r="848" customHeight="1" spans="4:4">
      <c r="D848" s="39"/>
    </row>
    <row r="849" customHeight="1" spans="4:4">
      <c r="D849" s="39"/>
    </row>
    <row r="850" customHeight="1" spans="4:4">
      <c r="D850" s="39"/>
    </row>
    <row r="851" customHeight="1" spans="4:4">
      <c r="D851" s="39"/>
    </row>
    <row r="852" customHeight="1" spans="4:4">
      <c r="D852" s="39"/>
    </row>
    <row r="853" customHeight="1" spans="4:4">
      <c r="D853" s="39"/>
    </row>
    <row r="854" customHeight="1" spans="4:4">
      <c r="D854" s="39"/>
    </row>
    <row r="855" customHeight="1" spans="4:4">
      <c r="D855" s="39"/>
    </row>
    <row r="856" customHeight="1" spans="4:4">
      <c r="D856" s="39"/>
    </row>
    <row r="857" customHeight="1" spans="4:4">
      <c r="D857" s="39"/>
    </row>
    <row r="858" customHeight="1" spans="4:4">
      <c r="D858" s="39"/>
    </row>
    <row r="859" customHeight="1" spans="4:4">
      <c r="D859" s="39"/>
    </row>
    <row r="860" customHeight="1" spans="4:4">
      <c r="D860" s="39"/>
    </row>
    <row r="861" customHeight="1" spans="4:4">
      <c r="D861" s="39"/>
    </row>
    <row r="862" customHeight="1" spans="4:4">
      <c r="D862" s="39"/>
    </row>
    <row r="863" customHeight="1" spans="4:4">
      <c r="D863" s="39"/>
    </row>
    <row r="864" customHeight="1" spans="4:4">
      <c r="D864" s="39"/>
    </row>
    <row r="865" customHeight="1" spans="4:4">
      <c r="D865" s="39"/>
    </row>
    <row r="866" customHeight="1" spans="4:4">
      <c r="D866" s="39"/>
    </row>
    <row r="867" customHeight="1" spans="4:4">
      <c r="D867" s="39"/>
    </row>
    <row r="868" customHeight="1" spans="4:4">
      <c r="D868" s="39"/>
    </row>
    <row r="869" customHeight="1" spans="4:4">
      <c r="D869" s="39"/>
    </row>
    <row r="870" customHeight="1" spans="4:4">
      <c r="D870" s="39"/>
    </row>
    <row r="871" customHeight="1" spans="4:4">
      <c r="D871" s="39"/>
    </row>
    <row r="872" customHeight="1" spans="4:4">
      <c r="D872" s="39"/>
    </row>
    <row r="873" customHeight="1" spans="4:4">
      <c r="D873" s="39"/>
    </row>
    <row r="874" customHeight="1" spans="4:4">
      <c r="D874" s="39"/>
    </row>
    <row r="875" customHeight="1" spans="4:4">
      <c r="D875" s="39"/>
    </row>
    <row r="876" customHeight="1" spans="4:4">
      <c r="D876" s="39"/>
    </row>
    <row r="877" customHeight="1" spans="4:4">
      <c r="D877" s="39"/>
    </row>
    <row r="878" customHeight="1" spans="4:4">
      <c r="D878" s="39"/>
    </row>
    <row r="879" customHeight="1" spans="4:4">
      <c r="D879" s="39"/>
    </row>
    <row r="880" customHeight="1" spans="4:4">
      <c r="D880" s="39"/>
    </row>
    <row r="881" customHeight="1" spans="4:4">
      <c r="D881" s="39"/>
    </row>
    <row r="882" customHeight="1" spans="4:4">
      <c r="D882" s="39"/>
    </row>
    <row r="883" customHeight="1" spans="4:4">
      <c r="D883" s="39"/>
    </row>
    <row r="884" customHeight="1" spans="4:4">
      <c r="D884" s="39"/>
    </row>
    <row r="885" customHeight="1" spans="4:4">
      <c r="D885" s="39"/>
    </row>
    <row r="886" customHeight="1" spans="4:4">
      <c r="D886" s="39"/>
    </row>
    <row r="887" customHeight="1" spans="4:4">
      <c r="D887" s="39"/>
    </row>
    <row r="888" customHeight="1" spans="4:4">
      <c r="D888" s="39"/>
    </row>
    <row r="889" customHeight="1" spans="4:4">
      <c r="D889" s="39"/>
    </row>
    <row r="890" customHeight="1" spans="4:4">
      <c r="D890" s="39"/>
    </row>
    <row r="891" customHeight="1" spans="4:4">
      <c r="D891" s="39"/>
    </row>
    <row r="892" customHeight="1" spans="4:4">
      <c r="D892" s="39"/>
    </row>
    <row r="893" customHeight="1" spans="4:4">
      <c r="D893" s="39"/>
    </row>
    <row r="894" customHeight="1" spans="4:4">
      <c r="D894" s="39"/>
    </row>
    <row r="895" customHeight="1" spans="4:4">
      <c r="D895" s="39"/>
    </row>
    <row r="896" customHeight="1" spans="4:4">
      <c r="D896" s="39"/>
    </row>
    <row r="897" customHeight="1" spans="4:4">
      <c r="D897" s="39"/>
    </row>
    <row r="898" customHeight="1" spans="4:4">
      <c r="D898" s="39"/>
    </row>
    <row r="899" customHeight="1" spans="4:4">
      <c r="D899" s="39"/>
    </row>
    <row r="900" customHeight="1" spans="4:4">
      <c r="D900" s="39"/>
    </row>
    <row r="901" customHeight="1" spans="4:4">
      <c r="D901" s="39"/>
    </row>
    <row r="902" customHeight="1" spans="4:4">
      <c r="D902" s="39"/>
    </row>
    <row r="903" customHeight="1" spans="4:4">
      <c r="D903" s="39"/>
    </row>
    <row r="904" customHeight="1" spans="4:4">
      <c r="D904" s="39"/>
    </row>
    <row r="905" customHeight="1" spans="4:4">
      <c r="D905" s="39"/>
    </row>
    <row r="906" customHeight="1" spans="4:4">
      <c r="D906" s="39"/>
    </row>
    <row r="907" customHeight="1" spans="4:4">
      <c r="D907" s="39"/>
    </row>
    <row r="908" customHeight="1" spans="4:4">
      <c r="D908" s="39"/>
    </row>
    <row r="909" customHeight="1" spans="4:4">
      <c r="D909" s="39"/>
    </row>
    <row r="910" customHeight="1" spans="4:4">
      <c r="D910" s="39"/>
    </row>
    <row r="911" customHeight="1" spans="4:4">
      <c r="D911" s="39"/>
    </row>
    <row r="912" customHeight="1" spans="4:4">
      <c r="D912" s="39"/>
    </row>
    <row r="913" customHeight="1" spans="4:4">
      <c r="D913" s="39"/>
    </row>
    <row r="914" customHeight="1" spans="4:4">
      <c r="D914" s="39"/>
    </row>
    <row r="915" customHeight="1" spans="4:4">
      <c r="D915" s="39"/>
    </row>
    <row r="916" customHeight="1" spans="4:4">
      <c r="D916" s="39"/>
    </row>
    <row r="917" customHeight="1" spans="4:4">
      <c r="D917" s="39"/>
    </row>
    <row r="918" customHeight="1" spans="4:4">
      <c r="D918" s="39"/>
    </row>
    <row r="919" customHeight="1" spans="4:4">
      <c r="D919" s="39"/>
    </row>
    <row r="920" customHeight="1" spans="4:4">
      <c r="D920" s="39"/>
    </row>
    <row r="921" customHeight="1" spans="4:4">
      <c r="D921" s="39"/>
    </row>
    <row r="922" customHeight="1" spans="4:4">
      <c r="D922" s="39"/>
    </row>
    <row r="923" customHeight="1" spans="4:4">
      <c r="D923" s="39"/>
    </row>
    <row r="924" customHeight="1" spans="4:4">
      <c r="D924" s="39"/>
    </row>
    <row r="925" customHeight="1" spans="4:4">
      <c r="D925" s="39"/>
    </row>
    <row r="926" customHeight="1" spans="4:4">
      <c r="D926" s="39"/>
    </row>
    <row r="927" customHeight="1" spans="4:4">
      <c r="D927" s="39"/>
    </row>
    <row r="928" customHeight="1" spans="4:4">
      <c r="D928" s="39"/>
    </row>
    <row r="929" customHeight="1" spans="4:4">
      <c r="D929" s="39"/>
    </row>
    <row r="930" customHeight="1" spans="4:4">
      <c r="D930" s="39"/>
    </row>
    <row r="931" customHeight="1" spans="4:4">
      <c r="D931" s="39"/>
    </row>
    <row r="932" customHeight="1" spans="4:4">
      <c r="D932" s="39"/>
    </row>
    <row r="933" customHeight="1" spans="4:4">
      <c r="D933" s="39"/>
    </row>
    <row r="934" customHeight="1" spans="4:4">
      <c r="D934" s="39"/>
    </row>
    <row r="935" customHeight="1" spans="4:4">
      <c r="D935" s="39"/>
    </row>
    <row r="936" customHeight="1" spans="4:4">
      <c r="D936" s="39"/>
    </row>
    <row r="937" customHeight="1" spans="4:4">
      <c r="D937" s="39"/>
    </row>
    <row r="938" customHeight="1" spans="4:4">
      <c r="D938" s="39"/>
    </row>
    <row r="939" customHeight="1" spans="4:4">
      <c r="D939" s="39"/>
    </row>
    <row r="940" customHeight="1" spans="4:4">
      <c r="D940" s="39"/>
    </row>
    <row r="941" customHeight="1" spans="4:4">
      <c r="D941" s="39"/>
    </row>
    <row r="942" customHeight="1" spans="4:4">
      <c r="D942" s="39"/>
    </row>
    <row r="943" customHeight="1" spans="4:4">
      <c r="D943" s="39"/>
    </row>
    <row r="944" customHeight="1" spans="4:4">
      <c r="D944" s="39"/>
    </row>
    <row r="945" customHeight="1" spans="4:4">
      <c r="D945" s="39"/>
    </row>
    <row r="946" customHeight="1" spans="4:4">
      <c r="D946" s="39"/>
    </row>
    <row r="947" customHeight="1" spans="4:4">
      <c r="D947" s="39"/>
    </row>
    <row r="948" customHeight="1" spans="4:4">
      <c r="D948" s="39"/>
    </row>
    <row r="949" customHeight="1" spans="4:4">
      <c r="D949" s="39"/>
    </row>
    <row r="950" customHeight="1" spans="4:4">
      <c r="D950" s="39"/>
    </row>
    <row r="951" customHeight="1" spans="4:4">
      <c r="D951" s="39"/>
    </row>
    <row r="952" customHeight="1" spans="4:4">
      <c r="D952" s="39"/>
    </row>
    <row r="953" customHeight="1" spans="4:4">
      <c r="D953" s="39"/>
    </row>
    <row r="954" customHeight="1" spans="4:4">
      <c r="D954" s="39"/>
    </row>
    <row r="955" customHeight="1" spans="4:4">
      <c r="D955" s="39"/>
    </row>
    <row r="956" customHeight="1" spans="4:4">
      <c r="D956" s="39"/>
    </row>
    <row r="957" customHeight="1" spans="4:4">
      <c r="D957" s="39"/>
    </row>
    <row r="958" customHeight="1" spans="4:4">
      <c r="D958" s="39"/>
    </row>
    <row r="959" customHeight="1" spans="4:4">
      <c r="D959" s="39"/>
    </row>
    <row r="960" customHeight="1" spans="4:4">
      <c r="D960" s="39"/>
    </row>
    <row r="961" customHeight="1" spans="4:4">
      <c r="D961" s="39"/>
    </row>
    <row r="962" customHeight="1" spans="4:4">
      <c r="D962" s="39"/>
    </row>
    <row r="963" customHeight="1" spans="4:4">
      <c r="D963" s="39"/>
    </row>
    <row r="964" customHeight="1" spans="4:4">
      <c r="D964" s="39"/>
    </row>
    <row r="965" customHeight="1" spans="4:4">
      <c r="D965" s="39"/>
    </row>
    <row r="966" customHeight="1" spans="4:4">
      <c r="D966" s="39"/>
    </row>
    <row r="967" customHeight="1" spans="4:4">
      <c r="D967" s="39"/>
    </row>
    <row r="968" customHeight="1" spans="4:4">
      <c r="D968" s="39"/>
    </row>
    <row r="969" customHeight="1" spans="4:4">
      <c r="D969" s="39"/>
    </row>
    <row r="970" customHeight="1" spans="4:4">
      <c r="D970" s="39"/>
    </row>
    <row r="971" customHeight="1" spans="4:4">
      <c r="D971" s="39"/>
    </row>
    <row r="972" customHeight="1" spans="4:4">
      <c r="D972" s="39"/>
    </row>
    <row r="973" customHeight="1" spans="4:4">
      <c r="D973" s="39"/>
    </row>
    <row r="974" customHeight="1" spans="4:4">
      <c r="D974" s="39"/>
    </row>
    <row r="975" customHeight="1" spans="4:4">
      <c r="D975" s="39"/>
    </row>
    <row r="976" customHeight="1" spans="4:4">
      <c r="D976" s="39"/>
    </row>
    <row r="977" customHeight="1" spans="4:4">
      <c r="D977" s="39"/>
    </row>
    <row r="978" customHeight="1" spans="4:4">
      <c r="D978" s="39"/>
    </row>
    <row r="979" customHeight="1" spans="4:4">
      <c r="D979" s="39"/>
    </row>
    <row r="980" customHeight="1" spans="4:4">
      <c r="D980" s="39"/>
    </row>
    <row r="981" customHeight="1" spans="4:4">
      <c r="D981" s="39"/>
    </row>
    <row r="982" customHeight="1" spans="4:4">
      <c r="D982" s="39"/>
    </row>
    <row r="983" customHeight="1" spans="4:4">
      <c r="D983" s="39"/>
    </row>
    <row r="984" customHeight="1" spans="4:4">
      <c r="D984" s="39"/>
    </row>
    <row r="985" customHeight="1" spans="4:4">
      <c r="D985" s="39"/>
    </row>
    <row r="986" customHeight="1" spans="4:4">
      <c r="D986" s="39"/>
    </row>
    <row r="987" customHeight="1" spans="4:4">
      <c r="D987" s="39"/>
    </row>
    <row r="988" customHeight="1" spans="4:4">
      <c r="D988" s="39"/>
    </row>
    <row r="989" customHeight="1" spans="4:4">
      <c r="D989" s="39"/>
    </row>
    <row r="990" customHeight="1" spans="4:4">
      <c r="D990" s="39"/>
    </row>
    <row r="991" customHeight="1" spans="4:4">
      <c r="D991" s="39"/>
    </row>
    <row r="992" customHeight="1" spans="4:4">
      <c r="D992" s="39"/>
    </row>
    <row r="993" customHeight="1" spans="4:4">
      <c r="D993" s="39"/>
    </row>
    <row r="994" customHeight="1" spans="4:4">
      <c r="D994" s="39"/>
    </row>
    <row r="995" customHeight="1" spans="4:4">
      <c r="D995" s="39"/>
    </row>
    <row r="996" customHeight="1" spans="4:4">
      <c r="D996" s="39"/>
    </row>
    <row r="997" customHeight="1" spans="4:4">
      <c r="D997" s="39"/>
    </row>
    <row r="998" customHeight="1" spans="4:4">
      <c r="D998" s="39"/>
    </row>
    <row r="999" customHeight="1" spans="4:4">
      <c r="D999" s="39"/>
    </row>
    <row r="1000" customHeight="1" spans="4:4">
      <c r="D1000" s="39"/>
    </row>
    <row r="1001" customHeight="1" spans="4:4">
      <c r="D1001" s="39"/>
    </row>
    <row r="1002" customHeight="1" spans="4:4">
      <c r="D1002" s="39"/>
    </row>
    <row r="1003" customHeight="1" spans="4:4">
      <c r="D1003" s="39"/>
    </row>
    <row r="1004" customHeight="1" spans="4:4">
      <c r="D1004" s="39"/>
    </row>
    <row r="1005" customHeight="1" spans="4:4">
      <c r="D1005" s="39"/>
    </row>
    <row r="1006" customHeight="1" spans="4:4">
      <c r="D1006" s="39"/>
    </row>
    <row r="1007" customHeight="1" spans="4:4">
      <c r="D1007" s="39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C1007"/>
  <sheetViews>
    <sheetView workbookViewId="0">
      <selection activeCell="A1" sqref="A1:B1"/>
    </sheetView>
  </sheetViews>
  <sheetFormatPr defaultColWidth="14.4285714285714" defaultRowHeight="15.75" customHeight="1"/>
  <cols>
    <col min="1" max="1" width="11.8571428571429" customWidth="1"/>
    <col min="2" max="2" width="10.4285714285714" customWidth="1"/>
    <col min="3" max="3" width="11.8571428571429" customWidth="1"/>
    <col min="4" max="4" width="9.71428571428571" customWidth="1"/>
    <col min="6" max="6" width="7.57142857142857" customWidth="1"/>
    <col min="8" max="8" width="11.5714285714286" customWidth="1"/>
    <col min="9" max="9" width="10" customWidth="1"/>
    <col min="10" max="10" width="11.1428571428571" customWidth="1"/>
  </cols>
  <sheetData>
    <row r="1" customHeight="1" spans="1:29">
      <c r="A1" s="1" t="s">
        <v>0</v>
      </c>
      <c r="C1" s="1">
        <v>2018</v>
      </c>
      <c r="D1" s="1" t="s">
        <v>1</v>
      </c>
      <c r="E1" s="1">
        <v>2019</v>
      </c>
      <c r="F1" s="1" t="s">
        <v>1</v>
      </c>
      <c r="G1" s="1">
        <v>2020</v>
      </c>
      <c r="H1" s="1" t="s">
        <v>1</v>
      </c>
      <c r="I1" s="1" t="s">
        <v>52</v>
      </c>
      <c r="J1" s="1">
        <v>2018</v>
      </c>
      <c r="K1" s="1">
        <v>2019</v>
      </c>
      <c r="L1" s="1">
        <v>2020</v>
      </c>
      <c r="M1" s="5" t="s">
        <v>53</v>
      </c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customHeight="1" spans="1:13">
      <c r="A2" s="63" t="s">
        <v>4</v>
      </c>
      <c r="B2" s="64" t="s">
        <v>5</v>
      </c>
      <c r="C2" s="64"/>
      <c r="D2" s="65"/>
      <c r="E2" s="64"/>
      <c r="F2" s="66"/>
      <c r="G2" s="64"/>
      <c r="H2" s="66"/>
      <c r="M2" s="7"/>
    </row>
    <row r="3" customHeight="1" spans="2:13">
      <c r="B3" s="21" t="s">
        <v>6</v>
      </c>
      <c r="C3" s="67">
        <f>「PTT」無回文版!C3+Dcard!C3</f>
        <v>3175</v>
      </c>
      <c r="D3" s="68">
        <f t="shared" ref="D3:D10" si="0">C3/$C$11</f>
        <v>0.317277905466174</v>
      </c>
      <c r="E3" s="67">
        <f>Dcard!E3+「PTT」無回文版!E3</f>
        <v>3459</v>
      </c>
      <c r="F3" s="68">
        <f t="shared" ref="F3:F9" si="1">E3/$E$11</f>
        <v>0.341359913155038</v>
      </c>
      <c r="G3" s="67">
        <f>Dcard!G3+「PTT」無回文版!G3</f>
        <v>2810</v>
      </c>
      <c r="H3" s="68">
        <f t="shared" ref="H3:H10" si="2">G3/$G$11</f>
        <v>0.318125212272161</v>
      </c>
      <c r="I3" s="21" t="s">
        <v>4</v>
      </c>
      <c r="J3" s="21" t="s">
        <v>6</v>
      </c>
      <c r="K3" s="79">
        <f t="shared" ref="K3:K14" si="3">(F3-D3)/D3</f>
        <v>0.0759019373047135</v>
      </c>
      <c r="L3" s="79">
        <f>(H3-F3)/F3</f>
        <v>-0.0680651124736023</v>
      </c>
      <c r="M3" s="79">
        <f t="shared" ref="M3:M10" si="4">(H3-D3)/D3</f>
        <v>0.00267055093150154</v>
      </c>
    </row>
    <row r="4" customHeight="1" spans="2:13">
      <c r="B4" s="21" t="s">
        <v>7</v>
      </c>
      <c r="C4" s="67">
        <f>「PTT」無回文版!C4+Dcard!C4</f>
        <v>2856</v>
      </c>
      <c r="D4" s="68">
        <f t="shared" si="0"/>
        <v>0.285400219846108</v>
      </c>
      <c r="E4" s="67">
        <f>Dcard!E4+「PTT」無回文版!E4</f>
        <v>3016</v>
      </c>
      <c r="F4" s="68">
        <f t="shared" si="1"/>
        <v>0.297641369781901</v>
      </c>
      <c r="G4" s="67">
        <f>Dcard!G4+「PTT」無回文版!G4</f>
        <v>2635</v>
      </c>
      <c r="H4" s="68">
        <f t="shared" si="2"/>
        <v>0.298313143892222</v>
      </c>
      <c r="I4" s="21"/>
      <c r="J4" s="24" t="s">
        <v>7</v>
      </c>
      <c r="K4" s="79">
        <f t="shared" si="3"/>
        <v>0.0428911720614426</v>
      </c>
      <c r="L4" s="80">
        <f t="shared" ref="L4:L10" si="5">H4-F4</f>
        <v>0.000671774110321655</v>
      </c>
      <c r="M4" s="79">
        <f t="shared" si="4"/>
        <v>0.0452449688128392</v>
      </c>
    </row>
    <row r="5" customHeight="1" spans="2:13">
      <c r="B5" s="21" t="s">
        <v>8</v>
      </c>
      <c r="C5" s="67">
        <f>「PTT」無回文版!C5+Dcard!C5</f>
        <v>365</v>
      </c>
      <c r="D5" s="68">
        <f t="shared" si="0"/>
        <v>0.0364744678724893</v>
      </c>
      <c r="E5" s="67">
        <f>Dcard!E5+「PTT」無回文版!E5</f>
        <v>329</v>
      </c>
      <c r="F5" s="68">
        <f t="shared" si="1"/>
        <v>0.0324681732951742</v>
      </c>
      <c r="G5" s="67">
        <f>Dcard!G5+「PTT」無回文版!G5</f>
        <v>240</v>
      </c>
      <c r="H5" s="68">
        <f t="shared" si="2"/>
        <v>0.0271708366353447</v>
      </c>
      <c r="I5" s="21"/>
      <c r="J5" s="21" t="s">
        <v>8</v>
      </c>
      <c r="K5" s="79">
        <f t="shared" si="3"/>
        <v>-0.109838328315594</v>
      </c>
      <c r="L5" s="39">
        <f t="shared" si="5"/>
        <v>-0.00529733665982946</v>
      </c>
      <c r="M5" s="79">
        <f t="shared" si="4"/>
        <v>-0.255072432301658</v>
      </c>
    </row>
    <row r="6" customHeight="1" spans="2:13">
      <c r="B6" s="69" t="s">
        <v>9</v>
      </c>
      <c r="C6" s="67">
        <f>「PTT」無回文版!C6+Dcard!C6</f>
        <v>1804</v>
      </c>
      <c r="D6" s="68">
        <f t="shared" si="0"/>
        <v>0.180273808334166</v>
      </c>
      <c r="E6" s="67">
        <f>Dcard!E6+「PTT」無回文版!E6</f>
        <v>1533</v>
      </c>
      <c r="F6" s="68">
        <f t="shared" si="1"/>
        <v>0.151287871311556</v>
      </c>
      <c r="G6" s="67">
        <f>Dcard!G6+「PTT」無回文版!G6</f>
        <v>1423</v>
      </c>
      <c r="H6" s="68">
        <f t="shared" si="2"/>
        <v>0.161100418883731</v>
      </c>
      <c r="J6" s="21" t="s">
        <v>9</v>
      </c>
      <c r="K6" s="79">
        <f t="shared" si="3"/>
        <v>-0.160788398994044</v>
      </c>
      <c r="L6" s="39">
        <f t="shared" si="5"/>
        <v>0.00981254757217517</v>
      </c>
      <c r="M6" s="79">
        <f t="shared" si="4"/>
        <v>-0.106357044473669</v>
      </c>
    </row>
    <row r="7" customHeight="1" spans="2:13">
      <c r="B7" s="21" t="s">
        <v>10</v>
      </c>
      <c r="C7" s="67">
        <f>「PTT」無回文版!C7+Dcard!C7</f>
        <v>611</v>
      </c>
      <c r="D7" s="68">
        <f t="shared" si="0"/>
        <v>0.0610572599180574</v>
      </c>
      <c r="E7" s="67">
        <f>Dcard!E7+「PTT」無回文版!E7</f>
        <v>537</v>
      </c>
      <c r="F7" s="68">
        <f t="shared" si="1"/>
        <v>0.0529951643146156</v>
      </c>
      <c r="G7" s="67">
        <f>Dcard!G7+「PTT」無回文版!G7</f>
        <v>455</v>
      </c>
      <c r="H7" s="68">
        <f t="shared" si="2"/>
        <v>0.0515113777878411</v>
      </c>
      <c r="I7" s="21"/>
      <c r="J7" s="21" t="s">
        <v>10</v>
      </c>
      <c r="K7" s="79">
        <f t="shared" si="3"/>
        <v>-0.132041555979773</v>
      </c>
      <c r="L7" s="39">
        <f t="shared" si="5"/>
        <v>-0.00148378652677456</v>
      </c>
      <c r="M7" s="79">
        <f t="shared" si="4"/>
        <v>-0.156343113710433</v>
      </c>
    </row>
    <row r="8" customHeight="1" spans="2:13">
      <c r="B8" s="21" t="s">
        <v>11</v>
      </c>
      <c r="C8" s="67">
        <f>「PTT」無回文版!C8+Dcard!C8</f>
        <v>190</v>
      </c>
      <c r="D8" s="68">
        <f t="shared" si="0"/>
        <v>0.0189867093034876</v>
      </c>
      <c r="E8" s="67">
        <f>Dcard!E8+「PTT」無回文版!E8</f>
        <v>178</v>
      </c>
      <c r="F8" s="68">
        <f t="shared" si="1"/>
        <v>0.0175663673147143</v>
      </c>
      <c r="G8" s="67">
        <f>Dcard!G8+「PTT」無回文版!G8</f>
        <v>180</v>
      </c>
      <c r="H8" s="68">
        <f t="shared" si="2"/>
        <v>0.0203781274765085</v>
      </c>
      <c r="J8" s="21" t="s">
        <v>11</v>
      </c>
      <c r="K8" s="79">
        <f t="shared" si="3"/>
        <v>-0.0748071699034422</v>
      </c>
      <c r="L8" s="39">
        <f t="shared" si="5"/>
        <v>0.00281176016179425</v>
      </c>
      <c r="M8" s="79">
        <f t="shared" si="4"/>
        <v>0.0732837981969528</v>
      </c>
    </row>
    <row r="9" customHeight="1" spans="2:13">
      <c r="B9" s="21" t="s">
        <v>12</v>
      </c>
      <c r="C9" s="67">
        <f>「PTT」無回文版!C9+Dcard!C9</f>
        <v>664</v>
      </c>
      <c r="D9" s="68">
        <f t="shared" si="0"/>
        <v>0.0663535525132407</v>
      </c>
      <c r="E9" s="67">
        <f>Dcard!E9+「PTT」無回文版!E9</f>
        <v>737</v>
      </c>
      <c r="F9" s="68">
        <f t="shared" si="1"/>
        <v>0.0727326556794631</v>
      </c>
      <c r="G9" s="67">
        <f>Dcard!G9+「PTT」無回文版!G9</f>
        <v>732</v>
      </c>
      <c r="H9" s="68">
        <f t="shared" si="2"/>
        <v>0.0828710517378014</v>
      </c>
      <c r="J9" s="21" t="s">
        <v>12</v>
      </c>
      <c r="K9" s="79">
        <f t="shared" si="3"/>
        <v>0.0961380803981741</v>
      </c>
      <c r="L9" s="39">
        <f t="shared" si="5"/>
        <v>0.0101383960583383</v>
      </c>
      <c r="M9" s="81">
        <f t="shared" si="4"/>
        <v>0.248931648705089</v>
      </c>
    </row>
    <row r="10" customHeight="1" spans="2:13">
      <c r="B10" s="70" t="s">
        <v>13</v>
      </c>
      <c r="C10" s="67">
        <f>「PTT」無回文版!C10+Dcard!C10</f>
        <v>342</v>
      </c>
      <c r="D10" s="68">
        <f t="shared" si="0"/>
        <v>0.0341760767462776</v>
      </c>
      <c r="E10" s="67">
        <f>Dcard!E10+「PTT」無回文版!E10</f>
        <v>344</v>
      </c>
      <c r="F10" s="68">
        <f>G10/$E$11</f>
        <v>0.0353301095430771</v>
      </c>
      <c r="G10" s="67">
        <f>Dcard!G10+「PTT」無回文版!G10</f>
        <v>358</v>
      </c>
      <c r="H10" s="68">
        <f t="shared" si="2"/>
        <v>0.0405298313143892</v>
      </c>
      <c r="J10" s="21" t="s">
        <v>13</v>
      </c>
      <c r="K10" s="79">
        <f t="shared" si="3"/>
        <v>0.0337672695835446</v>
      </c>
      <c r="L10" s="39">
        <f t="shared" si="5"/>
        <v>0.00519972177131215</v>
      </c>
      <c r="M10" s="81">
        <f t="shared" si="4"/>
        <v>0.185912344921324</v>
      </c>
    </row>
    <row r="11" customHeight="1" spans="2:13">
      <c r="B11" s="1"/>
      <c r="C11" s="67">
        <f>「PTT」無回文版!C11+Dcard!C11</f>
        <v>10007</v>
      </c>
      <c r="D11" s="71">
        <f>C11/$C$53</f>
        <v>0.240807584945616</v>
      </c>
      <c r="E11" s="67">
        <f>Dcard!E11+「PTT」無回文版!E11</f>
        <v>10133</v>
      </c>
      <c r="F11" s="71">
        <f>E11/$E$53</f>
        <v>0.243622724977761</v>
      </c>
      <c r="G11" s="67">
        <f>Dcard!G11+「PTT」無回文版!G11</f>
        <v>8833</v>
      </c>
      <c r="H11" s="71">
        <f>G11/$G$53</f>
        <v>0.227543213374894</v>
      </c>
      <c r="K11" s="79">
        <f t="shared" si="3"/>
        <v>0.0116904126287422</v>
      </c>
      <c r="L11" s="82"/>
      <c r="M11" s="42"/>
    </row>
    <row r="12" customHeight="1" spans="1:13">
      <c r="A12" s="63" t="s">
        <v>14</v>
      </c>
      <c r="B12" s="21" t="s">
        <v>14</v>
      </c>
      <c r="C12" s="67">
        <f>「PTT」無回文版!C12+Dcard!C12</f>
        <v>1118</v>
      </c>
      <c r="D12" s="39">
        <f t="shared" ref="D12:D14" si="6">C12/$C$15</f>
        <v>0.253629764065336</v>
      </c>
      <c r="E12" s="67">
        <f>Dcard!E12+「PTT」無回文版!E12</f>
        <v>1148</v>
      </c>
      <c r="F12" s="39">
        <f t="shared" ref="F12:F14" si="7">E12/$E$15</f>
        <v>0.25539488320356</v>
      </c>
      <c r="G12" s="67">
        <f>Dcard!G12+「PTT」無回文版!G12</f>
        <v>1115</v>
      </c>
      <c r="H12" s="39">
        <f t="shared" ref="H12:H14" si="8">G12/$G$15</f>
        <v>0.277916251246261</v>
      </c>
      <c r="J12" s="24" t="s">
        <v>14</v>
      </c>
      <c r="K12" s="79">
        <f t="shared" si="3"/>
        <v>0.0069594321657337</v>
      </c>
      <c r="L12" s="80">
        <f t="shared" ref="L12:L14" si="9">H12-F12</f>
        <v>0.0225213680427017</v>
      </c>
      <c r="M12" s="79">
        <f t="shared" ref="M12:M14" si="10">(H12-D12)/D12</f>
        <v>0.0957556668099458</v>
      </c>
    </row>
    <row r="13" customHeight="1" spans="2:13">
      <c r="B13" s="21" t="s">
        <v>15</v>
      </c>
      <c r="C13" s="67">
        <f>「PTT」無回文版!C13+Dcard!C13</f>
        <v>2970</v>
      </c>
      <c r="D13" s="39">
        <f t="shared" si="6"/>
        <v>0.673774954627949</v>
      </c>
      <c r="E13" s="67">
        <f>Dcard!E13+「PTT」無回文版!E13</f>
        <v>2944</v>
      </c>
      <c r="F13" s="39">
        <f t="shared" si="7"/>
        <v>0.654949944382647</v>
      </c>
      <c r="G13" s="67">
        <f>Dcard!G13+「PTT」無回文版!G13</f>
        <v>2565</v>
      </c>
      <c r="H13" s="39">
        <f t="shared" si="8"/>
        <v>0.639332003988036</v>
      </c>
      <c r="J13" s="21" t="s">
        <v>15</v>
      </c>
      <c r="K13" s="79">
        <f t="shared" si="3"/>
        <v>-0.0279396111654176</v>
      </c>
      <c r="L13" s="39">
        <f t="shared" si="9"/>
        <v>-0.0156179403946115</v>
      </c>
      <c r="M13" s="79">
        <f t="shared" si="10"/>
        <v>-0.0511193691652316</v>
      </c>
    </row>
    <row r="14" customHeight="1" spans="2:13">
      <c r="B14" s="21" t="s">
        <v>16</v>
      </c>
      <c r="C14" s="67">
        <f>「PTT」無回文版!C14+Dcard!C14</f>
        <v>320</v>
      </c>
      <c r="D14" s="39">
        <f t="shared" si="6"/>
        <v>0.0725952813067151</v>
      </c>
      <c r="E14" s="67">
        <f>Dcard!E14+「PTT」無回文版!E14</f>
        <v>403</v>
      </c>
      <c r="F14" s="39">
        <f t="shared" si="7"/>
        <v>0.0896551724137931</v>
      </c>
      <c r="G14" s="67">
        <f>Dcard!G14+「PTT」無回文版!G14</f>
        <v>332</v>
      </c>
      <c r="H14" s="39">
        <f t="shared" si="8"/>
        <v>0.0827517447657029</v>
      </c>
      <c r="J14" s="21" t="s">
        <v>16</v>
      </c>
      <c r="K14" s="79">
        <f t="shared" si="3"/>
        <v>0.235</v>
      </c>
      <c r="L14" s="39">
        <f t="shared" si="9"/>
        <v>-0.00690342764809021</v>
      </c>
      <c r="M14" s="79">
        <f t="shared" si="10"/>
        <v>0.139905284147557</v>
      </c>
    </row>
    <row r="15" customHeight="1" spans="2:8">
      <c r="B15" s="25"/>
      <c r="C15" s="67">
        <f>「PTT」無回文版!C15+Dcard!C15</f>
        <v>4408</v>
      </c>
      <c r="D15" s="71">
        <f>C15/$C$53</f>
        <v>0.106073731831745</v>
      </c>
      <c r="E15" s="67">
        <f>Dcard!E15+「PTT」無回文版!E15</f>
        <v>4495</v>
      </c>
      <c r="F15" s="71">
        <f>E15/$E$53</f>
        <v>0.108071069651143</v>
      </c>
      <c r="G15" s="67">
        <f>Dcard!G15+「PTT」無回文版!G15</f>
        <v>4012</v>
      </c>
      <c r="H15" s="71">
        <f>G15/$G$53</f>
        <v>0.103351451608748</v>
      </c>
    </row>
    <row r="16" customHeight="1" spans="1:13">
      <c r="A16" s="63" t="s">
        <v>17</v>
      </c>
      <c r="B16" s="21" t="s">
        <v>18</v>
      </c>
      <c r="C16" s="67">
        <f>「PTT」無回文版!C16+Dcard!C16</f>
        <v>2566</v>
      </c>
      <c r="D16" s="68">
        <f t="shared" ref="D16:D18" si="11">C16/$C$19</f>
        <v>0.766656707499253</v>
      </c>
      <c r="E16" s="67">
        <f>Dcard!E16+「PTT」無回文版!E16</f>
        <v>2509</v>
      </c>
      <c r="F16" s="68">
        <f t="shared" ref="F16:F18" si="12">E16/$E$19</f>
        <v>0.721184248347226</v>
      </c>
      <c r="G16" s="67">
        <f>Dcard!G16+「PTT」無回文版!G16</f>
        <v>2416</v>
      </c>
      <c r="H16" s="68">
        <f t="shared" ref="H16:H18" si="13">G16/$G$19</f>
        <v>0.694252873563218</v>
      </c>
      <c r="J16" s="21" t="s">
        <v>18</v>
      </c>
      <c r="K16" s="79">
        <f t="shared" ref="K16:K18" si="14">(F16-D16)/D16</f>
        <v>-0.0593126737263578</v>
      </c>
      <c r="L16" s="39">
        <f t="shared" ref="L16:L18" si="15">H16-F16</f>
        <v>-0.0269313747840078</v>
      </c>
      <c r="M16" s="79">
        <f t="shared" ref="M16:M18" si="16">(H16-D16)/D16</f>
        <v>-0.094441010204173</v>
      </c>
    </row>
    <row r="17" customHeight="1" spans="2:13">
      <c r="B17" s="21" t="s">
        <v>19</v>
      </c>
      <c r="C17" s="67">
        <f>「PTT」無回文版!C17+Dcard!C17</f>
        <v>577</v>
      </c>
      <c r="D17" s="68">
        <f t="shared" si="11"/>
        <v>0.172393187929489</v>
      </c>
      <c r="E17" s="67">
        <f>Dcard!E17+「PTT」無回文版!E17</f>
        <v>692</v>
      </c>
      <c r="F17" s="68">
        <f t="shared" si="12"/>
        <v>0.198907732106927</v>
      </c>
      <c r="G17" s="67">
        <f>Dcard!G17+「PTT」無回文版!G17</f>
        <v>622</v>
      </c>
      <c r="H17" s="68">
        <f t="shared" si="13"/>
        <v>0.178735632183908</v>
      </c>
      <c r="J17" s="21" t="s">
        <v>19</v>
      </c>
      <c r="K17" s="79">
        <f t="shared" si="14"/>
        <v>0.153802737195642</v>
      </c>
      <c r="L17" s="80">
        <f t="shared" si="15"/>
        <v>-0.0201720999230192</v>
      </c>
      <c r="M17" s="79">
        <f t="shared" si="16"/>
        <v>0.0367905735174006</v>
      </c>
    </row>
    <row r="18" customHeight="1" spans="2:13">
      <c r="B18" s="69" t="s">
        <v>20</v>
      </c>
      <c r="C18" s="67">
        <f>「PTT」無回文版!C18+Dcard!C18</f>
        <v>204</v>
      </c>
      <c r="D18" s="68">
        <f t="shared" si="11"/>
        <v>0.0609501045712578</v>
      </c>
      <c r="E18" s="67">
        <f>Dcard!E18+「PTT」無回文版!E18</f>
        <v>278</v>
      </c>
      <c r="F18" s="68">
        <f t="shared" si="12"/>
        <v>0.0799080195458465</v>
      </c>
      <c r="G18" s="67">
        <f>Dcard!G18+「PTT」無回文版!G18</f>
        <v>442</v>
      </c>
      <c r="H18" s="68">
        <f t="shared" si="13"/>
        <v>0.127011494252874</v>
      </c>
      <c r="J18" s="69" t="s">
        <v>20</v>
      </c>
      <c r="K18" s="79">
        <f t="shared" si="14"/>
        <v>0.311039908921315</v>
      </c>
      <c r="L18" s="80">
        <f t="shared" si="15"/>
        <v>0.0471034747070271</v>
      </c>
      <c r="M18" s="81">
        <f t="shared" si="16"/>
        <v>1.0838601532567</v>
      </c>
    </row>
    <row r="19" customHeight="1" spans="2:8">
      <c r="B19" s="72"/>
      <c r="C19" s="67">
        <f>「PTT」無回文版!C19+Dcard!C19</f>
        <v>3347</v>
      </c>
      <c r="D19" s="71">
        <f>C19/$C$53</f>
        <v>0.0805419193377611</v>
      </c>
      <c r="E19" s="67">
        <f>Dcard!E19+「PTT」無回文版!E19</f>
        <v>3479</v>
      </c>
      <c r="F19" s="71">
        <f>E19/$E$53</f>
        <v>0.083643882384055</v>
      </c>
      <c r="G19" s="67">
        <f>Dcard!G19+「PTT」無回文版!G19</f>
        <v>3480</v>
      </c>
      <c r="H19" s="71">
        <f>G19/$G$53</f>
        <v>0.0896468224323141</v>
      </c>
    </row>
    <row r="20" customHeight="1" spans="1:13">
      <c r="A20" s="63" t="s">
        <v>21</v>
      </c>
      <c r="B20" s="21" t="s">
        <v>22</v>
      </c>
      <c r="C20" s="67">
        <f>「PTT」無回文版!C20+Dcard!C20</f>
        <v>4391</v>
      </c>
      <c r="D20" s="39">
        <f t="shared" ref="D20:D24" si="17">C20/$C$25</f>
        <v>0.604571113864794</v>
      </c>
      <c r="E20" s="67">
        <f>Dcard!E20+「PTT」無回文版!E20</f>
        <v>4303</v>
      </c>
      <c r="F20" s="39">
        <f t="shared" ref="F20:F24" si="18">E20/$E$25</f>
        <v>0.619314910765688</v>
      </c>
      <c r="G20" s="67">
        <f>Dcard!G20+「PTT」無回文版!G20</f>
        <v>4292</v>
      </c>
      <c r="H20" s="39">
        <f t="shared" ref="H20:H24" si="19">G20/$G$25</f>
        <v>0.603402221284971</v>
      </c>
      <c r="J20" s="21" t="s">
        <v>22</v>
      </c>
      <c r="K20" s="79">
        <f t="shared" ref="K20:K24" si="20">(F20-D20)/D20</f>
        <v>0.0243872003851497</v>
      </c>
      <c r="L20" s="39">
        <f t="shared" ref="L20:L24" si="21">H20-F20</f>
        <v>-0.0159126894807168</v>
      </c>
      <c r="M20" s="79">
        <f t="shared" ref="M20:M24" si="22">(H20-D20)/D20</f>
        <v>-0.00193342446077286</v>
      </c>
    </row>
    <row r="21" customHeight="1" spans="2:13">
      <c r="B21" s="21" t="s">
        <v>23</v>
      </c>
      <c r="C21" s="67">
        <f>「PTT」無回文版!C21+Dcard!C21</f>
        <v>1529</v>
      </c>
      <c r="D21" s="39">
        <f t="shared" si="17"/>
        <v>0.210519069255129</v>
      </c>
      <c r="E21" s="67">
        <f>Dcard!E21+「PTT」無回文版!E21</f>
        <v>1450</v>
      </c>
      <c r="F21" s="39">
        <f t="shared" si="18"/>
        <v>0.208693149107657</v>
      </c>
      <c r="G21" s="67">
        <f>Dcard!G21+「PTT」無回文版!G21</f>
        <v>1445</v>
      </c>
      <c r="H21" s="39">
        <f t="shared" si="19"/>
        <v>0.203149163503444</v>
      </c>
      <c r="J21" s="21" t="s">
        <v>23</v>
      </c>
      <c r="K21" s="79">
        <f t="shared" si="20"/>
        <v>-0.00867341924858603</v>
      </c>
      <c r="L21" s="39">
        <f t="shared" si="21"/>
        <v>-0.00554398560421249</v>
      </c>
      <c r="M21" s="79">
        <f t="shared" si="22"/>
        <v>-0.0350082573410617</v>
      </c>
    </row>
    <row r="22" customHeight="1" spans="2:13">
      <c r="B22" s="21" t="s">
        <v>24</v>
      </c>
      <c r="C22" s="67">
        <f>「PTT」無回文版!C22+Dcard!C22</f>
        <v>603</v>
      </c>
      <c r="D22" s="39">
        <f t="shared" si="17"/>
        <v>0.0830235439900867</v>
      </c>
      <c r="E22" s="67">
        <f>Dcard!E22+「PTT」無回文版!E22</f>
        <v>573</v>
      </c>
      <c r="F22" s="39">
        <f t="shared" si="18"/>
        <v>0.0824697754749568</v>
      </c>
      <c r="G22" s="67">
        <f>Dcard!G22+「PTT」無回文版!G22</f>
        <v>604</v>
      </c>
      <c r="H22" s="39">
        <f t="shared" si="19"/>
        <v>0.0849149444678757</v>
      </c>
      <c r="J22" s="79" t="s">
        <v>24</v>
      </c>
      <c r="K22" s="79">
        <f t="shared" si="20"/>
        <v>-0.00667001778671412</v>
      </c>
      <c r="L22" s="39">
        <f t="shared" si="21"/>
        <v>0.0024451689929189</v>
      </c>
      <c r="M22" s="79">
        <f t="shared" si="22"/>
        <v>0.0227814953071001</v>
      </c>
    </row>
    <row r="23" customHeight="1" spans="2:13">
      <c r="B23" s="21" t="s">
        <v>25</v>
      </c>
      <c r="C23" s="67">
        <f>「PTT」無回文版!C23+Dcard!C23</f>
        <v>297</v>
      </c>
      <c r="D23" s="39">
        <f t="shared" si="17"/>
        <v>0.0408921933085502</v>
      </c>
      <c r="E23" s="67">
        <f>Dcard!E23+「PTT」無回文版!E23</f>
        <v>270</v>
      </c>
      <c r="F23" s="39">
        <f t="shared" si="18"/>
        <v>0.038860103626943</v>
      </c>
      <c r="G23" s="67">
        <f>Dcard!G23+「PTT」無回文版!G23</f>
        <v>360</v>
      </c>
      <c r="H23" s="39">
        <f t="shared" si="19"/>
        <v>0.0506115563053564</v>
      </c>
      <c r="J23" s="24" t="s">
        <v>25</v>
      </c>
      <c r="K23" s="79">
        <f t="shared" si="20"/>
        <v>-0.0496938294865756</v>
      </c>
      <c r="L23" s="39">
        <f t="shared" si="21"/>
        <v>0.0117514526784134</v>
      </c>
      <c r="M23" s="81">
        <f t="shared" si="22"/>
        <v>0.237682604194624</v>
      </c>
    </row>
    <row r="24" customHeight="1" spans="2:13">
      <c r="B24" s="21" t="s">
        <v>26</v>
      </c>
      <c r="C24" s="67">
        <f>「PTT」無回文版!C24+Dcard!C24</f>
        <v>443</v>
      </c>
      <c r="D24" s="39">
        <f t="shared" si="17"/>
        <v>0.0609940795814402</v>
      </c>
      <c r="E24" s="67">
        <f>Dcard!E24+「PTT」無回文版!E24</f>
        <v>352</v>
      </c>
      <c r="F24" s="39">
        <f t="shared" si="18"/>
        <v>0.0506620610247553</v>
      </c>
      <c r="G24" s="67">
        <f>Dcard!G24+「PTT」無回文版!G24</f>
        <v>412</v>
      </c>
      <c r="H24" s="39">
        <f t="shared" si="19"/>
        <v>0.0579221144383523</v>
      </c>
      <c r="J24" s="79" t="s">
        <v>26</v>
      </c>
      <c r="K24" s="79">
        <f t="shared" si="20"/>
        <v>-0.169393794079463</v>
      </c>
      <c r="L24" s="39">
        <f t="shared" si="21"/>
        <v>0.00726005341359699</v>
      </c>
      <c r="M24" s="79">
        <f t="shared" si="22"/>
        <v>-0.050364972537804</v>
      </c>
    </row>
    <row r="25" customHeight="1" spans="2:8">
      <c r="B25" s="72"/>
      <c r="C25" s="67">
        <f>「PTT」無回文版!C25+Dcard!C25</f>
        <v>7263</v>
      </c>
      <c r="D25" s="71">
        <f>C25/$C$53</f>
        <v>0.174776205602079</v>
      </c>
      <c r="E25" s="67">
        <f>Dcard!E25+「PTT」無回文版!E25</f>
        <v>6948</v>
      </c>
      <c r="F25" s="71">
        <f>E25/$E$53</f>
        <v>0.167047339696584</v>
      </c>
      <c r="G25" s="67">
        <f>Dcard!G25+「PTT」無回文版!G25</f>
        <v>7113</v>
      </c>
      <c r="H25" s="71">
        <f>G25/$G$53</f>
        <v>0.183235013781911</v>
      </c>
    </row>
    <row r="26" customHeight="1" spans="1:13">
      <c r="A26" s="63" t="s">
        <v>27</v>
      </c>
      <c r="B26" s="21" t="s">
        <v>28</v>
      </c>
      <c r="C26" s="67">
        <f>「PTT」無回文版!C26+Dcard!C26</f>
        <v>1015</v>
      </c>
      <c r="D26" s="39">
        <f t="shared" ref="D26:D30" si="23">C26/$C$31</f>
        <v>0.451713395638629</v>
      </c>
      <c r="E26" s="67">
        <f>Dcard!E26+「PTT」無回文版!E26</f>
        <v>1132</v>
      </c>
      <c r="F26" s="39">
        <f t="shared" ref="F26:F30" si="24">E26/$E$31</f>
        <v>0.546068499758804</v>
      </c>
      <c r="G26" s="67">
        <f>Dcard!G26+「PTT」無回文版!G26</f>
        <v>1095</v>
      </c>
      <c r="H26" s="39">
        <f t="shared" ref="H26:H30" si="25">G26/$G$31</f>
        <v>0.582446808510638</v>
      </c>
      <c r="J26" s="24" t="s">
        <v>28</v>
      </c>
      <c r="K26" s="79">
        <f t="shared" ref="K26:K30" si="26">(F26-D26)/D26</f>
        <v>0.208882678776386</v>
      </c>
      <c r="L26" s="39">
        <f t="shared" ref="L26:L30" si="27">H26-F26</f>
        <v>0.0363783087518347</v>
      </c>
      <c r="M26" s="81">
        <f t="shared" ref="M26:M30" si="28">(H26-D26)/D26</f>
        <v>0.28941672780631</v>
      </c>
    </row>
    <row r="27" customHeight="1" spans="2:13">
      <c r="B27" s="21" t="s">
        <v>29</v>
      </c>
      <c r="C27" s="67">
        <f>「PTT」無回文版!C27+Dcard!C27</f>
        <v>618</v>
      </c>
      <c r="D27" s="39">
        <f t="shared" si="23"/>
        <v>0.275033377837116</v>
      </c>
      <c r="E27" s="67">
        <f>Dcard!E27+「PTT」無回文版!E27</f>
        <v>615</v>
      </c>
      <c r="F27" s="39">
        <f t="shared" si="24"/>
        <v>0.296671490593343</v>
      </c>
      <c r="G27" s="67">
        <f>Dcard!G27+「PTT」無回文版!G27</f>
        <v>514</v>
      </c>
      <c r="H27" s="39">
        <f t="shared" si="25"/>
        <v>0.273404255319149</v>
      </c>
      <c r="J27" s="21" t="s">
        <v>29</v>
      </c>
      <c r="K27" s="79">
        <f t="shared" si="26"/>
        <v>0.0786744973515236</v>
      </c>
      <c r="L27" s="39">
        <f t="shared" si="27"/>
        <v>-0.0232672352741941</v>
      </c>
      <c r="M27" s="79">
        <f t="shared" si="28"/>
        <v>-0.00592336294154117</v>
      </c>
    </row>
    <row r="28" customHeight="1" spans="2:13">
      <c r="B28" s="21" t="s">
        <v>30</v>
      </c>
      <c r="C28" s="67">
        <f>「PTT」無回文版!C28+Dcard!C28</f>
        <v>444</v>
      </c>
      <c r="D28" s="39">
        <f t="shared" si="23"/>
        <v>0.197596795727637</v>
      </c>
      <c r="E28" s="67">
        <f>Dcard!E28+「PTT」無回文版!E28</f>
        <v>190</v>
      </c>
      <c r="F28" s="39">
        <f t="shared" si="24"/>
        <v>0.0916546068499759</v>
      </c>
      <c r="G28" s="67">
        <f>Dcard!G28+「PTT」無回文版!G28</f>
        <v>157</v>
      </c>
      <c r="H28" s="39">
        <f t="shared" si="25"/>
        <v>0.0835106382978723</v>
      </c>
      <c r="J28" s="21" t="s">
        <v>30</v>
      </c>
      <c r="K28" s="79">
        <f t="shared" si="26"/>
        <v>-0.536153374793027</v>
      </c>
      <c r="L28" s="39">
        <f t="shared" si="27"/>
        <v>-0.00814396855210354</v>
      </c>
      <c r="M28" s="79">
        <f t="shared" si="28"/>
        <v>-0.577368458884416</v>
      </c>
    </row>
    <row r="29" customHeight="1" spans="2:13">
      <c r="B29" s="21" t="s">
        <v>31</v>
      </c>
      <c r="C29" s="67">
        <f>「PTT」無回文版!C29+Dcard!C29</f>
        <v>31</v>
      </c>
      <c r="D29" s="39">
        <f t="shared" si="23"/>
        <v>0.0137961726746773</v>
      </c>
      <c r="E29" s="67">
        <f>Dcard!E29+「PTT」無回文版!E29</f>
        <v>32</v>
      </c>
      <c r="F29" s="39">
        <f t="shared" si="24"/>
        <v>0.0154365653642065</v>
      </c>
      <c r="G29" s="67">
        <f>Dcard!G29+「PTT」無回文版!G29</f>
        <v>25</v>
      </c>
      <c r="H29" s="39">
        <f t="shared" si="25"/>
        <v>0.0132978723404255</v>
      </c>
      <c r="J29" s="21" t="s">
        <v>31</v>
      </c>
      <c r="K29" s="79">
        <f t="shared" si="26"/>
        <v>0.118902012044256</v>
      </c>
      <c r="L29" s="39">
        <f t="shared" si="27"/>
        <v>-0.00213869302378093</v>
      </c>
      <c r="M29" s="79">
        <f t="shared" si="28"/>
        <v>-0.0361187371310913</v>
      </c>
    </row>
    <row r="30" customHeight="1" spans="2:13">
      <c r="B30" s="5" t="s">
        <v>32</v>
      </c>
      <c r="C30" s="67">
        <f>「PTT」無回文版!C30+Dcard!C30</f>
        <v>139</v>
      </c>
      <c r="D30" s="39">
        <f t="shared" si="23"/>
        <v>0.0618602581219404</v>
      </c>
      <c r="E30" s="67">
        <f>Dcard!E30+「PTT」無回文版!E30</f>
        <v>104</v>
      </c>
      <c r="F30" s="39">
        <f t="shared" si="24"/>
        <v>0.050168837433671</v>
      </c>
      <c r="G30" s="67">
        <f>Dcard!G30+「PTT」無回文版!G30</f>
        <v>89</v>
      </c>
      <c r="H30" s="39">
        <f t="shared" si="25"/>
        <v>0.0473404255319149</v>
      </c>
      <c r="J30" s="5" t="s">
        <v>32</v>
      </c>
      <c r="K30" s="79">
        <f t="shared" si="26"/>
        <v>-0.188997282636987</v>
      </c>
      <c r="L30" s="39">
        <f t="shared" si="27"/>
        <v>-0.00282841190175612</v>
      </c>
      <c r="M30" s="79">
        <f t="shared" si="28"/>
        <v>-0.234719883667534</v>
      </c>
    </row>
    <row r="31" customHeight="1" spans="2:8">
      <c r="B31" s="72"/>
      <c r="C31" s="67">
        <f>「PTT」無回文版!C31+Dcard!C31</f>
        <v>2247</v>
      </c>
      <c r="D31" s="71">
        <f>C31/$C$53</f>
        <v>0.0540716142073347</v>
      </c>
      <c r="E31" s="67">
        <f>Dcard!E31+「PTT」無回文版!E31</f>
        <v>2073</v>
      </c>
      <c r="F31" s="71">
        <f>E31/$E$53</f>
        <v>0.0498401173274349</v>
      </c>
      <c r="G31" s="67">
        <f>Dcard!G31+「PTT」無回文版!G31</f>
        <v>1880</v>
      </c>
      <c r="H31" s="71">
        <f>G31/$G$53</f>
        <v>0.0484298925783766</v>
      </c>
    </row>
    <row r="32" customHeight="1" spans="1:13">
      <c r="A32" s="63" t="s">
        <v>33</v>
      </c>
      <c r="B32" s="21" t="s">
        <v>34</v>
      </c>
      <c r="C32" s="67">
        <f>「PTT」無回文版!C32+Dcard!C32</f>
        <v>5527</v>
      </c>
      <c r="D32" s="39">
        <f t="shared" ref="D32:D39" si="29">C32/$C$40</f>
        <v>0.464609952925353</v>
      </c>
      <c r="E32" s="67">
        <f>Dcard!E32+「PTT」無回文版!E32</f>
        <v>5267</v>
      </c>
      <c r="F32" s="39">
        <f t="shared" ref="F32:F37" si="30">E32/$E$40</f>
        <v>0.441492036881811</v>
      </c>
      <c r="G32" s="67">
        <f>Dcard!G32+「PTT」無回文版!G32</f>
        <v>4775</v>
      </c>
      <c r="H32" s="39">
        <f t="shared" ref="H32:H39" si="31">G32/$G$40</f>
        <v>0.423540890544616</v>
      </c>
      <c r="J32" s="21" t="s">
        <v>34</v>
      </c>
      <c r="K32" s="79">
        <f t="shared" ref="K32:K39" si="32">(F32-D32)/D32</f>
        <v>-0.0497576857705775</v>
      </c>
      <c r="L32" s="39">
        <f t="shared" ref="L32:L39" si="33">H32-F32</f>
        <v>-0.0179511463371946</v>
      </c>
      <c r="M32" s="79">
        <f t="shared" ref="M32:M39" si="34">(H32-D32)/D32</f>
        <v>-0.0883947107076622</v>
      </c>
    </row>
    <row r="33" customHeight="1" spans="2:13">
      <c r="B33" s="21" t="s">
        <v>33</v>
      </c>
      <c r="C33" s="67">
        <f>「PTT」無回文版!C33+Dcard!C33</f>
        <v>1798</v>
      </c>
      <c r="D33" s="39">
        <f t="shared" si="29"/>
        <v>0.151143241425689</v>
      </c>
      <c r="E33" s="67">
        <f>Dcard!E33+「PTT」無回文版!E33</f>
        <v>1556</v>
      </c>
      <c r="F33" s="39">
        <f t="shared" si="30"/>
        <v>0.130427493713328</v>
      </c>
      <c r="G33" s="67">
        <f>Dcard!G33+「PTT」無回文版!G33</f>
        <v>1497</v>
      </c>
      <c r="H33" s="39">
        <f t="shared" si="31"/>
        <v>0.132783395423097</v>
      </c>
      <c r="J33" s="21" t="s">
        <v>33</v>
      </c>
      <c r="K33" s="79">
        <f t="shared" si="32"/>
        <v>-0.137060364174779</v>
      </c>
      <c r="L33" s="39">
        <f t="shared" si="33"/>
        <v>0.00235590170976965</v>
      </c>
      <c r="M33" s="79">
        <f t="shared" si="34"/>
        <v>-0.121473152417594</v>
      </c>
    </row>
    <row r="34" customHeight="1" spans="2:13">
      <c r="B34" s="21" t="s">
        <v>35</v>
      </c>
      <c r="C34" s="67">
        <f>「PTT」無回文版!C34+Dcard!C34</f>
        <v>1578</v>
      </c>
      <c r="D34" s="39">
        <f t="shared" si="29"/>
        <v>0.132649630127774</v>
      </c>
      <c r="E34" s="67">
        <f>Dcard!E34+「PTT」無回文版!E34</f>
        <v>1664</v>
      </c>
      <c r="F34" s="39">
        <f t="shared" si="30"/>
        <v>0.139480301760268</v>
      </c>
      <c r="G34" s="67">
        <f>Dcard!G34+「PTT」無回文版!G34</f>
        <v>1991</v>
      </c>
      <c r="H34" s="39">
        <f t="shared" si="31"/>
        <v>0.17660102891609</v>
      </c>
      <c r="J34" s="24" t="s">
        <v>35</v>
      </c>
      <c r="K34" s="79">
        <f t="shared" si="32"/>
        <v>0.0514940872878017</v>
      </c>
      <c r="L34" s="39">
        <f t="shared" si="33"/>
        <v>0.0371207271558219</v>
      </c>
      <c r="M34" s="81">
        <f t="shared" si="34"/>
        <v>0.331334499357293</v>
      </c>
    </row>
    <row r="35" customHeight="1" spans="2:13">
      <c r="B35" s="21" t="s">
        <v>36</v>
      </c>
      <c r="C35" s="67">
        <f>「PTT」無回文版!C35+Dcard!C35</f>
        <v>1482</v>
      </c>
      <c r="D35" s="39">
        <f t="shared" si="29"/>
        <v>0.12457969065232</v>
      </c>
      <c r="E35" s="67">
        <f>Dcard!E35+「PTT」無回文版!E35</f>
        <v>1840</v>
      </c>
      <c r="F35" s="39">
        <f t="shared" si="30"/>
        <v>0.154233025984912</v>
      </c>
      <c r="G35" s="67">
        <f>Dcard!G35+「PTT」無回文版!G35</f>
        <v>1835</v>
      </c>
      <c r="H35" s="39">
        <f t="shared" si="31"/>
        <v>0.16276388149725</v>
      </c>
      <c r="J35" s="21" t="s">
        <v>36</v>
      </c>
      <c r="K35" s="79">
        <f t="shared" si="32"/>
        <v>0.23802704258874</v>
      </c>
      <c r="L35" s="39">
        <f t="shared" si="33"/>
        <v>0.00853085551233834</v>
      </c>
      <c r="M35" s="79">
        <f t="shared" si="34"/>
        <v>0.306504139197901</v>
      </c>
    </row>
    <row r="36" customHeight="1" spans="2:13">
      <c r="B36" s="21" t="s">
        <v>37</v>
      </c>
      <c r="C36" s="67">
        <f>「PTT」無回文版!C36+Dcard!C36</f>
        <v>498</v>
      </c>
      <c r="D36" s="39">
        <f t="shared" si="29"/>
        <v>0.0418628110289173</v>
      </c>
      <c r="E36" s="67">
        <f>Dcard!E36+「PTT」無回文版!E36</f>
        <v>399</v>
      </c>
      <c r="F36" s="39">
        <f t="shared" si="30"/>
        <v>0.0334450963956412</v>
      </c>
      <c r="G36" s="67">
        <f>Dcard!G36+「PTT」無回文版!G36</f>
        <v>355</v>
      </c>
      <c r="H36" s="39">
        <f t="shared" si="31"/>
        <v>0.0314883803441547</v>
      </c>
      <c r="J36" s="21" t="s">
        <v>37</v>
      </c>
      <c r="K36" s="79">
        <f t="shared" si="32"/>
        <v>-0.201078580878417</v>
      </c>
      <c r="L36" s="39">
        <f t="shared" si="33"/>
        <v>-0.00195671605148655</v>
      </c>
      <c r="M36" s="79">
        <f t="shared" si="34"/>
        <v>-0.24781973378702</v>
      </c>
    </row>
    <row r="37" customHeight="1" spans="2:13">
      <c r="B37" s="21" t="s">
        <v>38</v>
      </c>
      <c r="C37" s="67">
        <f>「PTT」無回文版!C37+Dcard!C37</f>
        <v>356</v>
      </c>
      <c r="D37" s="39">
        <f t="shared" si="29"/>
        <v>0.0299260255548083</v>
      </c>
      <c r="E37" s="67">
        <f>Dcard!E37+「PTT」無回文版!E37</f>
        <v>367</v>
      </c>
      <c r="F37" s="39">
        <f t="shared" si="30"/>
        <v>0.0307627829002515</v>
      </c>
      <c r="G37" s="67">
        <f>Dcard!G37+「PTT」無回文版!G37</f>
        <v>407</v>
      </c>
      <c r="H37" s="39">
        <f t="shared" si="31"/>
        <v>0.0361007628171013</v>
      </c>
      <c r="J37" s="21" t="s">
        <v>38</v>
      </c>
      <c r="K37" s="79">
        <f t="shared" si="32"/>
        <v>0.0279608578128973</v>
      </c>
      <c r="L37" s="39">
        <f t="shared" si="33"/>
        <v>0.00533797991684983</v>
      </c>
      <c r="M37" s="81">
        <f t="shared" si="34"/>
        <v>0.206333355259093</v>
      </c>
    </row>
    <row r="38" customHeight="1" spans="2:13">
      <c r="B38" s="73" t="s">
        <v>39</v>
      </c>
      <c r="C38" s="67">
        <f>「PTT」無回文版!C38+Dcard!C38</f>
        <v>124</v>
      </c>
      <c r="D38" s="39">
        <f t="shared" si="29"/>
        <v>0.0104236718224613</v>
      </c>
      <c r="E38" s="67">
        <f>Dcard!E38+「PTT」無回文版!E38</f>
        <v>108</v>
      </c>
      <c r="F38" s="39">
        <f t="shared" ref="F38:F39" si="35">G38/$E$40</f>
        <v>0.00989103101424979</v>
      </c>
      <c r="G38" s="67">
        <f>Dcard!G38+「PTT」無回文版!G38</f>
        <v>118</v>
      </c>
      <c r="H38" s="39">
        <f t="shared" si="31"/>
        <v>0.0104665602270711</v>
      </c>
      <c r="J38" s="73" t="s">
        <v>39</v>
      </c>
      <c r="K38" s="79">
        <f t="shared" si="32"/>
        <v>-0.0510991536651976</v>
      </c>
      <c r="L38" s="39">
        <f t="shared" si="33"/>
        <v>0.000575529212821347</v>
      </c>
      <c r="M38" s="79">
        <f t="shared" si="34"/>
        <v>0.00411451984869552</v>
      </c>
    </row>
    <row r="39" customHeight="1" spans="2:13">
      <c r="B39" s="74" t="s">
        <v>40</v>
      </c>
      <c r="C39" s="67">
        <f>「PTT」無回文版!C39+Dcard!C39</f>
        <v>533</v>
      </c>
      <c r="D39" s="39">
        <f t="shared" si="29"/>
        <v>0.0448049764626765</v>
      </c>
      <c r="E39" s="67">
        <f>Dcard!E39+「PTT」無回文版!E39</f>
        <v>729</v>
      </c>
      <c r="F39" s="39">
        <f t="shared" si="35"/>
        <v>0.0248113998323554</v>
      </c>
      <c r="G39" s="67">
        <f>Dcard!G39+「PTT」無回文版!G39</f>
        <v>296</v>
      </c>
      <c r="H39" s="39">
        <f t="shared" si="31"/>
        <v>0.0262551002306191</v>
      </c>
      <c r="J39" s="74" t="s">
        <v>40</v>
      </c>
      <c r="K39" s="79">
        <f t="shared" si="32"/>
        <v>-0.446235624004315</v>
      </c>
      <c r="L39" s="39">
        <f t="shared" si="33"/>
        <v>0.00144370039826372</v>
      </c>
      <c r="M39" s="79">
        <f t="shared" si="34"/>
        <v>-0.414013747948508</v>
      </c>
    </row>
    <row r="40" customHeight="1" spans="2:12">
      <c r="B40" s="25"/>
      <c r="C40" s="67">
        <f>「PTT」無回文版!C40+Dcard!C40</f>
        <v>11896</v>
      </c>
      <c r="D40" s="71">
        <f>C40/$C$53</f>
        <v>0.286264318028684</v>
      </c>
      <c r="E40" s="67">
        <f>Dcard!E40+「PTT」無回文版!E40</f>
        <v>11930</v>
      </c>
      <c r="F40" s="71">
        <f>E40/$E$53</f>
        <v>0.286827110331065</v>
      </c>
      <c r="G40" s="67">
        <f>Dcard!G40+「PTT」無回文版!G40</f>
        <v>11274</v>
      </c>
      <c r="H40" s="71">
        <f>G40/$G$53</f>
        <v>0.290424791983307</v>
      </c>
      <c r="L40" s="82"/>
    </row>
    <row r="41" customHeight="1" spans="1:13">
      <c r="A41" s="63" t="s">
        <v>41</v>
      </c>
      <c r="B41" s="75" t="s">
        <v>42</v>
      </c>
      <c r="C41" s="67">
        <f>「PTT」無回文版!C41+Dcard!C41</f>
        <v>473</v>
      </c>
      <c r="D41" s="76">
        <f t="shared" ref="D41:D49" si="36">C41/$C$50</f>
        <v>0.198073701842546</v>
      </c>
      <c r="E41" s="67">
        <f>Dcard!E41+「PTT」無回文版!E41</f>
        <v>637</v>
      </c>
      <c r="F41" s="76">
        <f t="shared" ref="F41:F49" si="37">E41/$E$50</f>
        <v>0.251282051282051</v>
      </c>
      <c r="G41" s="67">
        <f>Dcard!G41+「PTT」無回文版!G41</f>
        <v>583</v>
      </c>
      <c r="H41" s="76">
        <f t="shared" ref="H41:H49" si="38">G41/$G$50</f>
        <v>0.261787157611136</v>
      </c>
      <c r="J41" s="75" t="s">
        <v>42</v>
      </c>
      <c r="K41" s="79">
        <f t="shared" ref="K41:K49" si="39">(F41-D41)/D41</f>
        <v>0.268629045373231</v>
      </c>
      <c r="L41" s="39">
        <f t="shared" ref="L41:L49" si="40">H41-F41</f>
        <v>0.0105051063290848</v>
      </c>
      <c r="M41" s="81">
        <f t="shared" ref="M41:M49" si="41">(H41-D41)/D41</f>
        <v>0.32166539614248</v>
      </c>
    </row>
    <row r="42" customHeight="1" spans="2:13">
      <c r="B42" s="21" t="s">
        <v>43</v>
      </c>
      <c r="C42" s="67">
        <f>「PTT」無回文版!C42+Dcard!C42</f>
        <v>368</v>
      </c>
      <c r="D42" s="76">
        <f t="shared" si="36"/>
        <v>0.154103852596315</v>
      </c>
      <c r="E42" s="67">
        <f>Dcard!E42+「PTT」無回文版!E42</f>
        <v>367</v>
      </c>
      <c r="F42" s="76">
        <f t="shared" si="37"/>
        <v>0.144773175542406</v>
      </c>
      <c r="G42" s="67">
        <f>Dcard!G42+「PTT」無回文版!G42</f>
        <v>318</v>
      </c>
      <c r="H42" s="76">
        <f t="shared" si="38"/>
        <v>0.14279299506062</v>
      </c>
      <c r="J42" s="21" t="s">
        <v>43</v>
      </c>
      <c r="K42" s="79">
        <f t="shared" si="39"/>
        <v>-0.0605479804476459</v>
      </c>
      <c r="L42" s="39">
        <f t="shared" si="40"/>
        <v>-0.00198018048178666</v>
      </c>
      <c r="M42" s="79">
        <f t="shared" si="41"/>
        <v>-0.0733976298783702</v>
      </c>
    </row>
    <row r="43" customHeight="1" spans="2:13">
      <c r="B43" s="21" t="s">
        <v>44</v>
      </c>
      <c r="C43" s="67">
        <f>「PTT」無回文版!C43+Dcard!C43</f>
        <v>280</v>
      </c>
      <c r="D43" s="76">
        <f t="shared" si="36"/>
        <v>0.117252931323283</v>
      </c>
      <c r="E43" s="67">
        <f>Dcard!E43+「PTT」無回文版!E43</f>
        <v>323</v>
      </c>
      <c r="F43" s="76">
        <f t="shared" si="37"/>
        <v>0.12741617357002</v>
      </c>
      <c r="G43" s="67">
        <f>Dcard!G43+「PTT」無回文版!G43</f>
        <v>206</v>
      </c>
      <c r="H43" s="76">
        <f t="shared" si="38"/>
        <v>0.0925011225864392</v>
      </c>
      <c r="J43" s="21" t="s">
        <v>44</v>
      </c>
      <c r="K43" s="79">
        <f t="shared" si="39"/>
        <v>0.0866779374471681</v>
      </c>
      <c r="L43" s="39">
        <f t="shared" si="40"/>
        <v>-0.0349150509835806</v>
      </c>
      <c r="M43" s="79">
        <f t="shared" si="41"/>
        <v>-0.211097568798512</v>
      </c>
    </row>
    <row r="44" customHeight="1" spans="2:13">
      <c r="B44" s="21" t="s">
        <v>45</v>
      </c>
      <c r="C44" s="67">
        <f>「PTT」無回文版!C44+Dcard!C44</f>
        <v>300</v>
      </c>
      <c r="D44" s="76">
        <f t="shared" si="36"/>
        <v>0.125628140703518</v>
      </c>
      <c r="E44" s="67">
        <f>Dcard!E44+「PTT」無回文版!E44</f>
        <v>298</v>
      </c>
      <c r="F44" s="76">
        <f t="shared" si="37"/>
        <v>0.117554240631164</v>
      </c>
      <c r="G44" s="67">
        <f>Dcard!G44+「PTT」無回文版!G44</f>
        <v>280</v>
      </c>
      <c r="H44" s="76">
        <f t="shared" si="38"/>
        <v>0.125729681185451</v>
      </c>
      <c r="J44" s="21" t="s">
        <v>45</v>
      </c>
      <c r="K44" s="79">
        <f t="shared" si="39"/>
        <v>-0.0642682445759368</v>
      </c>
      <c r="L44" s="39">
        <f t="shared" si="40"/>
        <v>0.00817544055428757</v>
      </c>
      <c r="M44" s="79">
        <f t="shared" si="41"/>
        <v>0.00080826223619224</v>
      </c>
    </row>
    <row r="45" customHeight="1" spans="2:13">
      <c r="B45" s="21" t="s">
        <v>46</v>
      </c>
      <c r="C45" s="67">
        <f>「PTT」無回文版!C45+Dcard!C45</f>
        <v>234</v>
      </c>
      <c r="D45" s="76">
        <f t="shared" si="36"/>
        <v>0.0979899497487437</v>
      </c>
      <c r="E45" s="67">
        <f>Dcard!E45+「PTT」無回文版!E45</f>
        <v>236</v>
      </c>
      <c r="F45" s="76">
        <f t="shared" si="37"/>
        <v>0.0930966469428008</v>
      </c>
      <c r="G45" s="67">
        <f>Dcard!G45+「PTT」無回文版!G45</f>
        <v>224</v>
      </c>
      <c r="H45" s="76">
        <f t="shared" si="38"/>
        <v>0.100583744948361</v>
      </c>
      <c r="J45" s="21" t="s">
        <v>46</v>
      </c>
      <c r="K45" s="79">
        <f t="shared" si="39"/>
        <v>-0.0499367824811611</v>
      </c>
      <c r="L45" s="39">
        <f t="shared" si="40"/>
        <v>0.00748709800556023</v>
      </c>
      <c r="M45" s="79">
        <f t="shared" si="41"/>
        <v>0.0264700125499407</v>
      </c>
    </row>
    <row r="46" customHeight="1" spans="2:13">
      <c r="B46" s="21" t="s">
        <v>47</v>
      </c>
      <c r="C46" s="67">
        <f>「PTT」無回文版!C46+Dcard!C46</f>
        <v>166</v>
      </c>
      <c r="D46" s="76">
        <f t="shared" si="36"/>
        <v>0.0695142378559464</v>
      </c>
      <c r="E46" s="67">
        <f>Dcard!E46+「PTT」無回文版!E46</f>
        <v>99</v>
      </c>
      <c r="F46" s="76">
        <f t="shared" si="37"/>
        <v>0.0390532544378698</v>
      </c>
      <c r="G46" s="67">
        <f>Dcard!G46+「PTT」無回文版!G46</f>
        <v>111</v>
      </c>
      <c r="H46" s="76">
        <f t="shared" si="38"/>
        <v>0.0498428378985182</v>
      </c>
      <c r="J46" t="s">
        <v>47</v>
      </c>
      <c r="K46" s="79">
        <f t="shared" si="39"/>
        <v>-0.438197761460041</v>
      </c>
      <c r="L46" s="80">
        <f t="shared" si="40"/>
        <v>0.0107895834606484</v>
      </c>
      <c r="M46" s="79">
        <f t="shared" si="41"/>
        <v>-0.282983753604449</v>
      </c>
    </row>
    <row r="47" customHeight="1" spans="2:13">
      <c r="B47" s="21" t="s">
        <v>48</v>
      </c>
      <c r="C47" s="67">
        <f>「PTT」無回文版!C47+Dcard!C47</f>
        <v>109</v>
      </c>
      <c r="D47" s="76">
        <f t="shared" si="36"/>
        <v>0.0456448911222781</v>
      </c>
      <c r="E47" s="67">
        <f>Dcard!E47+「PTT」無回文版!E47</f>
        <v>105</v>
      </c>
      <c r="F47" s="76">
        <f t="shared" si="37"/>
        <v>0.0414201183431953</v>
      </c>
      <c r="G47" s="67">
        <f>Dcard!G47+「PTT」無回文版!G47</f>
        <v>102</v>
      </c>
      <c r="H47" s="76">
        <f t="shared" si="38"/>
        <v>0.0458015267175573</v>
      </c>
      <c r="J47" t="s">
        <v>48</v>
      </c>
      <c r="K47" s="79">
        <f t="shared" si="39"/>
        <v>-0.0925574073068779</v>
      </c>
      <c r="L47" s="80">
        <f t="shared" si="40"/>
        <v>0.00438140837436198</v>
      </c>
      <c r="M47" s="79">
        <f t="shared" si="41"/>
        <v>0.00343161285804331</v>
      </c>
    </row>
    <row r="48" customHeight="1" spans="2:13">
      <c r="B48" s="21" t="s">
        <v>49</v>
      </c>
      <c r="C48" s="67">
        <f>「PTT」無回文版!C48+Dcard!C48</f>
        <v>82</v>
      </c>
      <c r="D48" s="76">
        <f t="shared" si="36"/>
        <v>0.0343383584589615</v>
      </c>
      <c r="E48" s="67">
        <f>Dcard!E48+「PTT」無回文版!E48</f>
        <v>123</v>
      </c>
      <c r="F48" s="76">
        <f t="shared" si="37"/>
        <v>0.0485207100591716</v>
      </c>
      <c r="G48" s="67">
        <f>Dcard!G48+「PTT」無回文版!G48</f>
        <v>89</v>
      </c>
      <c r="H48" s="76">
        <f t="shared" si="38"/>
        <v>0.039964077233947</v>
      </c>
      <c r="J48" t="s">
        <v>49</v>
      </c>
      <c r="K48" s="79">
        <f t="shared" si="39"/>
        <v>0.41301775147929</v>
      </c>
      <c r="L48" s="39">
        <f t="shared" si="40"/>
        <v>-0.00855663282522458</v>
      </c>
      <c r="M48" s="79">
        <f t="shared" si="41"/>
        <v>0.163831907739823</v>
      </c>
    </row>
    <row r="49" customHeight="1" spans="2:13">
      <c r="B49" s="21" t="s">
        <v>50</v>
      </c>
      <c r="C49" s="67">
        <f>「PTT」無回文版!C49+Dcard!C49</f>
        <v>376</v>
      </c>
      <c r="D49" s="76">
        <f t="shared" si="36"/>
        <v>0.157453936348409</v>
      </c>
      <c r="E49" s="67">
        <f>Dcard!E49+「PTT」無回文版!E49</f>
        <v>347</v>
      </c>
      <c r="F49" s="76">
        <f t="shared" si="37"/>
        <v>0.136883629191321</v>
      </c>
      <c r="G49" s="67">
        <f>Dcard!G49+「PTT」無回文版!G49</f>
        <v>314</v>
      </c>
      <c r="H49" s="76">
        <f t="shared" si="38"/>
        <v>0.14099685675797</v>
      </c>
      <c r="J49" t="s">
        <v>50</v>
      </c>
      <c r="K49" s="79">
        <f t="shared" si="39"/>
        <v>-0.13064333375299</v>
      </c>
      <c r="L49" s="80">
        <f t="shared" si="40"/>
        <v>0.00411322756664886</v>
      </c>
      <c r="M49" s="79">
        <f t="shared" si="41"/>
        <v>-0.104519962930763</v>
      </c>
    </row>
    <row r="50" customHeight="1" spans="2:8">
      <c r="B50" s="72"/>
      <c r="C50" s="67">
        <f>「PTT」無回文版!C50+Dcard!C50</f>
        <v>2388</v>
      </c>
      <c r="D50" s="71">
        <f>C50/$C$53</f>
        <v>0.0574646260467803</v>
      </c>
      <c r="E50" s="67">
        <f>Dcard!E50+「PTT」無回文版!E50</f>
        <v>2535</v>
      </c>
      <c r="F50" s="71">
        <f>E50/$E$53</f>
        <v>0.0609477556319573</v>
      </c>
      <c r="G50" s="67">
        <f>Dcard!G50+「PTT」無回文版!G50</f>
        <v>2227</v>
      </c>
      <c r="H50" s="71">
        <f>G50/$G$53</f>
        <v>0.0573688142404493</v>
      </c>
    </row>
    <row r="51" customHeight="1" spans="4:4">
      <c r="D51" s="39"/>
    </row>
    <row r="52" customHeight="1" spans="4:4">
      <c r="D52" s="39"/>
    </row>
    <row r="53" customHeight="1" spans="1:9">
      <c r="A53" s="31" t="s">
        <v>51</v>
      </c>
      <c r="B53" s="31"/>
      <c r="C53" s="34">
        <f t="shared" ref="C53:F53" si="42">SUM(C50,C40,C31,C19,C11,C15,C25)</f>
        <v>41556</v>
      </c>
      <c r="D53" s="77">
        <f t="shared" si="42"/>
        <v>1</v>
      </c>
      <c r="E53" s="34">
        <f t="shared" si="42"/>
        <v>41593</v>
      </c>
      <c r="F53" s="77">
        <f t="shared" si="42"/>
        <v>1</v>
      </c>
      <c r="G53" s="34">
        <f>SUM(G50,G40,G31,G25,G19,G15,G11)</f>
        <v>38819</v>
      </c>
      <c r="H53" s="77">
        <f>SUM(H50,H40,H31,H19,H11,H15,H25)</f>
        <v>1</v>
      </c>
      <c r="I53" s="39">
        <f>(G53-E53)/G53</f>
        <v>-0.0714598521342641</v>
      </c>
    </row>
    <row r="54" customHeight="1" spans="4:4">
      <c r="D54" s="39"/>
    </row>
    <row r="55" customHeight="1" spans="4:4">
      <c r="D55" s="39"/>
    </row>
    <row r="56" customHeight="1" spans="4:4">
      <c r="D56" s="39"/>
    </row>
    <row r="57" customHeight="1" spans="4:4">
      <c r="D57" s="39"/>
    </row>
    <row r="58" customHeight="1" spans="4:4">
      <c r="D58" s="39"/>
    </row>
    <row r="59" customHeight="1" spans="4:4">
      <c r="D59" s="39"/>
    </row>
    <row r="60" customHeight="1" spans="4:4">
      <c r="D60" s="39"/>
    </row>
    <row r="61" customHeight="1" spans="4:4">
      <c r="D61" s="39"/>
    </row>
    <row r="62" customHeight="1" spans="4:4">
      <c r="D62" s="39"/>
    </row>
    <row r="63" customHeight="1" spans="4:4">
      <c r="D63" s="39"/>
    </row>
    <row r="64" customHeight="1" spans="4:4">
      <c r="D64" s="39"/>
    </row>
    <row r="65" customHeight="1" spans="4:4">
      <c r="D65" s="39"/>
    </row>
    <row r="66" customHeight="1" spans="4:4">
      <c r="D66" s="39"/>
    </row>
    <row r="67" customHeight="1" spans="4:4">
      <c r="D67" s="39"/>
    </row>
    <row r="68" customHeight="1" spans="4:4">
      <c r="D68" s="39"/>
    </row>
    <row r="69" customHeight="1" spans="4:4">
      <c r="D69" s="39"/>
    </row>
    <row r="70" customHeight="1" spans="4:4">
      <c r="D70" s="39"/>
    </row>
    <row r="71" customHeight="1" spans="4:4">
      <c r="D71" s="39"/>
    </row>
    <row r="72" customHeight="1" spans="4:4">
      <c r="D72" s="39"/>
    </row>
    <row r="73" customHeight="1" spans="4:4">
      <c r="D73" s="39"/>
    </row>
    <row r="74" customHeight="1" spans="4:4">
      <c r="D74" s="39"/>
    </row>
    <row r="75" customHeight="1" spans="4:4">
      <c r="D75" s="39"/>
    </row>
    <row r="76" customHeight="1" spans="4:4">
      <c r="D76" s="39"/>
    </row>
    <row r="77" customHeight="1" spans="4:4">
      <c r="D77" s="39"/>
    </row>
    <row r="78" customHeight="1" spans="4:4">
      <c r="D78" s="39"/>
    </row>
    <row r="79" customHeight="1" spans="4:4">
      <c r="D79" s="39"/>
    </row>
    <row r="80" customHeight="1" spans="4:4">
      <c r="D80" s="39"/>
    </row>
    <row r="81" customHeight="1" spans="4:4">
      <c r="D81" s="39"/>
    </row>
    <row r="82" customHeight="1" spans="4:4">
      <c r="D82" s="39"/>
    </row>
    <row r="83" customHeight="1" spans="4:4">
      <c r="D83" s="39"/>
    </row>
    <row r="84" customHeight="1" spans="4:4">
      <c r="D84" s="39"/>
    </row>
    <row r="85" customHeight="1" spans="4:4">
      <c r="D85" s="39"/>
    </row>
    <row r="86" customHeight="1" spans="4:4">
      <c r="D86" s="39"/>
    </row>
    <row r="87" customHeight="1" spans="4:4">
      <c r="D87" s="39"/>
    </row>
    <row r="88" customHeight="1" spans="4:4">
      <c r="D88" s="39"/>
    </row>
    <row r="89" customHeight="1" spans="4:4">
      <c r="D89" s="39"/>
    </row>
    <row r="90" customHeight="1" spans="4:4">
      <c r="D90" s="39"/>
    </row>
    <row r="91" customHeight="1" spans="4:4">
      <c r="D91" s="39"/>
    </row>
    <row r="92" customHeight="1" spans="4:4">
      <c r="D92" s="39"/>
    </row>
    <row r="93" customHeight="1" spans="4:4">
      <c r="D93" s="39"/>
    </row>
    <row r="94" customHeight="1" spans="4:4">
      <c r="D94" s="39"/>
    </row>
    <row r="95" customHeight="1" spans="4:4">
      <c r="D95" s="39"/>
    </row>
    <row r="96" customHeight="1" spans="4:4">
      <c r="D96" s="39"/>
    </row>
    <row r="97" customHeight="1" spans="4:4">
      <c r="D97" s="39"/>
    </row>
    <row r="98" customHeight="1" spans="4:4">
      <c r="D98" s="39"/>
    </row>
    <row r="99" customHeight="1" spans="4:4">
      <c r="D99" s="39"/>
    </row>
    <row r="100" customHeight="1" spans="4:4">
      <c r="D100" s="39"/>
    </row>
    <row r="101" customHeight="1" spans="4:4">
      <c r="D101" s="39"/>
    </row>
    <row r="102" customHeight="1" spans="4:4">
      <c r="D102" s="39"/>
    </row>
    <row r="103" customHeight="1" spans="4:4">
      <c r="D103" s="39"/>
    </row>
    <row r="104" customHeight="1" spans="4:4">
      <c r="D104" s="39"/>
    </row>
    <row r="105" customHeight="1" spans="4:4">
      <c r="D105" s="39"/>
    </row>
    <row r="106" customHeight="1" spans="4:4">
      <c r="D106" s="39"/>
    </row>
    <row r="107" customHeight="1" spans="4:4">
      <c r="D107" s="39"/>
    </row>
    <row r="108" customHeight="1" spans="4:4">
      <c r="D108" s="39"/>
    </row>
    <row r="109" customHeight="1" spans="4:4">
      <c r="D109" s="39"/>
    </row>
    <row r="110" customHeight="1" spans="4:4">
      <c r="D110" s="39"/>
    </row>
    <row r="111" customHeight="1" spans="4:4">
      <c r="D111" s="39"/>
    </row>
    <row r="112" customHeight="1" spans="4:4">
      <c r="D112" s="39"/>
    </row>
    <row r="113" customHeight="1" spans="4:4">
      <c r="D113" s="39"/>
    </row>
    <row r="114" customHeight="1" spans="4:4">
      <c r="D114" s="39"/>
    </row>
    <row r="115" customHeight="1" spans="4:4">
      <c r="D115" s="39"/>
    </row>
    <row r="116" customHeight="1" spans="4:4">
      <c r="D116" s="39"/>
    </row>
    <row r="117" customHeight="1" spans="4:4">
      <c r="D117" s="39"/>
    </row>
    <row r="118" customHeight="1" spans="4:4">
      <c r="D118" s="39"/>
    </row>
    <row r="119" customHeight="1" spans="4:4">
      <c r="D119" s="39"/>
    </row>
    <row r="120" customHeight="1" spans="4:4">
      <c r="D120" s="39"/>
    </row>
    <row r="121" customHeight="1" spans="4:4">
      <c r="D121" s="39"/>
    </row>
    <row r="122" customHeight="1" spans="4:4">
      <c r="D122" s="39"/>
    </row>
    <row r="123" customHeight="1" spans="4:4">
      <c r="D123" s="39"/>
    </row>
    <row r="124" customHeight="1" spans="4:4">
      <c r="D124" s="39"/>
    </row>
    <row r="125" customHeight="1" spans="4:4">
      <c r="D125" s="39"/>
    </row>
    <row r="126" customHeight="1" spans="4:4">
      <c r="D126" s="39"/>
    </row>
    <row r="127" customHeight="1" spans="4:4">
      <c r="D127" s="39"/>
    </row>
    <row r="128" customHeight="1" spans="4:4">
      <c r="D128" s="39"/>
    </row>
    <row r="129" customHeight="1" spans="4:4">
      <c r="D129" s="39"/>
    </row>
    <row r="130" customHeight="1" spans="4:4">
      <c r="D130" s="39"/>
    </row>
    <row r="131" customHeight="1" spans="4:4">
      <c r="D131" s="39"/>
    </row>
    <row r="132" customHeight="1" spans="4:4">
      <c r="D132" s="39"/>
    </row>
    <row r="133" customHeight="1" spans="4:4">
      <c r="D133" s="39"/>
    </row>
    <row r="134" customHeight="1" spans="4:4">
      <c r="D134" s="39"/>
    </row>
    <row r="135" customHeight="1" spans="4:4">
      <c r="D135" s="39"/>
    </row>
    <row r="136" customHeight="1" spans="4:4">
      <c r="D136" s="39"/>
    </row>
    <row r="137" customHeight="1" spans="4:4">
      <c r="D137" s="39"/>
    </row>
    <row r="138" customHeight="1" spans="4:4">
      <c r="D138" s="39"/>
    </row>
    <row r="139" customHeight="1" spans="4:4">
      <c r="D139" s="39"/>
    </row>
    <row r="140" customHeight="1" spans="4:4">
      <c r="D140" s="39"/>
    </row>
    <row r="141" customHeight="1" spans="4:4">
      <c r="D141" s="39"/>
    </row>
    <row r="142" customHeight="1" spans="4:4">
      <c r="D142" s="39"/>
    </row>
    <row r="143" customHeight="1" spans="4:4">
      <c r="D143" s="39"/>
    </row>
    <row r="144" customHeight="1" spans="4:4">
      <c r="D144" s="39"/>
    </row>
    <row r="145" customHeight="1" spans="4:4">
      <c r="D145" s="39"/>
    </row>
    <row r="146" customHeight="1" spans="4:4">
      <c r="D146" s="39"/>
    </row>
    <row r="147" customHeight="1" spans="4:4">
      <c r="D147" s="39"/>
    </row>
    <row r="148" customHeight="1" spans="4:4">
      <c r="D148" s="39"/>
    </row>
    <row r="149" customHeight="1" spans="4:4">
      <c r="D149" s="39"/>
    </row>
    <row r="150" customHeight="1" spans="4:4">
      <c r="D150" s="39"/>
    </row>
    <row r="151" customHeight="1" spans="4:4">
      <c r="D151" s="39"/>
    </row>
    <row r="152" customHeight="1" spans="4:4">
      <c r="D152" s="39"/>
    </row>
    <row r="153" customHeight="1" spans="4:4">
      <c r="D153" s="39"/>
    </row>
    <row r="154" customHeight="1" spans="4:4">
      <c r="D154" s="39"/>
    </row>
    <row r="155" customHeight="1" spans="4:4">
      <c r="D155" s="39"/>
    </row>
    <row r="156" customHeight="1" spans="4:4">
      <c r="D156" s="39"/>
    </row>
    <row r="157" customHeight="1" spans="4:4">
      <c r="D157" s="39"/>
    </row>
    <row r="158" customHeight="1" spans="4:4">
      <c r="D158" s="39"/>
    </row>
    <row r="159" customHeight="1" spans="4:4">
      <c r="D159" s="39"/>
    </row>
    <row r="160" customHeight="1" spans="4:4">
      <c r="D160" s="39"/>
    </row>
    <row r="161" customHeight="1" spans="4:4">
      <c r="D161" s="39"/>
    </row>
    <row r="162" customHeight="1" spans="4:4">
      <c r="D162" s="39"/>
    </row>
    <row r="163" customHeight="1" spans="4:4">
      <c r="D163" s="39"/>
    </row>
    <row r="164" customHeight="1" spans="4:4">
      <c r="D164" s="39"/>
    </row>
    <row r="165" customHeight="1" spans="4:4">
      <c r="D165" s="39"/>
    </row>
    <row r="166" customHeight="1" spans="4:4">
      <c r="D166" s="39"/>
    </row>
    <row r="167" customHeight="1" spans="4:4">
      <c r="D167" s="39"/>
    </row>
    <row r="168" customHeight="1" spans="4:4">
      <c r="D168" s="39"/>
    </row>
    <row r="169" customHeight="1" spans="4:4">
      <c r="D169" s="39"/>
    </row>
    <row r="170" customHeight="1" spans="4:4">
      <c r="D170" s="39"/>
    </row>
    <row r="171" customHeight="1" spans="4:4">
      <c r="D171" s="39"/>
    </row>
    <row r="172" customHeight="1" spans="4:4">
      <c r="D172" s="39"/>
    </row>
    <row r="173" customHeight="1" spans="4:4">
      <c r="D173" s="39"/>
    </row>
    <row r="174" customHeight="1" spans="4:4">
      <c r="D174" s="39"/>
    </row>
    <row r="175" customHeight="1" spans="4:4">
      <c r="D175" s="39"/>
    </row>
    <row r="176" customHeight="1" spans="4:4">
      <c r="D176" s="39"/>
    </row>
    <row r="177" customHeight="1" spans="4:4">
      <c r="D177" s="39"/>
    </row>
    <row r="178" customHeight="1" spans="4:4">
      <c r="D178" s="39"/>
    </row>
    <row r="179" customHeight="1" spans="4:4">
      <c r="D179" s="39"/>
    </row>
    <row r="180" customHeight="1" spans="4:4">
      <c r="D180" s="39"/>
    </row>
    <row r="181" customHeight="1" spans="4:4">
      <c r="D181" s="39"/>
    </row>
    <row r="182" customHeight="1" spans="4:4">
      <c r="D182" s="39"/>
    </row>
    <row r="183" customHeight="1" spans="4:4">
      <c r="D183" s="39"/>
    </row>
    <row r="184" customHeight="1" spans="4:4">
      <c r="D184" s="39"/>
    </row>
    <row r="185" customHeight="1" spans="4:4">
      <c r="D185" s="39"/>
    </row>
    <row r="186" customHeight="1" spans="4:4">
      <c r="D186" s="39"/>
    </row>
    <row r="187" customHeight="1" spans="4:4">
      <c r="D187" s="39"/>
    </row>
    <row r="188" customHeight="1" spans="4:4">
      <c r="D188" s="39"/>
    </row>
    <row r="189" customHeight="1" spans="4:4">
      <c r="D189" s="39"/>
    </row>
    <row r="190" customHeight="1" spans="4:4">
      <c r="D190" s="39"/>
    </row>
    <row r="191" customHeight="1" spans="4:4">
      <c r="D191" s="39"/>
    </row>
    <row r="192" customHeight="1" spans="4:4">
      <c r="D192" s="39"/>
    </row>
    <row r="193" customHeight="1" spans="4:4">
      <c r="D193" s="39"/>
    </row>
    <row r="194" customHeight="1" spans="4:4">
      <c r="D194" s="39"/>
    </row>
    <row r="195" customHeight="1" spans="4:4">
      <c r="D195" s="39"/>
    </row>
    <row r="196" customHeight="1" spans="4:4">
      <c r="D196" s="39"/>
    </row>
    <row r="197" customHeight="1" spans="4:4">
      <c r="D197" s="39"/>
    </row>
    <row r="198" customHeight="1" spans="4:4">
      <c r="D198" s="39"/>
    </row>
    <row r="199" customHeight="1" spans="4:4">
      <c r="D199" s="39"/>
    </row>
    <row r="200" customHeight="1" spans="4:4">
      <c r="D200" s="39"/>
    </row>
    <row r="201" customHeight="1" spans="4:4">
      <c r="D201" s="39"/>
    </row>
    <row r="202" customHeight="1" spans="4:4">
      <c r="D202" s="39"/>
    </row>
    <row r="203" customHeight="1" spans="4:4">
      <c r="D203" s="39"/>
    </row>
    <row r="204" customHeight="1" spans="4:4">
      <c r="D204" s="39"/>
    </row>
    <row r="205" customHeight="1" spans="4:4">
      <c r="D205" s="39"/>
    </row>
    <row r="206" customHeight="1" spans="4:4">
      <c r="D206" s="39"/>
    </row>
    <row r="207" customHeight="1" spans="4:4">
      <c r="D207" s="39"/>
    </row>
    <row r="208" customHeight="1" spans="4:4">
      <c r="D208" s="39"/>
    </row>
    <row r="209" customHeight="1" spans="4:4">
      <c r="D209" s="39"/>
    </row>
    <row r="210" customHeight="1" spans="4:4">
      <c r="D210" s="39"/>
    </row>
    <row r="211" customHeight="1" spans="4:4">
      <c r="D211" s="39"/>
    </row>
    <row r="212" customHeight="1" spans="4:4">
      <c r="D212" s="39"/>
    </row>
    <row r="213" customHeight="1" spans="4:4">
      <c r="D213" s="39"/>
    </row>
    <row r="214" customHeight="1" spans="4:4">
      <c r="D214" s="39"/>
    </row>
    <row r="215" customHeight="1" spans="4:4">
      <c r="D215" s="39"/>
    </row>
    <row r="216" customHeight="1" spans="4:4">
      <c r="D216" s="39"/>
    </row>
    <row r="217" customHeight="1" spans="4:4">
      <c r="D217" s="39"/>
    </row>
    <row r="218" customHeight="1" spans="4:4">
      <c r="D218" s="39"/>
    </row>
    <row r="219" customHeight="1" spans="4:4">
      <c r="D219" s="39"/>
    </row>
    <row r="220" customHeight="1" spans="4:4">
      <c r="D220" s="39"/>
    </row>
    <row r="221" customHeight="1" spans="4:4">
      <c r="D221" s="39"/>
    </row>
    <row r="222" customHeight="1" spans="4:4">
      <c r="D222" s="39"/>
    </row>
    <row r="223" customHeight="1" spans="4:4">
      <c r="D223" s="39"/>
    </row>
    <row r="224" customHeight="1" spans="4:4">
      <c r="D224" s="39"/>
    </row>
    <row r="225" customHeight="1" spans="4:4">
      <c r="D225" s="39"/>
    </row>
    <row r="226" customHeight="1" spans="4:4">
      <c r="D226" s="39"/>
    </row>
    <row r="227" customHeight="1" spans="4:4">
      <c r="D227" s="39"/>
    </row>
    <row r="228" customHeight="1" spans="4:4">
      <c r="D228" s="39"/>
    </row>
    <row r="229" customHeight="1" spans="4:4">
      <c r="D229" s="39"/>
    </row>
    <row r="230" customHeight="1" spans="4:4">
      <c r="D230" s="39"/>
    </row>
    <row r="231" customHeight="1" spans="4:4">
      <c r="D231" s="39"/>
    </row>
    <row r="232" customHeight="1" spans="4:4">
      <c r="D232" s="39"/>
    </row>
    <row r="233" customHeight="1" spans="4:4">
      <c r="D233" s="39"/>
    </row>
    <row r="234" customHeight="1" spans="4:4">
      <c r="D234" s="39"/>
    </row>
    <row r="235" customHeight="1" spans="4:4">
      <c r="D235" s="39"/>
    </row>
    <row r="236" customHeight="1" spans="4:4">
      <c r="D236" s="39"/>
    </row>
    <row r="237" customHeight="1" spans="4:4">
      <c r="D237" s="39"/>
    </row>
    <row r="238" customHeight="1" spans="4:4">
      <c r="D238" s="39"/>
    </row>
    <row r="239" customHeight="1" spans="4:4">
      <c r="D239" s="39"/>
    </row>
    <row r="240" customHeight="1" spans="4:4">
      <c r="D240" s="39"/>
    </row>
    <row r="241" customHeight="1" spans="4:4">
      <c r="D241" s="39"/>
    </row>
    <row r="242" customHeight="1" spans="4:4">
      <c r="D242" s="39"/>
    </row>
    <row r="243" customHeight="1" spans="4:4">
      <c r="D243" s="39"/>
    </row>
    <row r="244" customHeight="1" spans="4:4">
      <c r="D244" s="39"/>
    </row>
    <row r="245" customHeight="1" spans="4:4">
      <c r="D245" s="39"/>
    </row>
    <row r="246" customHeight="1" spans="4:4">
      <c r="D246" s="39"/>
    </row>
    <row r="247" customHeight="1" spans="4:4">
      <c r="D247" s="39"/>
    </row>
    <row r="248" customHeight="1" spans="4:4">
      <c r="D248" s="39"/>
    </row>
    <row r="249" customHeight="1" spans="4:4">
      <c r="D249" s="39"/>
    </row>
    <row r="250" customHeight="1" spans="4:4">
      <c r="D250" s="39"/>
    </row>
    <row r="251" customHeight="1" spans="4:4">
      <c r="D251" s="39"/>
    </row>
    <row r="252" customHeight="1" spans="4:4">
      <c r="D252" s="39"/>
    </row>
    <row r="253" customHeight="1" spans="4:4">
      <c r="D253" s="39"/>
    </row>
    <row r="254" customHeight="1" spans="4:4">
      <c r="D254" s="39"/>
    </row>
    <row r="255" customHeight="1" spans="4:4">
      <c r="D255" s="39"/>
    </row>
    <row r="256" customHeight="1" spans="4:4">
      <c r="D256" s="39"/>
    </row>
    <row r="257" customHeight="1" spans="4:4">
      <c r="D257" s="39"/>
    </row>
    <row r="258" customHeight="1" spans="4:4">
      <c r="D258" s="39"/>
    </row>
    <row r="259" customHeight="1" spans="4:4">
      <c r="D259" s="39"/>
    </row>
    <row r="260" customHeight="1" spans="4:4">
      <c r="D260" s="39"/>
    </row>
    <row r="261" customHeight="1" spans="4:4">
      <c r="D261" s="39"/>
    </row>
    <row r="262" customHeight="1" spans="4:4">
      <c r="D262" s="39"/>
    </row>
    <row r="263" customHeight="1" spans="4:4">
      <c r="D263" s="39"/>
    </row>
    <row r="264" customHeight="1" spans="4:4">
      <c r="D264" s="39"/>
    </row>
    <row r="265" customHeight="1" spans="4:4">
      <c r="D265" s="39"/>
    </row>
    <row r="266" customHeight="1" spans="4:4">
      <c r="D266" s="39"/>
    </row>
    <row r="267" customHeight="1" spans="4:4">
      <c r="D267" s="39"/>
    </row>
    <row r="268" customHeight="1" spans="4:4">
      <c r="D268" s="39"/>
    </row>
    <row r="269" customHeight="1" spans="4:4">
      <c r="D269" s="39"/>
    </row>
    <row r="270" customHeight="1" spans="4:4">
      <c r="D270" s="39"/>
    </row>
    <row r="271" customHeight="1" spans="4:4">
      <c r="D271" s="39"/>
    </row>
    <row r="272" customHeight="1" spans="4:4">
      <c r="D272" s="39"/>
    </row>
    <row r="273" customHeight="1" spans="4:4">
      <c r="D273" s="39"/>
    </row>
    <row r="274" customHeight="1" spans="4:4">
      <c r="D274" s="39"/>
    </row>
    <row r="275" customHeight="1" spans="4:4">
      <c r="D275" s="39"/>
    </row>
    <row r="276" customHeight="1" spans="4:4">
      <c r="D276" s="39"/>
    </row>
    <row r="277" customHeight="1" spans="4:4">
      <c r="D277" s="39"/>
    </row>
    <row r="278" customHeight="1" spans="4:4">
      <c r="D278" s="39"/>
    </row>
    <row r="279" customHeight="1" spans="4:4">
      <c r="D279" s="39"/>
    </row>
    <row r="280" customHeight="1" spans="4:4">
      <c r="D280" s="39"/>
    </row>
    <row r="281" customHeight="1" spans="4:4">
      <c r="D281" s="39"/>
    </row>
    <row r="282" customHeight="1" spans="4:4">
      <c r="D282" s="39"/>
    </row>
    <row r="283" customHeight="1" spans="4:4">
      <c r="D283" s="39"/>
    </row>
    <row r="284" customHeight="1" spans="4:4">
      <c r="D284" s="39"/>
    </row>
    <row r="285" customHeight="1" spans="4:4">
      <c r="D285" s="39"/>
    </row>
    <row r="286" customHeight="1" spans="4:4">
      <c r="D286" s="39"/>
    </row>
    <row r="287" customHeight="1" spans="4:4">
      <c r="D287" s="39"/>
    </row>
    <row r="288" customHeight="1" spans="4:4">
      <c r="D288" s="39"/>
    </row>
    <row r="289" customHeight="1" spans="4:4">
      <c r="D289" s="39"/>
    </row>
    <row r="290" customHeight="1" spans="4:4">
      <c r="D290" s="39"/>
    </row>
    <row r="291" customHeight="1" spans="4:4">
      <c r="D291" s="39"/>
    </row>
    <row r="292" customHeight="1" spans="4:4">
      <c r="D292" s="39"/>
    </row>
    <row r="293" customHeight="1" spans="4:4">
      <c r="D293" s="39"/>
    </row>
    <row r="294" customHeight="1" spans="4:4">
      <c r="D294" s="39"/>
    </row>
    <row r="295" customHeight="1" spans="4:4">
      <c r="D295" s="39"/>
    </row>
    <row r="296" customHeight="1" spans="4:4">
      <c r="D296" s="39"/>
    </row>
    <row r="297" customHeight="1" spans="4:4">
      <c r="D297" s="39"/>
    </row>
    <row r="298" customHeight="1" spans="4:4">
      <c r="D298" s="39"/>
    </row>
    <row r="299" customHeight="1" spans="4:4">
      <c r="D299" s="39"/>
    </row>
    <row r="300" customHeight="1" spans="4:4">
      <c r="D300" s="39"/>
    </row>
    <row r="301" customHeight="1" spans="4:4">
      <c r="D301" s="39"/>
    </row>
    <row r="302" customHeight="1" spans="4:4">
      <c r="D302" s="39"/>
    </row>
    <row r="303" customHeight="1" spans="4:4">
      <c r="D303" s="39"/>
    </row>
    <row r="304" customHeight="1" spans="4:4">
      <c r="D304" s="39"/>
    </row>
    <row r="305" customHeight="1" spans="4:4">
      <c r="D305" s="39"/>
    </row>
    <row r="306" customHeight="1" spans="4:4">
      <c r="D306" s="39"/>
    </row>
    <row r="307" customHeight="1" spans="4:4">
      <c r="D307" s="39"/>
    </row>
    <row r="308" customHeight="1" spans="4:4">
      <c r="D308" s="39"/>
    </row>
    <row r="309" customHeight="1" spans="4:4">
      <c r="D309" s="39"/>
    </row>
    <row r="310" customHeight="1" spans="4:4">
      <c r="D310" s="39"/>
    </row>
    <row r="311" customHeight="1" spans="4:4">
      <c r="D311" s="39"/>
    </row>
    <row r="312" customHeight="1" spans="4:4">
      <c r="D312" s="39"/>
    </row>
    <row r="313" customHeight="1" spans="4:4">
      <c r="D313" s="39"/>
    </row>
    <row r="314" customHeight="1" spans="4:4">
      <c r="D314" s="39"/>
    </row>
    <row r="315" customHeight="1" spans="4:4">
      <c r="D315" s="39"/>
    </row>
    <row r="316" customHeight="1" spans="4:4">
      <c r="D316" s="39"/>
    </row>
    <row r="317" customHeight="1" spans="4:4">
      <c r="D317" s="39"/>
    </row>
    <row r="318" customHeight="1" spans="4:4">
      <c r="D318" s="39"/>
    </row>
    <row r="319" customHeight="1" spans="4:4">
      <c r="D319" s="39"/>
    </row>
    <row r="320" customHeight="1" spans="4:4">
      <c r="D320" s="39"/>
    </row>
    <row r="321" customHeight="1" spans="4:4">
      <c r="D321" s="39"/>
    </row>
    <row r="322" customHeight="1" spans="4:4">
      <c r="D322" s="39"/>
    </row>
    <row r="323" customHeight="1" spans="4:4">
      <c r="D323" s="39"/>
    </row>
    <row r="324" customHeight="1" spans="4:4">
      <c r="D324" s="39"/>
    </row>
    <row r="325" customHeight="1" spans="4:4">
      <c r="D325" s="39"/>
    </row>
    <row r="326" customHeight="1" spans="4:4">
      <c r="D326" s="39"/>
    </row>
    <row r="327" customHeight="1" spans="4:4">
      <c r="D327" s="39"/>
    </row>
    <row r="328" customHeight="1" spans="4:4">
      <c r="D328" s="39"/>
    </row>
    <row r="329" customHeight="1" spans="4:4">
      <c r="D329" s="39"/>
    </row>
    <row r="330" customHeight="1" spans="4:4">
      <c r="D330" s="39"/>
    </row>
    <row r="331" customHeight="1" spans="4:4">
      <c r="D331" s="39"/>
    </row>
    <row r="332" customHeight="1" spans="4:4">
      <c r="D332" s="39"/>
    </row>
    <row r="333" customHeight="1" spans="4:4">
      <c r="D333" s="39"/>
    </row>
    <row r="334" customHeight="1" spans="4:4">
      <c r="D334" s="39"/>
    </row>
    <row r="335" customHeight="1" spans="4:4">
      <c r="D335" s="39"/>
    </row>
    <row r="336" customHeight="1" spans="4:4">
      <c r="D336" s="39"/>
    </row>
    <row r="337" customHeight="1" spans="4:4">
      <c r="D337" s="39"/>
    </row>
    <row r="338" customHeight="1" spans="4:4">
      <c r="D338" s="39"/>
    </row>
    <row r="339" customHeight="1" spans="4:4">
      <c r="D339" s="39"/>
    </row>
    <row r="340" customHeight="1" spans="4:4">
      <c r="D340" s="39"/>
    </row>
    <row r="341" customHeight="1" spans="4:4">
      <c r="D341" s="39"/>
    </row>
    <row r="342" customHeight="1" spans="4:4">
      <c r="D342" s="39"/>
    </row>
    <row r="343" customHeight="1" spans="4:4">
      <c r="D343" s="39"/>
    </row>
    <row r="344" customHeight="1" spans="4:4">
      <c r="D344" s="39"/>
    </row>
    <row r="345" customHeight="1" spans="4:4">
      <c r="D345" s="39"/>
    </row>
    <row r="346" customHeight="1" spans="4:4">
      <c r="D346" s="39"/>
    </row>
    <row r="347" customHeight="1" spans="4:4">
      <c r="D347" s="39"/>
    </row>
    <row r="348" customHeight="1" spans="4:4">
      <c r="D348" s="39"/>
    </row>
    <row r="349" customHeight="1" spans="4:4">
      <c r="D349" s="39"/>
    </row>
    <row r="350" customHeight="1" spans="4:4">
      <c r="D350" s="39"/>
    </row>
    <row r="351" customHeight="1" spans="4:4">
      <c r="D351" s="39"/>
    </row>
    <row r="352" customHeight="1" spans="4:4">
      <c r="D352" s="39"/>
    </row>
    <row r="353" customHeight="1" spans="4:4">
      <c r="D353" s="39"/>
    </row>
    <row r="354" customHeight="1" spans="4:4">
      <c r="D354" s="39"/>
    </row>
    <row r="355" customHeight="1" spans="4:4">
      <c r="D355" s="39"/>
    </row>
    <row r="356" customHeight="1" spans="4:4">
      <c r="D356" s="39"/>
    </row>
    <row r="357" customHeight="1" spans="4:4">
      <c r="D357" s="39"/>
    </row>
    <row r="358" customHeight="1" spans="4:4">
      <c r="D358" s="39"/>
    </row>
    <row r="359" customHeight="1" spans="4:4">
      <c r="D359" s="39"/>
    </row>
    <row r="360" customHeight="1" spans="4:4">
      <c r="D360" s="39"/>
    </row>
    <row r="361" customHeight="1" spans="4:4">
      <c r="D361" s="39"/>
    </row>
    <row r="362" customHeight="1" spans="4:4">
      <c r="D362" s="39"/>
    </row>
    <row r="363" customHeight="1" spans="4:4">
      <c r="D363" s="39"/>
    </row>
    <row r="364" customHeight="1" spans="4:4">
      <c r="D364" s="39"/>
    </row>
    <row r="365" customHeight="1" spans="4:4">
      <c r="D365" s="39"/>
    </row>
    <row r="366" customHeight="1" spans="4:4">
      <c r="D366" s="39"/>
    </row>
    <row r="367" customHeight="1" spans="4:4">
      <c r="D367" s="39"/>
    </row>
    <row r="368" customHeight="1" spans="4:4">
      <c r="D368" s="39"/>
    </row>
    <row r="369" customHeight="1" spans="4:4">
      <c r="D369" s="39"/>
    </row>
    <row r="370" customHeight="1" spans="4:4">
      <c r="D370" s="39"/>
    </row>
    <row r="371" customHeight="1" spans="4:4">
      <c r="D371" s="39"/>
    </row>
    <row r="372" customHeight="1" spans="4:4">
      <c r="D372" s="39"/>
    </row>
    <row r="373" customHeight="1" spans="4:4">
      <c r="D373" s="39"/>
    </row>
    <row r="374" customHeight="1" spans="4:4">
      <c r="D374" s="39"/>
    </row>
    <row r="375" customHeight="1" spans="4:4">
      <c r="D375" s="39"/>
    </row>
    <row r="376" customHeight="1" spans="4:4">
      <c r="D376" s="39"/>
    </row>
    <row r="377" customHeight="1" spans="4:4">
      <c r="D377" s="39"/>
    </row>
    <row r="378" customHeight="1" spans="4:4">
      <c r="D378" s="39"/>
    </row>
    <row r="379" customHeight="1" spans="4:4">
      <c r="D379" s="39"/>
    </row>
    <row r="380" customHeight="1" spans="4:4">
      <c r="D380" s="39"/>
    </row>
    <row r="381" customHeight="1" spans="4:4">
      <c r="D381" s="39"/>
    </row>
    <row r="382" customHeight="1" spans="4:4">
      <c r="D382" s="39"/>
    </row>
    <row r="383" customHeight="1" spans="4:4">
      <c r="D383" s="39"/>
    </row>
    <row r="384" customHeight="1" spans="4:4">
      <c r="D384" s="39"/>
    </row>
    <row r="385" customHeight="1" spans="4:4">
      <c r="D385" s="39"/>
    </row>
    <row r="386" customHeight="1" spans="4:4">
      <c r="D386" s="39"/>
    </row>
    <row r="387" customHeight="1" spans="4:4">
      <c r="D387" s="39"/>
    </row>
    <row r="388" customHeight="1" spans="4:4">
      <c r="D388" s="39"/>
    </row>
    <row r="389" customHeight="1" spans="4:4">
      <c r="D389" s="39"/>
    </row>
    <row r="390" customHeight="1" spans="4:4">
      <c r="D390" s="39"/>
    </row>
    <row r="391" customHeight="1" spans="4:4">
      <c r="D391" s="39"/>
    </row>
    <row r="392" customHeight="1" spans="4:4">
      <c r="D392" s="39"/>
    </row>
    <row r="393" customHeight="1" spans="4:4">
      <c r="D393" s="39"/>
    </row>
    <row r="394" customHeight="1" spans="4:4">
      <c r="D394" s="39"/>
    </row>
    <row r="395" customHeight="1" spans="4:4">
      <c r="D395" s="39"/>
    </row>
    <row r="396" customHeight="1" spans="4:4">
      <c r="D396" s="39"/>
    </row>
    <row r="397" customHeight="1" spans="4:4">
      <c r="D397" s="39"/>
    </row>
    <row r="398" customHeight="1" spans="4:4">
      <c r="D398" s="39"/>
    </row>
    <row r="399" customHeight="1" spans="4:4">
      <c r="D399" s="39"/>
    </row>
    <row r="400" customHeight="1" spans="4:4">
      <c r="D400" s="39"/>
    </row>
    <row r="401" customHeight="1" spans="4:4">
      <c r="D401" s="39"/>
    </row>
    <row r="402" customHeight="1" spans="4:4">
      <c r="D402" s="39"/>
    </row>
    <row r="403" customHeight="1" spans="4:4">
      <c r="D403" s="39"/>
    </row>
    <row r="404" customHeight="1" spans="4:4">
      <c r="D404" s="39"/>
    </row>
    <row r="405" customHeight="1" spans="4:4">
      <c r="D405" s="39"/>
    </row>
    <row r="406" customHeight="1" spans="4:4">
      <c r="D406" s="39"/>
    </row>
    <row r="407" customHeight="1" spans="4:4">
      <c r="D407" s="39"/>
    </row>
    <row r="408" customHeight="1" spans="4:4">
      <c r="D408" s="39"/>
    </row>
    <row r="409" customHeight="1" spans="4:4">
      <c r="D409" s="39"/>
    </row>
    <row r="410" customHeight="1" spans="4:4">
      <c r="D410" s="39"/>
    </row>
    <row r="411" customHeight="1" spans="4:4">
      <c r="D411" s="39"/>
    </row>
    <row r="412" customHeight="1" spans="4:4">
      <c r="D412" s="39"/>
    </row>
    <row r="413" customHeight="1" spans="4:4">
      <c r="D413" s="39"/>
    </row>
    <row r="414" customHeight="1" spans="4:4">
      <c r="D414" s="39"/>
    </row>
    <row r="415" customHeight="1" spans="4:4">
      <c r="D415" s="39"/>
    </row>
    <row r="416" customHeight="1" spans="4:4">
      <c r="D416" s="39"/>
    </row>
    <row r="417" customHeight="1" spans="4:4">
      <c r="D417" s="39"/>
    </row>
    <row r="418" customHeight="1" spans="4:4">
      <c r="D418" s="39"/>
    </row>
    <row r="419" customHeight="1" spans="4:4">
      <c r="D419" s="39"/>
    </row>
    <row r="420" customHeight="1" spans="4:4">
      <c r="D420" s="39"/>
    </row>
    <row r="421" customHeight="1" spans="4:4">
      <c r="D421" s="39"/>
    </row>
    <row r="422" customHeight="1" spans="4:4">
      <c r="D422" s="39"/>
    </row>
    <row r="423" customHeight="1" spans="4:4">
      <c r="D423" s="39"/>
    </row>
    <row r="424" customHeight="1" spans="4:4">
      <c r="D424" s="39"/>
    </row>
    <row r="425" customHeight="1" spans="4:4">
      <c r="D425" s="39"/>
    </row>
    <row r="426" customHeight="1" spans="4:4">
      <c r="D426" s="39"/>
    </row>
    <row r="427" customHeight="1" spans="4:4">
      <c r="D427" s="39"/>
    </row>
    <row r="428" customHeight="1" spans="4:4">
      <c r="D428" s="39"/>
    </row>
    <row r="429" customHeight="1" spans="4:4">
      <c r="D429" s="39"/>
    </row>
    <row r="430" customHeight="1" spans="4:4">
      <c r="D430" s="39"/>
    </row>
    <row r="431" customHeight="1" spans="4:4">
      <c r="D431" s="39"/>
    </row>
    <row r="432" customHeight="1" spans="4:4">
      <c r="D432" s="39"/>
    </row>
    <row r="433" customHeight="1" spans="4:4">
      <c r="D433" s="39"/>
    </row>
    <row r="434" customHeight="1" spans="4:4">
      <c r="D434" s="39"/>
    </row>
    <row r="435" customHeight="1" spans="4:4">
      <c r="D435" s="39"/>
    </row>
    <row r="436" customHeight="1" spans="4:4">
      <c r="D436" s="39"/>
    </row>
    <row r="437" customHeight="1" spans="4:4">
      <c r="D437" s="39"/>
    </row>
    <row r="438" customHeight="1" spans="4:4">
      <c r="D438" s="39"/>
    </row>
    <row r="439" customHeight="1" spans="4:4">
      <c r="D439" s="39"/>
    </row>
    <row r="440" customHeight="1" spans="4:4">
      <c r="D440" s="39"/>
    </row>
    <row r="441" customHeight="1" spans="4:4">
      <c r="D441" s="39"/>
    </row>
    <row r="442" customHeight="1" spans="4:4">
      <c r="D442" s="39"/>
    </row>
    <row r="443" customHeight="1" spans="4:4">
      <c r="D443" s="39"/>
    </row>
    <row r="444" customHeight="1" spans="4:4">
      <c r="D444" s="39"/>
    </row>
    <row r="445" customHeight="1" spans="4:4">
      <c r="D445" s="39"/>
    </row>
    <row r="446" customHeight="1" spans="4:4">
      <c r="D446" s="39"/>
    </row>
    <row r="447" customHeight="1" spans="4:4">
      <c r="D447" s="39"/>
    </row>
    <row r="448" customHeight="1" spans="4:4">
      <c r="D448" s="39"/>
    </row>
    <row r="449" customHeight="1" spans="4:4">
      <c r="D449" s="39"/>
    </row>
    <row r="450" customHeight="1" spans="4:4">
      <c r="D450" s="39"/>
    </row>
    <row r="451" customHeight="1" spans="4:4">
      <c r="D451" s="39"/>
    </row>
    <row r="452" customHeight="1" spans="4:4">
      <c r="D452" s="39"/>
    </row>
    <row r="453" customHeight="1" spans="4:4">
      <c r="D453" s="39"/>
    </row>
    <row r="454" customHeight="1" spans="4:4">
      <c r="D454" s="39"/>
    </row>
    <row r="455" customHeight="1" spans="4:4">
      <c r="D455" s="39"/>
    </row>
    <row r="456" customHeight="1" spans="4:4">
      <c r="D456" s="39"/>
    </row>
    <row r="457" customHeight="1" spans="4:4">
      <c r="D457" s="39"/>
    </row>
    <row r="458" customHeight="1" spans="4:4">
      <c r="D458" s="39"/>
    </row>
    <row r="459" customHeight="1" spans="4:4">
      <c r="D459" s="39"/>
    </row>
    <row r="460" customHeight="1" spans="4:4">
      <c r="D460" s="39"/>
    </row>
    <row r="461" customHeight="1" spans="4:4">
      <c r="D461" s="39"/>
    </row>
    <row r="462" customHeight="1" spans="4:4">
      <c r="D462" s="39"/>
    </row>
    <row r="463" customHeight="1" spans="4:4">
      <c r="D463" s="39"/>
    </row>
    <row r="464" customHeight="1" spans="4:4">
      <c r="D464" s="39"/>
    </row>
    <row r="465" customHeight="1" spans="4:4">
      <c r="D465" s="39"/>
    </row>
    <row r="466" customHeight="1" spans="4:4">
      <c r="D466" s="39"/>
    </row>
    <row r="467" customHeight="1" spans="4:4">
      <c r="D467" s="39"/>
    </row>
    <row r="468" customHeight="1" spans="4:4">
      <c r="D468" s="39"/>
    </row>
    <row r="469" customHeight="1" spans="4:4">
      <c r="D469" s="39"/>
    </row>
    <row r="470" customHeight="1" spans="4:4">
      <c r="D470" s="39"/>
    </row>
    <row r="471" customHeight="1" spans="4:4">
      <c r="D471" s="39"/>
    </row>
    <row r="472" customHeight="1" spans="4:4">
      <c r="D472" s="39"/>
    </row>
    <row r="473" customHeight="1" spans="4:4">
      <c r="D473" s="39"/>
    </row>
    <row r="474" customHeight="1" spans="4:4">
      <c r="D474" s="39"/>
    </row>
    <row r="475" customHeight="1" spans="4:4">
      <c r="D475" s="39"/>
    </row>
    <row r="476" customHeight="1" spans="4:4">
      <c r="D476" s="39"/>
    </row>
    <row r="477" customHeight="1" spans="4:4">
      <c r="D477" s="39"/>
    </row>
    <row r="478" customHeight="1" spans="4:4">
      <c r="D478" s="39"/>
    </row>
    <row r="479" customHeight="1" spans="4:4">
      <c r="D479" s="39"/>
    </row>
    <row r="480" customHeight="1" spans="4:4">
      <c r="D480" s="39"/>
    </row>
    <row r="481" customHeight="1" spans="4:4">
      <c r="D481" s="39"/>
    </row>
    <row r="482" customHeight="1" spans="4:4">
      <c r="D482" s="39"/>
    </row>
    <row r="483" customHeight="1" spans="4:4">
      <c r="D483" s="39"/>
    </row>
    <row r="484" customHeight="1" spans="4:4">
      <c r="D484" s="39"/>
    </row>
    <row r="485" customHeight="1" spans="4:4">
      <c r="D485" s="39"/>
    </row>
    <row r="486" customHeight="1" spans="4:4">
      <c r="D486" s="39"/>
    </row>
    <row r="487" customHeight="1" spans="4:4">
      <c r="D487" s="39"/>
    </row>
    <row r="488" customHeight="1" spans="4:4">
      <c r="D488" s="39"/>
    </row>
    <row r="489" customHeight="1" spans="4:4">
      <c r="D489" s="39"/>
    </row>
    <row r="490" customHeight="1" spans="4:4">
      <c r="D490" s="39"/>
    </row>
    <row r="491" customHeight="1" spans="4:4">
      <c r="D491" s="39"/>
    </row>
    <row r="492" customHeight="1" spans="4:4">
      <c r="D492" s="39"/>
    </row>
    <row r="493" customHeight="1" spans="4:4">
      <c r="D493" s="39"/>
    </row>
    <row r="494" customHeight="1" spans="4:4">
      <c r="D494" s="39"/>
    </row>
    <row r="495" customHeight="1" spans="4:4">
      <c r="D495" s="39"/>
    </row>
    <row r="496" customHeight="1" spans="4:4">
      <c r="D496" s="39"/>
    </row>
    <row r="497" customHeight="1" spans="4:4">
      <c r="D497" s="39"/>
    </row>
    <row r="498" customHeight="1" spans="4:4">
      <c r="D498" s="39"/>
    </row>
    <row r="499" customHeight="1" spans="4:4">
      <c r="D499" s="39"/>
    </row>
    <row r="500" customHeight="1" spans="4:4">
      <c r="D500" s="39"/>
    </row>
    <row r="501" customHeight="1" spans="4:4">
      <c r="D501" s="39"/>
    </row>
    <row r="502" customHeight="1" spans="4:4">
      <c r="D502" s="39"/>
    </row>
    <row r="503" customHeight="1" spans="4:4">
      <c r="D503" s="39"/>
    </row>
    <row r="504" customHeight="1" spans="4:4">
      <c r="D504" s="39"/>
    </row>
    <row r="505" customHeight="1" spans="4:4">
      <c r="D505" s="39"/>
    </row>
    <row r="506" customHeight="1" spans="4:4">
      <c r="D506" s="39"/>
    </row>
    <row r="507" customHeight="1" spans="4:4">
      <c r="D507" s="39"/>
    </row>
    <row r="508" customHeight="1" spans="4:4">
      <c r="D508" s="39"/>
    </row>
    <row r="509" customHeight="1" spans="4:4">
      <c r="D509" s="39"/>
    </row>
    <row r="510" customHeight="1" spans="4:4">
      <c r="D510" s="39"/>
    </row>
    <row r="511" customHeight="1" spans="4:4">
      <c r="D511" s="39"/>
    </row>
    <row r="512" customHeight="1" spans="4:4">
      <c r="D512" s="39"/>
    </row>
    <row r="513" customHeight="1" spans="4:4">
      <c r="D513" s="39"/>
    </row>
    <row r="514" customHeight="1" spans="4:4">
      <c r="D514" s="39"/>
    </row>
    <row r="515" customHeight="1" spans="4:4">
      <c r="D515" s="39"/>
    </row>
    <row r="516" customHeight="1" spans="4:4">
      <c r="D516" s="39"/>
    </row>
    <row r="517" customHeight="1" spans="4:4">
      <c r="D517" s="39"/>
    </row>
    <row r="518" customHeight="1" spans="4:4">
      <c r="D518" s="39"/>
    </row>
    <row r="519" customHeight="1" spans="4:4">
      <c r="D519" s="39"/>
    </row>
    <row r="520" customHeight="1" spans="4:4">
      <c r="D520" s="39"/>
    </row>
    <row r="521" customHeight="1" spans="4:4">
      <c r="D521" s="39"/>
    </row>
    <row r="522" customHeight="1" spans="4:4">
      <c r="D522" s="39"/>
    </row>
    <row r="523" customHeight="1" spans="4:4">
      <c r="D523" s="39"/>
    </row>
    <row r="524" customHeight="1" spans="4:4">
      <c r="D524" s="39"/>
    </row>
    <row r="525" customHeight="1" spans="4:4">
      <c r="D525" s="39"/>
    </row>
    <row r="526" customHeight="1" spans="4:4">
      <c r="D526" s="39"/>
    </row>
    <row r="527" customHeight="1" spans="4:4">
      <c r="D527" s="39"/>
    </row>
    <row r="528" customHeight="1" spans="4:4">
      <c r="D528" s="39"/>
    </row>
    <row r="529" customHeight="1" spans="4:4">
      <c r="D529" s="39"/>
    </row>
    <row r="530" customHeight="1" spans="4:4">
      <c r="D530" s="39"/>
    </row>
    <row r="531" customHeight="1" spans="4:4">
      <c r="D531" s="39"/>
    </row>
    <row r="532" customHeight="1" spans="4:4">
      <c r="D532" s="39"/>
    </row>
    <row r="533" customHeight="1" spans="4:4">
      <c r="D533" s="39"/>
    </row>
    <row r="534" customHeight="1" spans="4:4">
      <c r="D534" s="39"/>
    </row>
    <row r="535" customHeight="1" spans="4:4">
      <c r="D535" s="39"/>
    </row>
    <row r="536" customHeight="1" spans="4:4">
      <c r="D536" s="39"/>
    </row>
    <row r="537" customHeight="1" spans="4:4">
      <c r="D537" s="39"/>
    </row>
    <row r="538" customHeight="1" spans="4:4">
      <c r="D538" s="39"/>
    </row>
    <row r="539" customHeight="1" spans="4:4">
      <c r="D539" s="39"/>
    </row>
    <row r="540" customHeight="1" spans="4:4">
      <c r="D540" s="39"/>
    </row>
    <row r="541" customHeight="1" spans="4:4">
      <c r="D541" s="39"/>
    </row>
    <row r="542" customHeight="1" spans="4:4">
      <c r="D542" s="39"/>
    </row>
    <row r="543" customHeight="1" spans="4:4">
      <c r="D543" s="39"/>
    </row>
    <row r="544" customHeight="1" spans="4:4">
      <c r="D544" s="39"/>
    </row>
    <row r="545" customHeight="1" spans="4:4">
      <c r="D545" s="39"/>
    </row>
    <row r="546" customHeight="1" spans="4:4">
      <c r="D546" s="39"/>
    </row>
    <row r="547" customHeight="1" spans="4:4">
      <c r="D547" s="39"/>
    </row>
    <row r="548" customHeight="1" spans="4:4">
      <c r="D548" s="39"/>
    </row>
    <row r="549" customHeight="1" spans="4:4">
      <c r="D549" s="39"/>
    </row>
    <row r="550" customHeight="1" spans="4:4">
      <c r="D550" s="39"/>
    </row>
    <row r="551" customHeight="1" spans="4:4">
      <c r="D551" s="39"/>
    </row>
    <row r="552" customHeight="1" spans="4:4">
      <c r="D552" s="39"/>
    </row>
    <row r="553" customHeight="1" spans="4:4">
      <c r="D553" s="39"/>
    </row>
    <row r="554" customHeight="1" spans="4:4">
      <c r="D554" s="39"/>
    </row>
    <row r="555" customHeight="1" spans="4:4">
      <c r="D555" s="39"/>
    </row>
    <row r="556" customHeight="1" spans="4:4">
      <c r="D556" s="39"/>
    </row>
    <row r="557" customHeight="1" spans="4:4">
      <c r="D557" s="39"/>
    </row>
    <row r="558" customHeight="1" spans="4:4">
      <c r="D558" s="39"/>
    </row>
    <row r="559" customHeight="1" spans="4:4">
      <c r="D559" s="39"/>
    </row>
    <row r="560" customHeight="1" spans="4:4">
      <c r="D560" s="39"/>
    </row>
    <row r="561" customHeight="1" spans="4:4">
      <c r="D561" s="39"/>
    </row>
    <row r="562" customHeight="1" spans="4:4">
      <c r="D562" s="39"/>
    </row>
    <row r="563" customHeight="1" spans="4:4">
      <c r="D563" s="39"/>
    </row>
    <row r="564" customHeight="1" spans="4:4">
      <c r="D564" s="39"/>
    </row>
    <row r="565" customHeight="1" spans="4:4">
      <c r="D565" s="39"/>
    </row>
    <row r="566" customHeight="1" spans="4:4">
      <c r="D566" s="39"/>
    </row>
    <row r="567" customHeight="1" spans="4:4">
      <c r="D567" s="39"/>
    </row>
    <row r="568" customHeight="1" spans="4:4">
      <c r="D568" s="39"/>
    </row>
    <row r="569" customHeight="1" spans="4:4">
      <c r="D569" s="39"/>
    </row>
    <row r="570" customHeight="1" spans="4:4">
      <c r="D570" s="39"/>
    </row>
    <row r="571" customHeight="1" spans="4:4">
      <c r="D571" s="39"/>
    </row>
    <row r="572" customHeight="1" spans="4:4">
      <c r="D572" s="39"/>
    </row>
    <row r="573" customHeight="1" spans="4:4">
      <c r="D573" s="39"/>
    </row>
    <row r="574" customHeight="1" spans="4:4">
      <c r="D574" s="39"/>
    </row>
    <row r="575" customHeight="1" spans="4:4">
      <c r="D575" s="39"/>
    </row>
    <row r="576" customHeight="1" spans="4:4">
      <c r="D576" s="39"/>
    </row>
    <row r="577" customHeight="1" spans="4:4">
      <c r="D577" s="39"/>
    </row>
    <row r="578" customHeight="1" spans="4:4">
      <c r="D578" s="39"/>
    </row>
    <row r="579" customHeight="1" spans="4:4">
      <c r="D579" s="39"/>
    </row>
    <row r="580" customHeight="1" spans="4:4">
      <c r="D580" s="39"/>
    </row>
    <row r="581" customHeight="1" spans="4:4">
      <c r="D581" s="39"/>
    </row>
    <row r="582" customHeight="1" spans="4:4">
      <c r="D582" s="39"/>
    </row>
    <row r="583" customHeight="1" spans="4:4">
      <c r="D583" s="39"/>
    </row>
    <row r="584" customHeight="1" spans="4:4">
      <c r="D584" s="39"/>
    </row>
    <row r="585" customHeight="1" spans="4:4">
      <c r="D585" s="39"/>
    </row>
    <row r="586" customHeight="1" spans="4:4">
      <c r="D586" s="39"/>
    </row>
    <row r="587" customHeight="1" spans="4:4">
      <c r="D587" s="39"/>
    </row>
    <row r="588" customHeight="1" spans="4:4">
      <c r="D588" s="39"/>
    </row>
    <row r="589" customHeight="1" spans="4:4">
      <c r="D589" s="39"/>
    </row>
    <row r="590" customHeight="1" spans="4:4">
      <c r="D590" s="39"/>
    </row>
    <row r="591" customHeight="1" spans="4:4">
      <c r="D591" s="39"/>
    </row>
    <row r="592" customHeight="1" spans="4:4">
      <c r="D592" s="39"/>
    </row>
    <row r="593" customHeight="1" spans="4:4">
      <c r="D593" s="39"/>
    </row>
    <row r="594" customHeight="1" spans="4:4">
      <c r="D594" s="39"/>
    </row>
    <row r="595" customHeight="1" spans="4:4">
      <c r="D595" s="39"/>
    </row>
    <row r="596" customHeight="1" spans="4:4">
      <c r="D596" s="39"/>
    </row>
    <row r="597" customHeight="1" spans="4:4">
      <c r="D597" s="39"/>
    </row>
    <row r="598" customHeight="1" spans="4:4">
      <c r="D598" s="39"/>
    </row>
    <row r="599" customHeight="1" spans="4:4">
      <c r="D599" s="39"/>
    </row>
    <row r="600" customHeight="1" spans="4:4">
      <c r="D600" s="39"/>
    </row>
    <row r="601" customHeight="1" spans="4:4">
      <c r="D601" s="39"/>
    </row>
    <row r="602" customHeight="1" spans="4:4">
      <c r="D602" s="39"/>
    </row>
    <row r="603" customHeight="1" spans="4:4">
      <c r="D603" s="39"/>
    </row>
    <row r="604" customHeight="1" spans="4:4">
      <c r="D604" s="39"/>
    </row>
    <row r="605" customHeight="1" spans="4:4">
      <c r="D605" s="39"/>
    </row>
    <row r="606" customHeight="1" spans="4:4">
      <c r="D606" s="39"/>
    </row>
    <row r="607" customHeight="1" spans="4:4">
      <c r="D607" s="39"/>
    </row>
    <row r="608" customHeight="1" spans="4:4">
      <c r="D608" s="39"/>
    </row>
    <row r="609" customHeight="1" spans="4:4">
      <c r="D609" s="39"/>
    </row>
    <row r="610" customHeight="1" spans="4:4">
      <c r="D610" s="39"/>
    </row>
    <row r="611" customHeight="1" spans="4:4">
      <c r="D611" s="39"/>
    </row>
    <row r="612" customHeight="1" spans="4:4">
      <c r="D612" s="39"/>
    </row>
    <row r="613" customHeight="1" spans="4:4">
      <c r="D613" s="39"/>
    </row>
    <row r="614" customHeight="1" spans="4:4">
      <c r="D614" s="39"/>
    </row>
    <row r="615" customHeight="1" spans="4:4">
      <c r="D615" s="39"/>
    </row>
    <row r="616" customHeight="1" spans="4:4">
      <c r="D616" s="39"/>
    </row>
    <row r="617" customHeight="1" spans="4:4">
      <c r="D617" s="39"/>
    </row>
    <row r="618" customHeight="1" spans="4:4">
      <c r="D618" s="39"/>
    </row>
    <row r="619" customHeight="1" spans="4:4">
      <c r="D619" s="39"/>
    </row>
    <row r="620" customHeight="1" spans="4:4">
      <c r="D620" s="39"/>
    </row>
    <row r="621" customHeight="1" spans="4:4">
      <c r="D621" s="39"/>
    </row>
    <row r="622" customHeight="1" spans="4:4">
      <c r="D622" s="39"/>
    </row>
    <row r="623" customHeight="1" spans="4:4">
      <c r="D623" s="39"/>
    </row>
    <row r="624" customHeight="1" spans="4:4">
      <c r="D624" s="39"/>
    </row>
    <row r="625" customHeight="1" spans="4:4">
      <c r="D625" s="39"/>
    </row>
    <row r="626" customHeight="1" spans="4:4">
      <c r="D626" s="39"/>
    </row>
    <row r="627" customHeight="1" spans="4:4">
      <c r="D627" s="39"/>
    </row>
    <row r="628" customHeight="1" spans="4:4">
      <c r="D628" s="39"/>
    </row>
    <row r="629" customHeight="1" spans="4:4">
      <c r="D629" s="39"/>
    </row>
    <row r="630" customHeight="1" spans="4:4">
      <c r="D630" s="39"/>
    </row>
    <row r="631" customHeight="1" spans="4:4">
      <c r="D631" s="39"/>
    </row>
    <row r="632" customHeight="1" spans="4:4">
      <c r="D632" s="39"/>
    </row>
    <row r="633" customHeight="1" spans="4:4">
      <c r="D633" s="39"/>
    </row>
    <row r="634" customHeight="1" spans="4:4">
      <c r="D634" s="39"/>
    </row>
    <row r="635" customHeight="1" spans="4:4">
      <c r="D635" s="39"/>
    </row>
    <row r="636" customHeight="1" spans="4:4">
      <c r="D636" s="39"/>
    </row>
    <row r="637" customHeight="1" spans="4:4">
      <c r="D637" s="39"/>
    </row>
    <row r="638" customHeight="1" spans="4:4">
      <c r="D638" s="39"/>
    </row>
    <row r="639" customHeight="1" spans="4:4">
      <c r="D639" s="39"/>
    </row>
    <row r="640" customHeight="1" spans="4:4">
      <c r="D640" s="39"/>
    </row>
    <row r="641" customHeight="1" spans="4:4">
      <c r="D641" s="39"/>
    </row>
    <row r="642" customHeight="1" spans="4:4">
      <c r="D642" s="39"/>
    </row>
    <row r="643" customHeight="1" spans="4:4">
      <c r="D643" s="39"/>
    </row>
    <row r="644" customHeight="1" spans="4:4">
      <c r="D644" s="39"/>
    </row>
    <row r="645" customHeight="1" spans="4:4">
      <c r="D645" s="39"/>
    </row>
    <row r="646" customHeight="1" spans="4:4">
      <c r="D646" s="39"/>
    </row>
    <row r="647" customHeight="1" spans="4:4">
      <c r="D647" s="39"/>
    </row>
    <row r="648" customHeight="1" spans="4:4">
      <c r="D648" s="39"/>
    </row>
    <row r="649" customHeight="1" spans="4:4">
      <c r="D649" s="39"/>
    </row>
    <row r="650" customHeight="1" spans="4:4">
      <c r="D650" s="39"/>
    </row>
    <row r="651" customHeight="1" spans="4:4">
      <c r="D651" s="39"/>
    </row>
    <row r="652" customHeight="1" spans="4:4">
      <c r="D652" s="39"/>
    </row>
    <row r="653" customHeight="1" spans="4:4">
      <c r="D653" s="39"/>
    </row>
    <row r="654" customHeight="1" spans="4:4">
      <c r="D654" s="39"/>
    </row>
    <row r="655" customHeight="1" spans="4:4">
      <c r="D655" s="39"/>
    </row>
    <row r="656" customHeight="1" spans="4:4">
      <c r="D656" s="39"/>
    </row>
    <row r="657" customHeight="1" spans="4:4">
      <c r="D657" s="39"/>
    </row>
    <row r="658" customHeight="1" spans="4:4">
      <c r="D658" s="39"/>
    </row>
    <row r="659" customHeight="1" spans="4:4">
      <c r="D659" s="39"/>
    </row>
    <row r="660" customHeight="1" spans="4:4">
      <c r="D660" s="39"/>
    </row>
    <row r="661" customHeight="1" spans="4:4">
      <c r="D661" s="39"/>
    </row>
    <row r="662" customHeight="1" spans="4:4">
      <c r="D662" s="39"/>
    </row>
    <row r="663" customHeight="1" spans="4:4">
      <c r="D663" s="39"/>
    </row>
    <row r="664" customHeight="1" spans="4:4">
      <c r="D664" s="39"/>
    </row>
    <row r="665" customHeight="1" spans="4:4">
      <c r="D665" s="39"/>
    </row>
    <row r="666" customHeight="1" spans="4:4">
      <c r="D666" s="39"/>
    </row>
    <row r="667" customHeight="1" spans="4:4">
      <c r="D667" s="39"/>
    </row>
    <row r="668" customHeight="1" spans="4:4">
      <c r="D668" s="39"/>
    </row>
    <row r="669" customHeight="1" spans="4:4">
      <c r="D669" s="39"/>
    </row>
    <row r="670" customHeight="1" spans="4:4">
      <c r="D670" s="39"/>
    </row>
    <row r="671" customHeight="1" spans="4:4">
      <c r="D671" s="39"/>
    </row>
    <row r="672" customHeight="1" spans="4:4">
      <c r="D672" s="39"/>
    </row>
    <row r="673" customHeight="1" spans="4:4">
      <c r="D673" s="39"/>
    </row>
    <row r="674" customHeight="1" spans="4:4">
      <c r="D674" s="39"/>
    </row>
    <row r="675" customHeight="1" spans="4:4">
      <c r="D675" s="39"/>
    </row>
    <row r="676" customHeight="1" spans="4:4">
      <c r="D676" s="39"/>
    </row>
    <row r="677" customHeight="1" spans="4:4">
      <c r="D677" s="39"/>
    </row>
    <row r="678" customHeight="1" spans="4:4">
      <c r="D678" s="39"/>
    </row>
    <row r="679" customHeight="1" spans="4:4">
      <c r="D679" s="39"/>
    </row>
    <row r="680" customHeight="1" spans="4:4">
      <c r="D680" s="39"/>
    </row>
    <row r="681" customHeight="1" spans="4:4">
      <c r="D681" s="39"/>
    </row>
    <row r="682" customHeight="1" spans="4:4">
      <c r="D682" s="39"/>
    </row>
    <row r="683" customHeight="1" spans="4:4">
      <c r="D683" s="39"/>
    </row>
    <row r="684" customHeight="1" spans="4:4">
      <c r="D684" s="39"/>
    </row>
    <row r="685" customHeight="1" spans="4:4">
      <c r="D685" s="39"/>
    </row>
    <row r="686" customHeight="1" spans="4:4">
      <c r="D686" s="39"/>
    </row>
    <row r="687" customHeight="1" spans="4:4">
      <c r="D687" s="39"/>
    </row>
    <row r="688" customHeight="1" spans="4:4">
      <c r="D688" s="39"/>
    </row>
    <row r="689" customHeight="1" spans="4:4">
      <c r="D689" s="39"/>
    </row>
    <row r="690" customHeight="1" spans="4:4">
      <c r="D690" s="39"/>
    </row>
    <row r="691" customHeight="1" spans="4:4">
      <c r="D691" s="39"/>
    </row>
    <row r="692" customHeight="1" spans="4:4">
      <c r="D692" s="39"/>
    </row>
    <row r="693" customHeight="1" spans="4:4">
      <c r="D693" s="39"/>
    </row>
    <row r="694" customHeight="1" spans="4:4">
      <c r="D694" s="39"/>
    </row>
    <row r="695" customHeight="1" spans="4:4">
      <c r="D695" s="39"/>
    </row>
    <row r="696" customHeight="1" spans="4:4">
      <c r="D696" s="39"/>
    </row>
    <row r="697" customHeight="1" spans="4:4">
      <c r="D697" s="39"/>
    </row>
    <row r="698" customHeight="1" spans="4:4">
      <c r="D698" s="39"/>
    </row>
    <row r="699" customHeight="1" spans="4:4">
      <c r="D699" s="39"/>
    </row>
    <row r="700" customHeight="1" spans="4:4">
      <c r="D700" s="39"/>
    </row>
    <row r="701" customHeight="1" spans="4:4">
      <c r="D701" s="39"/>
    </row>
    <row r="702" customHeight="1" spans="4:4">
      <c r="D702" s="39"/>
    </row>
    <row r="703" customHeight="1" spans="4:4">
      <c r="D703" s="39"/>
    </row>
    <row r="704" customHeight="1" spans="4:4">
      <c r="D704" s="39"/>
    </row>
    <row r="705" customHeight="1" spans="4:4">
      <c r="D705" s="39"/>
    </row>
    <row r="706" customHeight="1" spans="4:4">
      <c r="D706" s="39"/>
    </row>
    <row r="707" customHeight="1" spans="4:4">
      <c r="D707" s="39"/>
    </row>
    <row r="708" customHeight="1" spans="4:4">
      <c r="D708" s="39"/>
    </row>
    <row r="709" customHeight="1" spans="4:4">
      <c r="D709" s="39"/>
    </row>
    <row r="710" customHeight="1" spans="4:4">
      <c r="D710" s="39"/>
    </row>
    <row r="711" customHeight="1" spans="4:4">
      <c r="D711" s="39"/>
    </row>
    <row r="712" customHeight="1" spans="4:4">
      <c r="D712" s="39"/>
    </row>
    <row r="713" customHeight="1" spans="4:4">
      <c r="D713" s="39"/>
    </row>
    <row r="714" customHeight="1" spans="4:4">
      <c r="D714" s="39"/>
    </row>
    <row r="715" customHeight="1" spans="4:4">
      <c r="D715" s="39"/>
    </row>
    <row r="716" customHeight="1" spans="4:4">
      <c r="D716" s="39"/>
    </row>
    <row r="717" customHeight="1" spans="4:4">
      <c r="D717" s="39"/>
    </row>
    <row r="718" customHeight="1" spans="4:4">
      <c r="D718" s="39"/>
    </row>
    <row r="719" customHeight="1" spans="4:4">
      <c r="D719" s="39"/>
    </row>
    <row r="720" customHeight="1" spans="4:4">
      <c r="D720" s="39"/>
    </row>
    <row r="721" customHeight="1" spans="4:4">
      <c r="D721" s="39"/>
    </row>
    <row r="722" customHeight="1" spans="4:4">
      <c r="D722" s="39"/>
    </row>
    <row r="723" customHeight="1" spans="4:4">
      <c r="D723" s="39"/>
    </row>
    <row r="724" customHeight="1" spans="4:4">
      <c r="D724" s="39"/>
    </row>
    <row r="725" customHeight="1" spans="4:4">
      <c r="D725" s="39"/>
    </row>
    <row r="726" customHeight="1" spans="4:4">
      <c r="D726" s="39"/>
    </row>
    <row r="727" customHeight="1" spans="4:4">
      <c r="D727" s="39"/>
    </row>
    <row r="728" customHeight="1" spans="4:4">
      <c r="D728" s="39"/>
    </row>
    <row r="729" customHeight="1" spans="4:4">
      <c r="D729" s="39"/>
    </row>
    <row r="730" customHeight="1" spans="4:4">
      <c r="D730" s="39"/>
    </row>
    <row r="731" customHeight="1" spans="4:4">
      <c r="D731" s="39"/>
    </row>
    <row r="732" customHeight="1" spans="4:4">
      <c r="D732" s="39"/>
    </row>
    <row r="733" customHeight="1" spans="4:4">
      <c r="D733" s="39"/>
    </row>
    <row r="734" customHeight="1" spans="4:4">
      <c r="D734" s="39"/>
    </row>
    <row r="735" customHeight="1" spans="4:4">
      <c r="D735" s="39"/>
    </row>
    <row r="736" customHeight="1" spans="4:4">
      <c r="D736" s="39"/>
    </row>
    <row r="737" customHeight="1" spans="4:4">
      <c r="D737" s="39"/>
    </row>
    <row r="738" customHeight="1" spans="4:4">
      <c r="D738" s="39"/>
    </row>
    <row r="739" customHeight="1" spans="4:4">
      <c r="D739" s="39"/>
    </row>
    <row r="740" customHeight="1" spans="4:4">
      <c r="D740" s="39"/>
    </row>
    <row r="741" customHeight="1" spans="4:4">
      <c r="D741" s="39"/>
    </row>
    <row r="742" customHeight="1" spans="4:4">
      <c r="D742" s="39"/>
    </row>
    <row r="743" customHeight="1" spans="4:4">
      <c r="D743" s="39"/>
    </row>
    <row r="744" customHeight="1" spans="4:4">
      <c r="D744" s="39"/>
    </row>
    <row r="745" customHeight="1" spans="4:4">
      <c r="D745" s="39"/>
    </row>
    <row r="746" customHeight="1" spans="4:4">
      <c r="D746" s="39"/>
    </row>
    <row r="747" customHeight="1" spans="4:4">
      <c r="D747" s="39"/>
    </row>
    <row r="748" customHeight="1" spans="4:4">
      <c r="D748" s="39"/>
    </row>
    <row r="749" customHeight="1" spans="4:4">
      <c r="D749" s="39"/>
    </row>
    <row r="750" customHeight="1" spans="4:4">
      <c r="D750" s="39"/>
    </row>
    <row r="751" customHeight="1" spans="4:4">
      <c r="D751" s="39"/>
    </row>
    <row r="752" customHeight="1" spans="4:4">
      <c r="D752" s="39"/>
    </row>
    <row r="753" customHeight="1" spans="4:4">
      <c r="D753" s="39"/>
    </row>
    <row r="754" customHeight="1" spans="4:4">
      <c r="D754" s="39"/>
    </row>
    <row r="755" customHeight="1" spans="4:4">
      <c r="D755" s="39"/>
    </row>
    <row r="756" customHeight="1" spans="4:4">
      <c r="D756" s="39"/>
    </row>
    <row r="757" customHeight="1" spans="4:4">
      <c r="D757" s="39"/>
    </row>
    <row r="758" customHeight="1" spans="4:4">
      <c r="D758" s="39"/>
    </row>
    <row r="759" customHeight="1" spans="4:4">
      <c r="D759" s="39"/>
    </row>
    <row r="760" customHeight="1" spans="4:4">
      <c r="D760" s="39"/>
    </row>
    <row r="761" customHeight="1" spans="4:4">
      <c r="D761" s="39"/>
    </row>
    <row r="762" customHeight="1" spans="4:4">
      <c r="D762" s="39"/>
    </row>
    <row r="763" customHeight="1" spans="4:4">
      <c r="D763" s="39"/>
    </row>
    <row r="764" customHeight="1" spans="4:4">
      <c r="D764" s="39"/>
    </row>
    <row r="765" customHeight="1" spans="4:4">
      <c r="D765" s="39"/>
    </row>
    <row r="766" customHeight="1" spans="4:4">
      <c r="D766" s="39"/>
    </row>
    <row r="767" customHeight="1" spans="4:4">
      <c r="D767" s="39"/>
    </row>
    <row r="768" customHeight="1" spans="4:4">
      <c r="D768" s="39"/>
    </row>
    <row r="769" customHeight="1" spans="4:4">
      <c r="D769" s="39"/>
    </row>
    <row r="770" customHeight="1" spans="4:4">
      <c r="D770" s="39"/>
    </row>
    <row r="771" customHeight="1" spans="4:4">
      <c r="D771" s="39"/>
    </row>
    <row r="772" customHeight="1" spans="4:4">
      <c r="D772" s="39"/>
    </row>
    <row r="773" customHeight="1" spans="4:4">
      <c r="D773" s="39"/>
    </row>
    <row r="774" customHeight="1" spans="4:4">
      <c r="D774" s="39"/>
    </row>
    <row r="775" customHeight="1" spans="4:4">
      <c r="D775" s="39"/>
    </row>
    <row r="776" customHeight="1" spans="4:4">
      <c r="D776" s="39"/>
    </row>
    <row r="777" customHeight="1" spans="4:4">
      <c r="D777" s="39"/>
    </row>
    <row r="778" customHeight="1" spans="4:4">
      <c r="D778" s="39"/>
    </row>
    <row r="779" customHeight="1" spans="4:4">
      <c r="D779" s="39"/>
    </row>
    <row r="780" customHeight="1" spans="4:4">
      <c r="D780" s="39"/>
    </row>
    <row r="781" customHeight="1" spans="4:4">
      <c r="D781" s="39"/>
    </row>
    <row r="782" customHeight="1" spans="4:4">
      <c r="D782" s="39"/>
    </row>
    <row r="783" customHeight="1" spans="4:4">
      <c r="D783" s="39"/>
    </row>
    <row r="784" customHeight="1" spans="4:4">
      <c r="D784" s="39"/>
    </row>
    <row r="785" customHeight="1" spans="4:4">
      <c r="D785" s="39"/>
    </row>
    <row r="786" customHeight="1" spans="4:4">
      <c r="D786" s="39"/>
    </row>
    <row r="787" customHeight="1" spans="4:4">
      <c r="D787" s="39"/>
    </row>
    <row r="788" customHeight="1" spans="4:4">
      <c r="D788" s="39"/>
    </row>
    <row r="789" customHeight="1" spans="4:4">
      <c r="D789" s="39"/>
    </row>
    <row r="790" customHeight="1" spans="4:4">
      <c r="D790" s="39"/>
    </row>
    <row r="791" customHeight="1" spans="4:4">
      <c r="D791" s="39"/>
    </row>
    <row r="792" customHeight="1" spans="4:4">
      <c r="D792" s="39"/>
    </row>
    <row r="793" customHeight="1" spans="4:4">
      <c r="D793" s="39"/>
    </row>
    <row r="794" customHeight="1" spans="4:4">
      <c r="D794" s="39"/>
    </row>
    <row r="795" customHeight="1" spans="4:4">
      <c r="D795" s="39"/>
    </row>
    <row r="796" customHeight="1" spans="4:4">
      <c r="D796" s="39"/>
    </row>
    <row r="797" customHeight="1" spans="4:4">
      <c r="D797" s="39"/>
    </row>
    <row r="798" customHeight="1" spans="4:4">
      <c r="D798" s="39"/>
    </row>
    <row r="799" customHeight="1" spans="4:4">
      <c r="D799" s="39"/>
    </row>
    <row r="800" customHeight="1" spans="4:4">
      <c r="D800" s="39"/>
    </row>
    <row r="801" customHeight="1" spans="4:4">
      <c r="D801" s="39"/>
    </row>
    <row r="802" customHeight="1" spans="4:4">
      <c r="D802" s="39"/>
    </row>
    <row r="803" customHeight="1" spans="4:4">
      <c r="D803" s="39"/>
    </row>
    <row r="804" customHeight="1" spans="4:4">
      <c r="D804" s="39"/>
    </row>
    <row r="805" customHeight="1" spans="4:4">
      <c r="D805" s="39"/>
    </row>
    <row r="806" customHeight="1" spans="4:4">
      <c r="D806" s="39"/>
    </row>
    <row r="807" customHeight="1" spans="4:4">
      <c r="D807" s="39"/>
    </row>
    <row r="808" customHeight="1" spans="4:4">
      <c r="D808" s="39"/>
    </row>
    <row r="809" customHeight="1" spans="4:4">
      <c r="D809" s="39"/>
    </row>
    <row r="810" customHeight="1" spans="4:4">
      <c r="D810" s="39"/>
    </row>
    <row r="811" customHeight="1" spans="4:4">
      <c r="D811" s="39"/>
    </row>
    <row r="812" customHeight="1" spans="4:4">
      <c r="D812" s="39"/>
    </row>
    <row r="813" customHeight="1" spans="4:4">
      <c r="D813" s="39"/>
    </row>
    <row r="814" customHeight="1" spans="4:4">
      <c r="D814" s="39"/>
    </row>
    <row r="815" customHeight="1" spans="4:4">
      <c r="D815" s="39"/>
    </row>
    <row r="816" customHeight="1" spans="4:4">
      <c r="D816" s="39"/>
    </row>
    <row r="817" customHeight="1" spans="4:4">
      <c r="D817" s="39"/>
    </row>
    <row r="818" customHeight="1" spans="4:4">
      <c r="D818" s="39"/>
    </row>
    <row r="819" customHeight="1" spans="4:4">
      <c r="D819" s="39"/>
    </row>
    <row r="820" customHeight="1" spans="4:4">
      <c r="D820" s="39"/>
    </row>
    <row r="821" customHeight="1" spans="4:4">
      <c r="D821" s="39"/>
    </row>
    <row r="822" customHeight="1" spans="4:4">
      <c r="D822" s="39"/>
    </row>
    <row r="823" customHeight="1" spans="4:4">
      <c r="D823" s="39"/>
    </row>
    <row r="824" customHeight="1" spans="4:4">
      <c r="D824" s="39"/>
    </row>
    <row r="825" customHeight="1" spans="4:4">
      <c r="D825" s="39"/>
    </row>
    <row r="826" customHeight="1" spans="4:4">
      <c r="D826" s="39"/>
    </row>
    <row r="827" customHeight="1" spans="4:4">
      <c r="D827" s="39"/>
    </row>
    <row r="828" customHeight="1" spans="4:4">
      <c r="D828" s="39"/>
    </row>
    <row r="829" customHeight="1" spans="4:4">
      <c r="D829" s="39"/>
    </row>
    <row r="830" customHeight="1" spans="4:4">
      <c r="D830" s="39"/>
    </row>
    <row r="831" customHeight="1" spans="4:4">
      <c r="D831" s="39"/>
    </row>
    <row r="832" customHeight="1" spans="4:4">
      <c r="D832" s="39"/>
    </row>
    <row r="833" customHeight="1" spans="4:4">
      <c r="D833" s="39"/>
    </row>
    <row r="834" customHeight="1" spans="4:4">
      <c r="D834" s="39"/>
    </row>
    <row r="835" customHeight="1" spans="4:4">
      <c r="D835" s="39"/>
    </row>
    <row r="836" customHeight="1" spans="4:4">
      <c r="D836" s="39"/>
    </row>
    <row r="837" customHeight="1" spans="4:4">
      <c r="D837" s="39"/>
    </row>
    <row r="838" customHeight="1" spans="4:4">
      <c r="D838" s="39"/>
    </row>
    <row r="839" customHeight="1" spans="4:4">
      <c r="D839" s="39"/>
    </row>
    <row r="840" customHeight="1" spans="4:4">
      <c r="D840" s="39"/>
    </row>
    <row r="841" customHeight="1" spans="4:4">
      <c r="D841" s="39"/>
    </row>
    <row r="842" customHeight="1" spans="4:4">
      <c r="D842" s="39"/>
    </row>
    <row r="843" customHeight="1" spans="4:4">
      <c r="D843" s="39"/>
    </row>
    <row r="844" customHeight="1" spans="4:4">
      <c r="D844" s="39"/>
    </row>
    <row r="845" customHeight="1" spans="4:4">
      <c r="D845" s="39"/>
    </row>
    <row r="846" customHeight="1" spans="4:4">
      <c r="D846" s="39"/>
    </row>
    <row r="847" customHeight="1" spans="4:4">
      <c r="D847" s="39"/>
    </row>
    <row r="848" customHeight="1" spans="4:4">
      <c r="D848" s="39"/>
    </row>
    <row r="849" customHeight="1" spans="4:4">
      <c r="D849" s="39"/>
    </row>
    <row r="850" customHeight="1" spans="4:4">
      <c r="D850" s="39"/>
    </row>
    <row r="851" customHeight="1" spans="4:4">
      <c r="D851" s="39"/>
    </row>
    <row r="852" customHeight="1" spans="4:4">
      <c r="D852" s="39"/>
    </row>
    <row r="853" customHeight="1" spans="4:4">
      <c r="D853" s="39"/>
    </row>
    <row r="854" customHeight="1" spans="4:4">
      <c r="D854" s="39"/>
    </row>
    <row r="855" customHeight="1" spans="4:4">
      <c r="D855" s="39"/>
    </row>
    <row r="856" customHeight="1" spans="4:4">
      <c r="D856" s="39"/>
    </row>
    <row r="857" customHeight="1" spans="4:4">
      <c r="D857" s="39"/>
    </row>
    <row r="858" customHeight="1" spans="4:4">
      <c r="D858" s="39"/>
    </row>
    <row r="859" customHeight="1" spans="4:4">
      <c r="D859" s="39"/>
    </row>
    <row r="860" customHeight="1" spans="4:4">
      <c r="D860" s="39"/>
    </row>
    <row r="861" customHeight="1" spans="4:4">
      <c r="D861" s="39"/>
    </row>
    <row r="862" customHeight="1" spans="4:4">
      <c r="D862" s="39"/>
    </row>
    <row r="863" customHeight="1" spans="4:4">
      <c r="D863" s="39"/>
    </row>
    <row r="864" customHeight="1" spans="4:4">
      <c r="D864" s="39"/>
    </row>
    <row r="865" customHeight="1" spans="4:4">
      <c r="D865" s="39"/>
    </row>
    <row r="866" customHeight="1" spans="4:4">
      <c r="D866" s="39"/>
    </row>
    <row r="867" customHeight="1" spans="4:4">
      <c r="D867" s="39"/>
    </row>
    <row r="868" customHeight="1" spans="4:4">
      <c r="D868" s="39"/>
    </row>
    <row r="869" customHeight="1" spans="4:4">
      <c r="D869" s="39"/>
    </row>
    <row r="870" customHeight="1" spans="4:4">
      <c r="D870" s="39"/>
    </row>
    <row r="871" customHeight="1" spans="4:4">
      <c r="D871" s="39"/>
    </row>
    <row r="872" customHeight="1" spans="4:4">
      <c r="D872" s="39"/>
    </row>
    <row r="873" customHeight="1" spans="4:4">
      <c r="D873" s="39"/>
    </row>
    <row r="874" customHeight="1" spans="4:4">
      <c r="D874" s="39"/>
    </row>
    <row r="875" customHeight="1" spans="4:4">
      <c r="D875" s="39"/>
    </row>
    <row r="876" customHeight="1" spans="4:4">
      <c r="D876" s="39"/>
    </row>
    <row r="877" customHeight="1" spans="4:4">
      <c r="D877" s="39"/>
    </row>
    <row r="878" customHeight="1" spans="4:4">
      <c r="D878" s="39"/>
    </row>
    <row r="879" customHeight="1" spans="4:4">
      <c r="D879" s="39"/>
    </row>
    <row r="880" customHeight="1" spans="4:4">
      <c r="D880" s="39"/>
    </row>
    <row r="881" customHeight="1" spans="4:4">
      <c r="D881" s="39"/>
    </row>
    <row r="882" customHeight="1" spans="4:4">
      <c r="D882" s="39"/>
    </row>
    <row r="883" customHeight="1" spans="4:4">
      <c r="D883" s="39"/>
    </row>
    <row r="884" customHeight="1" spans="4:4">
      <c r="D884" s="39"/>
    </row>
    <row r="885" customHeight="1" spans="4:4">
      <c r="D885" s="39"/>
    </row>
    <row r="886" customHeight="1" spans="4:4">
      <c r="D886" s="39"/>
    </row>
    <row r="887" customHeight="1" spans="4:4">
      <c r="D887" s="39"/>
    </row>
    <row r="888" customHeight="1" spans="4:4">
      <c r="D888" s="39"/>
    </row>
    <row r="889" customHeight="1" spans="4:4">
      <c r="D889" s="39"/>
    </row>
    <row r="890" customHeight="1" spans="4:4">
      <c r="D890" s="39"/>
    </row>
    <row r="891" customHeight="1" spans="4:4">
      <c r="D891" s="39"/>
    </row>
    <row r="892" customHeight="1" spans="4:4">
      <c r="D892" s="39"/>
    </row>
    <row r="893" customHeight="1" spans="4:4">
      <c r="D893" s="39"/>
    </row>
    <row r="894" customHeight="1" spans="4:4">
      <c r="D894" s="39"/>
    </row>
    <row r="895" customHeight="1" spans="4:4">
      <c r="D895" s="39"/>
    </row>
    <row r="896" customHeight="1" spans="4:4">
      <c r="D896" s="39"/>
    </row>
    <row r="897" customHeight="1" spans="4:4">
      <c r="D897" s="39"/>
    </row>
    <row r="898" customHeight="1" spans="4:4">
      <c r="D898" s="39"/>
    </row>
    <row r="899" customHeight="1" spans="4:4">
      <c r="D899" s="39"/>
    </row>
    <row r="900" customHeight="1" spans="4:4">
      <c r="D900" s="39"/>
    </row>
    <row r="901" customHeight="1" spans="4:4">
      <c r="D901" s="39"/>
    </row>
    <row r="902" customHeight="1" spans="4:4">
      <c r="D902" s="39"/>
    </row>
    <row r="903" customHeight="1" spans="4:4">
      <c r="D903" s="39"/>
    </row>
    <row r="904" customHeight="1" spans="4:4">
      <c r="D904" s="39"/>
    </row>
    <row r="905" customHeight="1" spans="4:4">
      <c r="D905" s="39"/>
    </row>
    <row r="906" customHeight="1" spans="4:4">
      <c r="D906" s="39"/>
    </row>
    <row r="907" customHeight="1" spans="4:4">
      <c r="D907" s="39"/>
    </row>
    <row r="908" customHeight="1" spans="4:4">
      <c r="D908" s="39"/>
    </row>
    <row r="909" customHeight="1" spans="4:4">
      <c r="D909" s="39"/>
    </row>
    <row r="910" customHeight="1" spans="4:4">
      <c r="D910" s="39"/>
    </row>
    <row r="911" customHeight="1" spans="4:4">
      <c r="D911" s="39"/>
    </row>
    <row r="912" customHeight="1" spans="4:4">
      <c r="D912" s="39"/>
    </row>
    <row r="913" customHeight="1" spans="4:4">
      <c r="D913" s="39"/>
    </row>
    <row r="914" customHeight="1" spans="4:4">
      <c r="D914" s="39"/>
    </row>
    <row r="915" customHeight="1" spans="4:4">
      <c r="D915" s="39"/>
    </row>
    <row r="916" customHeight="1" spans="4:4">
      <c r="D916" s="39"/>
    </row>
    <row r="917" customHeight="1" spans="4:4">
      <c r="D917" s="39"/>
    </row>
    <row r="918" customHeight="1" spans="4:4">
      <c r="D918" s="39"/>
    </row>
    <row r="919" customHeight="1" spans="4:4">
      <c r="D919" s="39"/>
    </row>
    <row r="920" customHeight="1" spans="4:4">
      <c r="D920" s="39"/>
    </row>
    <row r="921" customHeight="1" spans="4:4">
      <c r="D921" s="39"/>
    </row>
    <row r="922" customHeight="1" spans="4:4">
      <c r="D922" s="39"/>
    </row>
    <row r="923" customHeight="1" spans="4:4">
      <c r="D923" s="39"/>
    </row>
    <row r="924" customHeight="1" spans="4:4">
      <c r="D924" s="39"/>
    </row>
    <row r="925" customHeight="1" spans="4:4">
      <c r="D925" s="39"/>
    </row>
    <row r="926" customHeight="1" spans="4:4">
      <c r="D926" s="39"/>
    </row>
    <row r="927" customHeight="1" spans="4:4">
      <c r="D927" s="39"/>
    </row>
    <row r="928" customHeight="1" spans="4:4">
      <c r="D928" s="39"/>
    </row>
    <row r="929" customHeight="1" spans="4:4">
      <c r="D929" s="39"/>
    </row>
    <row r="930" customHeight="1" spans="4:4">
      <c r="D930" s="39"/>
    </row>
    <row r="931" customHeight="1" spans="4:4">
      <c r="D931" s="39"/>
    </row>
    <row r="932" customHeight="1" spans="4:4">
      <c r="D932" s="39"/>
    </row>
    <row r="933" customHeight="1" spans="4:4">
      <c r="D933" s="39"/>
    </row>
    <row r="934" customHeight="1" spans="4:4">
      <c r="D934" s="39"/>
    </row>
    <row r="935" customHeight="1" spans="4:4">
      <c r="D935" s="39"/>
    </row>
    <row r="936" customHeight="1" spans="4:4">
      <c r="D936" s="39"/>
    </row>
    <row r="937" customHeight="1" spans="4:4">
      <c r="D937" s="39"/>
    </row>
    <row r="938" customHeight="1" spans="4:4">
      <c r="D938" s="39"/>
    </row>
    <row r="939" customHeight="1" spans="4:4">
      <c r="D939" s="39"/>
    </row>
    <row r="940" customHeight="1" spans="4:4">
      <c r="D940" s="39"/>
    </row>
    <row r="941" customHeight="1" spans="4:4">
      <c r="D941" s="39"/>
    </row>
    <row r="942" customHeight="1" spans="4:4">
      <c r="D942" s="39"/>
    </row>
    <row r="943" customHeight="1" spans="4:4">
      <c r="D943" s="39"/>
    </row>
    <row r="944" customHeight="1" spans="4:4">
      <c r="D944" s="39"/>
    </row>
    <row r="945" customHeight="1" spans="4:4">
      <c r="D945" s="39"/>
    </row>
    <row r="946" customHeight="1" spans="4:4">
      <c r="D946" s="39"/>
    </row>
    <row r="947" customHeight="1" spans="4:4">
      <c r="D947" s="39"/>
    </row>
    <row r="948" customHeight="1" spans="4:4">
      <c r="D948" s="39"/>
    </row>
    <row r="949" customHeight="1" spans="4:4">
      <c r="D949" s="39"/>
    </row>
    <row r="950" customHeight="1" spans="4:4">
      <c r="D950" s="39"/>
    </row>
    <row r="951" customHeight="1" spans="4:4">
      <c r="D951" s="39"/>
    </row>
    <row r="952" customHeight="1" spans="4:4">
      <c r="D952" s="39"/>
    </row>
    <row r="953" customHeight="1" spans="4:4">
      <c r="D953" s="39"/>
    </row>
    <row r="954" customHeight="1" spans="4:4">
      <c r="D954" s="39"/>
    </row>
    <row r="955" customHeight="1" spans="4:4">
      <c r="D955" s="39"/>
    </row>
    <row r="956" customHeight="1" spans="4:4">
      <c r="D956" s="39"/>
    </row>
    <row r="957" customHeight="1" spans="4:4">
      <c r="D957" s="39"/>
    </row>
    <row r="958" customHeight="1" spans="4:4">
      <c r="D958" s="39"/>
    </row>
    <row r="959" customHeight="1" spans="4:4">
      <c r="D959" s="39"/>
    </row>
    <row r="960" customHeight="1" spans="4:4">
      <c r="D960" s="39"/>
    </row>
    <row r="961" customHeight="1" spans="4:4">
      <c r="D961" s="39"/>
    </row>
    <row r="962" customHeight="1" spans="4:4">
      <c r="D962" s="39"/>
    </row>
    <row r="963" customHeight="1" spans="4:4">
      <c r="D963" s="39"/>
    </row>
    <row r="964" customHeight="1" spans="4:4">
      <c r="D964" s="39"/>
    </row>
    <row r="965" customHeight="1" spans="4:4">
      <c r="D965" s="39"/>
    </row>
    <row r="966" customHeight="1" spans="4:4">
      <c r="D966" s="39"/>
    </row>
    <row r="967" customHeight="1" spans="4:4">
      <c r="D967" s="39"/>
    </row>
    <row r="968" customHeight="1" spans="4:4">
      <c r="D968" s="39"/>
    </row>
    <row r="969" customHeight="1" spans="4:4">
      <c r="D969" s="39"/>
    </row>
    <row r="970" customHeight="1" spans="4:4">
      <c r="D970" s="39"/>
    </row>
    <row r="971" customHeight="1" spans="4:4">
      <c r="D971" s="39"/>
    </row>
    <row r="972" customHeight="1" spans="4:4">
      <c r="D972" s="39"/>
    </row>
    <row r="973" customHeight="1" spans="4:4">
      <c r="D973" s="39"/>
    </row>
    <row r="974" customHeight="1" spans="4:4">
      <c r="D974" s="39"/>
    </row>
    <row r="975" customHeight="1" spans="4:4">
      <c r="D975" s="39"/>
    </row>
    <row r="976" customHeight="1" spans="4:4">
      <c r="D976" s="39"/>
    </row>
    <row r="977" customHeight="1" spans="4:4">
      <c r="D977" s="39"/>
    </row>
    <row r="978" customHeight="1" spans="4:4">
      <c r="D978" s="39"/>
    </row>
    <row r="979" customHeight="1" spans="4:4">
      <c r="D979" s="39"/>
    </row>
    <row r="980" customHeight="1" spans="4:4">
      <c r="D980" s="39"/>
    </row>
    <row r="981" customHeight="1" spans="4:4">
      <c r="D981" s="39"/>
    </row>
    <row r="982" customHeight="1" spans="4:4">
      <c r="D982" s="39"/>
    </row>
    <row r="983" customHeight="1" spans="4:4">
      <c r="D983" s="39"/>
    </row>
    <row r="984" customHeight="1" spans="4:4">
      <c r="D984" s="39"/>
    </row>
    <row r="985" customHeight="1" spans="4:4">
      <c r="D985" s="39"/>
    </row>
    <row r="986" customHeight="1" spans="4:4">
      <c r="D986" s="39"/>
    </row>
    <row r="987" customHeight="1" spans="4:4">
      <c r="D987" s="39"/>
    </row>
    <row r="988" customHeight="1" spans="4:4">
      <c r="D988" s="39"/>
    </row>
    <row r="989" customHeight="1" spans="4:4">
      <c r="D989" s="39"/>
    </row>
    <row r="990" customHeight="1" spans="4:4">
      <c r="D990" s="39"/>
    </row>
    <row r="991" customHeight="1" spans="4:4">
      <c r="D991" s="39"/>
    </row>
    <row r="992" customHeight="1" spans="4:4">
      <c r="D992" s="39"/>
    </row>
    <row r="993" customHeight="1" spans="4:4">
      <c r="D993" s="39"/>
    </row>
    <row r="994" customHeight="1" spans="4:4">
      <c r="D994" s="39"/>
    </row>
    <row r="995" customHeight="1" spans="4:4">
      <c r="D995" s="39"/>
    </row>
    <row r="996" customHeight="1" spans="4:4">
      <c r="D996" s="39"/>
    </row>
    <row r="997" customHeight="1" spans="4:4">
      <c r="D997" s="39"/>
    </row>
    <row r="998" customHeight="1" spans="4:4">
      <c r="D998" s="39"/>
    </row>
    <row r="999" customHeight="1" spans="4:4">
      <c r="D999" s="39"/>
    </row>
    <row r="1000" customHeight="1" spans="4:4">
      <c r="D1000" s="39"/>
    </row>
    <row r="1001" customHeight="1" spans="4:4">
      <c r="D1001" s="39"/>
    </row>
    <row r="1002" customHeight="1" spans="4:4">
      <c r="D1002" s="39"/>
    </row>
    <row r="1003" customHeight="1" spans="4:4">
      <c r="D1003" s="39"/>
    </row>
    <row r="1004" customHeight="1" spans="4:4">
      <c r="D1004" s="39"/>
    </row>
    <row r="1005" customHeight="1" spans="4:4">
      <c r="D1005" s="39"/>
    </row>
    <row r="1006" customHeight="1" spans="4:4">
      <c r="D1006" s="39"/>
    </row>
    <row r="1007" customHeight="1" spans="4:4">
      <c r="D1007" s="39"/>
    </row>
  </sheetData>
  <mergeCells count="8">
    <mergeCell ref="A1:B1"/>
    <mergeCell ref="A2:A11"/>
    <mergeCell ref="A12:A15"/>
    <mergeCell ref="A16:A19"/>
    <mergeCell ref="A20:A25"/>
    <mergeCell ref="A26:A31"/>
    <mergeCell ref="A32:A40"/>
    <mergeCell ref="A41:A5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K1009"/>
  <sheetViews>
    <sheetView tabSelected="1" zoomScale="130" zoomScaleNormal="130" workbookViewId="0">
      <pane xSplit="1" ySplit="2" topLeftCell="B3" activePane="bottomRight" state="frozen"/>
      <selection/>
      <selection pane="topRight"/>
      <selection pane="bottomLeft"/>
      <selection pane="bottomRight" activeCell="L5" sqref="L5"/>
    </sheetView>
  </sheetViews>
  <sheetFormatPr defaultColWidth="14.4285714285714" defaultRowHeight="15.75" customHeight="1"/>
  <cols>
    <col min="1" max="1" width="21.1428571428571" customWidth="1"/>
    <col min="2" max="2" width="8.42857142857143" customWidth="1"/>
    <col min="3" max="3" width="11.5333333333333" customWidth="1"/>
    <col min="4" max="4" width="7.85714285714286" customWidth="1"/>
    <col min="5" max="5" width="9.42857142857143" customWidth="1"/>
    <col min="6" max="6" width="8.57142857142857" customWidth="1"/>
    <col min="7" max="7" width="11.1714285714286" customWidth="1"/>
    <col min="8" max="8" width="18.1428571428571" customWidth="1"/>
    <col min="9" max="9" width="22.0857142857143" customWidth="1"/>
    <col min="10" max="10" width="26.2571428571429" customWidth="1"/>
    <col min="11" max="11" width="7.85714285714286" customWidth="1"/>
  </cols>
  <sheetData>
    <row r="1" s="55" customFormat="1" customHeight="1" spans="1:11">
      <c r="A1" s="56"/>
      <c r="B1" s="57">
        <v>2018</v>
      </c>
      <c r="C1" s="57"/>
      <c r="D1" s="58">
        <v>2019</v>
      </c>
      <c r="F1" s="59">
        <v>2020</v>
      </c>
      <c r="H1" s="60"/>
      <c r="I1" s="60"/>
      <c r="J1" s="60"/>
      <c r="K1" s="62"/>
    </row>
    <row r="2" s="55" customFormat="1" customHeight="1" spans="1:11">
      <c r="A2" s="56" t="s">
        <v>54</v>
      </c>
      <c r="B2" s="57" t="s">
        <v>55</v>
      </c>
      <c r="C2" s="57" t="s">
        <v>56</v>
      </c>
      <c r="D2" s="58" t="s">
        <v>55</v>
      </c>
      <c r="E2" s="61" t="s">
        <v>56</v>
      </c>
      <c r="F2" s="59" t="s">
        <v>55</v>
      </c>
      <c r="G2" s="56" t="s">
        <v>56</v>
      </c>
      <c r="H2" s="60" t="s">
        <v>57</v>
      </c>
      <c r="I2" s="60" t="s">
        <v>58</v>
      </c>
      <c r="J2" s="60" t="s">
        <v>59</v>
      </c>
      <c r="K2" s="62"/>
    </row>
    <row r="3" customHeight="1" spans="1:10">
      <c r="A3" s="6" t="s">
        <v>60</v>
      </c>
      <c r="B3" s="7">
        <v>608</v>
      </c>
      <c r="C3" s="8">
        <f t="shared" ref="C3:C42" si="0">B3/$B$42</f>
        <v>0.114092700319009</v>
      </c>
      <c r="D3" s="7">
        <v>427</v>
      </c>
      <c r="E3" s="9">
        <f t="shared" ref="E3:E42" si="1">D3/$D$42</f>
        <v>0.0934558984460495</v>
      </c>
      <c r="F3" s="7">
        <v>273</v>
      </c>
      <c r="G3" s="10">
        <f t="shared" ref="G3:G41" si="2">F3/$F$42</f>
        <v>0.0907579787234043</v>
      </c>
      <c r="H3" s="38">
        <f t="shared" ref="H3:H40" si="3">(E3-C3)/C3</f>
        <v>-0.180877495363491</v>
      </c>
      <c r="I3" s="38">
        <f t="shared" ref="I3:I41" si="4">(G3-E3)/E3</f>
        <v>-0.0288683728636204</v>
      </c>
      <c r="J3" s="38">
        <f t="shared" ref="J3:J39" si="5">(G3-C3)/C3</f>
        <v>-0.20452422924832</v>
      </c>
    </row>
    <row r="4" customHeight="1" spans="1:10">
      <c r="A4" s="19" t="s">
        <v>61</v>
      </c>
      <c r="B4" s="7">
        <v>435</v>
      </c>
      <c r="C4" s="8">
        <f t="shared" si="0"/>
        <v>0.081628823419028</v>
      </c>
      <c r="D4" s="7">
        <v>359</v>
      </c>
      <c r="E4" s="9">
        <f t="shared" si="1"/>
        <v>0.0785729919019479</v>
      </c>
      <c r="F4" s="7">
        <v>239</v>
      </c>
      <c r="G4" s="10">
        <f t="shared" si="2"/>
        <v>0.0794547872340425</v>
      </c>
      <c r="H4" s="38">
        <f t="shared" si="3"/>
        <v>-0.0374356923092403</v>
      </c>
      <c r="I4" s="38">
        <f t="shared" si="4"/>
        <v>0.0112226263853493</v>
      </c>
      <c r="J4" s="38">
        <f t="shared" si="5"/>
        <v>-0.0266331927121546</v>
      </c>
    </row>
    <row r="5" customHeight="1" spans="1:10">
      <c r="A5" s="6" t="s">
        <v>62</v>
      </c>
      <c r="B5" s="7">
        <v>280</v>
      </c>
      <c r="C5" s="8">
        <f t="shared" si="0"/>
        <v>0.0525426909363858</v>
      </c>
      <c r="D5" s="7">
        <v>383</v>
      </c>
      <c r="E5" s="9">
        <f t="shared" si="1"/>
        <v>0.0838257824469249</v>
      </c>
      <c r="F5" s="7">
        <v>306</v>
      </c>
      <c r="G5" s="10">
        <f t="shared" si="2"/>
        <v>0.101728723404255</v>
      </c>
      <c r="H5" s="42">
        <f t="shared" si="3"/>
        <v>0.595384266641653</v>
      </c>
      <c r="I5" s="38">
        <f t="shared" si="4"/>
        <v>0.21357320426643</v>
      </c>
      <c r="J5" s="42">
        <f t="shared" si="5"/>
        <v>0.936115596504559</v>
      </c>
    </row>
    <row r="6" customHeight="1" spans="1:10">
      <c r="A6" s="18" t="s">
        <v>63</v>
      </c>
      <c r="B6" s="7">
        <v>342</v>
      </c>
      <c r="C6" s="8">
        <f t="shared" si="0"/>
        <v>0.0641771439294427</v>
      </c>
      <c r="D6" s="7">
        <v>280</v>
      </c>
      <c r="E6" s="9">
        <f t="shared" si="1"/>
        <v>0.0612825563580652</v>
      </c>
      <c r="F6" s="7">
        <v>195</v>
      </c>
      <c r="G6" s="10">
        <f t="shared" si="2"/>
        <v>0.0648271276595745</v>
      </c>
      <c r="H6" s="38">
        <f t="shared" si="3"/>
        <v>-0.045103091134124</v>
      </c>
      <c r="I6" s="38">
        <f t="shared" si="4"/>
        <v>0.057839808130699</v>
      </c>
      <c r="J6" s="38">
        <f t="shared" si="5"/>
        <v>0.0101279628592758</v>
      </c>
    </row>
    <row r="7" customHeight="1" spans="1:10">
      <c r="A7" s="18" t="s">
        <v>64</v>
      </c>
      <c r="B7" s="7">
        <v>220</v>
      </c>
      <c r="C7" s="8">
        <f t="shared" si="0"/>
        <v>0.0412835428785889</v>
      </c>
      <c r="D7" s="7">
        <v>180</v>
      </c>
      <c r="E7" s="9">
        <f t="shared" si="1"/>
        <v>0.0393959290873276</v>
      </c>
      <c r="F7" s="7">
        <v>126</v>
      </c>
      <c r="G7" s="10">
        <f t="shared" si="2"/>
        <v>0.0418882978723404</v>
      </c>
      <c r="H7" s="38">
        <f t="shared" si="3"/>
        <v>-0.0457231540619591</v>
      </c>
      <c r="I7" s="38">
        <f t="shared" si="4"/>
        <v>0.0632646276595746</v>
      </c>
      <c r="J7" s="38">
        <f t="shared" si="5"/>
        <v>0.0146488152804642</v>
      </c>
    </row>
    <row r="8" customHeight="1" spans="1:10">
      <c r="A8" s="19" t="s">
        <v>65</v>
      </c>
      <c r="B8" s="7">
        <v>115</v>
      </c>
      <c r="C8" s="8">
        <f t="shared" si="0"/>
        <v>0.0215800337774442</v>
      </c>
      <c r="D8" s="7">
        <v>121</v>
      </c>
      <c r="E8" s="9">
        <f t="shared" si="1"/>
        <v>0.0264828189975925</v>
      </c>
      <c r="F8" s="7">
        <v>104</v>
      </c>
      <c r="G8" s="10">
        <f t="shared" si="2"/>
        <v>0.0345744680851064</v>
      </c>
      <c r="H8" s="38">
        <f t="shared" si="3"/>
        <v>0.227190803810176</v>
      </c>
      <c r="I8" s="38">
        <f t="shared" si="4"/>
        <v>0.305543344469843</v>
      </c>
      <c r="J8" s="38">
        <f t="shared" si="5"/>
        <v>0.602150786308973</v>
      </c>
    </row>
    <row r="9" customHeight="1" spans="1:10">
      <c r="A9" s="6" t="s">
        <v>66</v>
      </c>
      <c r="B9" s="7">
        <v>322</v>
      </c>
      <c r="C9" s="8">
        <f t="shared" si="0"/>
        <v>0.0604240945768437</v>
      </c>
      <c r="D9" s="7">
        <v>280</v>
      </c>
      <c r="E9" s="9">
        <f t="shared" si="1"/>
        <v>0.0612825563580652</v>
      </c>
      <c r="F9" s="7">
        <v>176</v>
      </c>
      <c r="G9" s="10">
        <f t="shared" si="2"/>
        <v>0.0585106382978723</v>
      </c>
      <c r="H9" s="38">
        <f t="shared" si="3"/>
        <v>0.0142072758761788</v>
      </c>
      <c r="I9" s="38">
        <f t="shared" si="4"/>
        <v>-0.0452317629179332</v>
      </c>
      <c r="J9" s="38">
        <f t="shared" si="5"/>
        <v>-0.0316671071758954</v>
      </c>
    </row>
    <row r="10" customHeight="1" spans="1:10">
      <c r="A10" s="18" t="s">
        <v>67</v>
      </c>
      <c r="B10" s="7">
        <v>49</v>
      </c>
      <c r="C10" s="8">
        <f t="shared" si="0"/>
        <v>0.00919497091386752</v>
      </c>
      <c r="D10" s="7">
        <v>34</v>
      </c>
      <c r="E10" s="9">
        <f t="shared" si="1"/>
        <v>0.00744145327205078</v>
      </c>
      <c r="F10" s="7">
        <v>20</v>
      </c>
      <c r="G10" s="10">
        <f t="shared" si="2"/>
        <v>0.00664893617021277</v>
      </c>
      <c r="H10" s="38">
        <f t="shared" si="3"/>
        <v>-0.190703990066151</v>
      </c>
      <c r="I10" s="38">
        <f t="shared" si="4"/>
        <v>-0.106500312891114</v>
      </c>
      <c r="J10" s="38">
        <f t="shared" si="5"/>
        <v>-0.276894268345636</v>
      </c>
    </row>
    <row r="11" customHeight="1" spans="1:10">
      <c r="A11" s="19" t="s">
        <v>68</v>
      </c>
      <c r="B11" s="7">
        <v>191</v>
      </c>
      <c r="C11" s="8">
        <f t="shared" si="0"/>
        <v>0.0358416213173203</v>
      </c>
      <c r="D11" s="7">
        <v>113</v>
      </c>
      <c r="E11" s="9">
        <f t="shared" si="1"/>
        <v>0.0247318888159335</v>
      </c>
      <c r="F11" s="7">
        <v>79</v>
      </c>
      <c r="G11" s="10">
        <f t="shared" si="2"/>
        <v>0.0262632978723404</v>
      </c>
      <c r="H11" s="38">
        <f t="shared" si="3"/>
        <v>-0.309967353402568</v>
      </c>
      <c r="I11" s="38">
        <f t="shared" si="4"/>
        <v>0.0619204245904727</v>
      </c>
      <c r="J11" s="38">
        <f t="shared" si="5"/>
        <v>-0.267240238943968</v>
      </c>
    </row>
    <row r="12" customHeight="1" spans="1:10">
      <c r="A12" s="6" t="s">
        <v>69</v>
      </c>
      <c r="B12" s="5">
        <v>251</v>
      </c>
      <c r="C12" s="8">
        <f t="shared" si="0"/>
        <v>0.0471007693751173</v>
      </c>
      <c r="D12" s="5">
        <v>240</v>
      </c>
      <c r="E12" s="9">
        <f t="shared" si="1"/>
        <v>0.0525279054497702</v>
      </c>
      <c r="F12" s="5">
        <v>151</v>
      </c>
      <c r="G12" s="10">
        <f t="shared" si="2"/>
        <v>0.0501994680851064</v>
      </c>
      <c r="H12" s="38">
        <f t="shared" si="3"/>
        <v>0.115223936820021</v>
      </c>
      <c r="I12" s="38">
        <f t="shared" si="4"/>
        <v>-0.0443276263297873</v>
      </c>
      <c r="J12" s="42">
        <f t="shared" si="5"/>
        <v>0.0657887068746291</v>
      </c>
    </row>
    <row r="13" customHeight="1" spans="1:10">
      <c r="A13" s="19" t="s">
        <v>70</v>
      </c>
      <c r="B13" s="7">
        <v>303</v>
      </c>
      <c r="C13" s="8">
        <f t="shared" si="0"/>
        <v>0.0568586976918746</v>
      </c>
      <c r="D13" s="7">
        <v>206</v>
      </c>
      <c r="E13" s="9">
        <f t="shared" si="1"/>
        <v>0.0450864521777194</v>
      </c>
      <c r="F13" s="7">
        <v>114</v>
      </c>
      <c r="G13" s="10">
        <f t="shared" si="2"/>
        <v>0.0378989361702128</v>
      </c>
      <c r="H13" s="38">
        <f t="shared" si="3"/>
        <v>-0.207043882326512</v>
      </c>
      <c r="I13" s="38">
        <f t="shared" si="4"/>
        <v>-0.159416313778145</v>
      </c>
      <c r="J13" s="38">
        <f t="shared" si="5"/>
        <v>-0.333454023593849</v>
      </c>
    </row>
    <row r="14" customHeight="1" spans="1:10">
      <c r="A14" s="18" t="s">
        <v>71</v>
      </c>
      <c r="B14" s="7">
        <v>113</v>
      </c>
      <c r="C14" s="8">
        <f t="shared" si="0"/>
        <v>0.0212047288421843</v>
      </c>
      <c r="D14" s="7">
        <v>97</v>
      </c>
      <c r="E14" s="9">
        <f t="shared" si="1"/>
        <v>0.0212300284526155</v>
      </c>
      <c r="F14" s="7">
        <v>45</v>
      </c>
      <c r="G14" s="10">
        <f t="shared" si="2"/>
        <v>0.0149601063829787</v>
      </c>
      <c r="H14" s="38">
        <f t="shared" si="3"/>
        <v>0.0011931117167057</v>
      </c>
      <c r="I14" s="38">
        <f t="shared" si="4"/>
        <v>-0.295332720991446</v>
      </c>
      <c r="J14" s="38">
        <f t="shared" si="5"/>
        <v>-0.294491974204481</v>
      </c>
    </row>
    <row r="15" customHeight="1" spans="1:10">
      <c r="A15" s="6" t="s">
        <v>72</v>
      </c>
      <c r="B15" s="7">
        <v>41</v>
      </c>
      <c r="C15" s="8">
        <f t="shared" si="0"/>
        <v>0.00769375117282792</v>
      </c>
      <c r="D15" s="7">
        <v>48</v>
      </c>
      <c r="E15" s="9">
        <f t="shared" si="1"/>
        <v>0.010505581089954</v>
      </c>
      <c r="F15" s="7">
        <v>33</v>
      </c>
      <c r="G15" s="10">
        <f t="shared" si="2"/>
        <v>0.0109707446808511</v>
      </c>
      <c r="H15" s="38">
        <f t="shared" si="3"/>
        <v>0.365469308008904</v>
      </c>
      <c r="I15" s="38">
        <f t="shared" si="4"/>
        <v>0.0442777593085107</v>
      </c>
      <c r="J15" s="38">
        <f t="shared" si="5"/>
        <v>0.425929229372081</v>
      </c>
    </row>
    <row r="16" customHeight="1" spans="1:10">
      <c r="A16" s="19" t="s">
        <v>73</v>
      </c>
      <c r="B16" s="7">
        <v>27</v>
      </c>
      <c r="C16" s="8">
        <f t="shared" si="0"/>
        <v>0.00506661662600863</v>
      </c>
      <c r="D16" s="7">
        <v>372</v>
      </c>
      <c r="E16" s="9">
        <f t="shared" si="1"/>
        <v>0.0814182534471438</v>
      </c>
      <c r="F16" s="7">
        <v>248</v>
      </c>
      <c r="G16" s="10">
        <f t="shared" si="2"/>
        <v>0.0824468085106383</v>
      </c>
      <c r="H16" s="38">
        <f t="shared" si="3"/>
        <v>15.0695508377715</v>
      </c>
      <c r="I16" s="38">
        <f t="shared" si="4"/>
        <v>0.0126329787234042</v>
      </c>
      <c r="J16" s="38">
        <f t="shared" si="5"/>
        <v>15.2725571315997</v>
      </c>
    </row>
    <row r="17" customHeight="1" spans="1:10">
      <c r="A17" s="20" t="s">
        <v>74</v>
      </c>
      <c r="B17" s="7">
        <v>68</v>
      </c>
      <c r="C17" s="8">
        <f t="shared" si="0"/>
        <v>0.0127603677988366</v>
      </c>
      <c r="D17" s="7">
        <v>50</v>
      </c>
      <c r="E17" s="9">
        <f t="shared" si="1"/>
        <v>0.0109433136353688</v>
      </c>
      <c r="F17" s="7">
        <v>25</v>
      </c>
      <c r="G17" s="10">
        <f t="shared" si="2"/>
        <v>0.00831117021276596</v>
      </c>
      <c r="H17" s="38">
        <f t="shared" si="3"/>
        <v>-0.142398259369408</v>
      </c>
      <c r="I17" s="38">
        <f t="shared" si="4"/>
        <v>-0.240525265957447</v>
      </c>
      <c r="J17" s="38">
        <f t="shared" si="5"/>
        <v>-0.34867314612015</v>
      </c>
    </row>
    <row r="18" customHeight="1" spans="1:10">
      <c r="A18" s="21" t="s">
        <v>75</v>
      </c>
      <c r="B18" s="7">
        <v>123</v>
      </c>
      <c r="C18" s="8">
        <f t="shared" si="0"/>
        <v>0.0230812535184838</v>
      </c>
      <c r="D18" s="7">
        <v>83</v>
      </c>
      <c r="E18" s="9">
        <f t="shared" si="1"/>
        <v>0.0181659006347122</v>
      </c>
      <c r="F18" s="7">
        <v>56</v>
      </c>
      <c r="G18" s="10">
        <f t="shared" si="2"/>
        <v>0.0186170212765957</v>
      </c>
      <c r="H18" s="38">
        <f t="shared" si="3"/>
        <v>-0.212958662744868</v>
      </c>
      <c r="I18" s="38">
        <f t="shared" si="4"/>
        <v>0.0248333760574211</v>
      </c>
      <c r="J18" s="38">
        <f t="shared" si="5"/>
        <v>-0.193413769244075</v>
      </c>
    </row>
    <row r="19" customHeight="1" spans="1:10">
      <c r="A19" s="18" t="s">
        <v>76</v>
      </c>
      <c r="B19" s="7">
        <v>79</v>
      </c>
      <c r="C19" s="8">
        <f t="shared" si="0"/>
        <v>0.014824544942766</v>
      </c>
      <c r="D19" s="7">
        <v>70</v>
      </c>
      <c r="E19" s="9">
        <f t="shared" si="1"/>
        <v>0.0153206390895163</v>
      </c>
      <c r="F19" s="7">
        <v>40</v>
      </c>
      <c r="G19" s="10">
        <f t="shared" si="2"/>
        <v>0.0132978723404255</v>
      </c>
      <c r="H19" s="38">
        <f t="shared" si="3"/>
        <v>0.033464376051043</v>
      </c>
      <c r="I19" s="38">
        <f t="shared" si="4"/>
        <v>-0.132028875379939</v>
      </c>
      <c r="J19" s="38">
        <f t="shared" si="5"/>
        <v>-0.102982763264207</v>
      </c>
    </row>
    <row r="20" customHeight="1" spans="1:10">
      <c r="A20" s="18" t="s">
        <v>77</v>
      </c>
      <c r="B20" s="7">
        <v>38</v>
      </c>
      <c r="C20" s="8">
        <f t="shared" si="0"/>
        <v>0.00713079376993807</v>
      </c>
      <c r="D20" s="7">
        <v>34</v>
      </c>
      <c r="E20" s="9">
        <f t="shared" si="1"/>
        <v>0.00744145327205078</v>
      </c>
      <c r="F20" s="7">
        <v>19</v>
      </c>
      <c r="G20" s="10">
        <f t="shared" si="2"/>
        <v>0.00631648936170213</v>
      </c>
      <c r="H20" s="42">
        <f t="shared" si="3"/>
        <v>0.0435659075462786</v>
      </c>
      <c r="I20" s="38">
        <f t="shared" si="4"/>
        <v>-0.151175297246558</v>
      </c>
      <c r="J20" s="42">
        <f t="shared" si="5"/>
        <v>-0.114195478723404</v>
      </c>
    </row>
    <row r="21" customHeight="1" spans="1:10">
      <c r="A21" s="18" t="s">
        <v>78</v>
      </c>
      <c r="B21" s="7">
        <v>117</v>
      </c>
      <c r="C21" s="8">
        <f t="shared" si="0"/>
        <v>0.0219553387127041</v>
      </c>
      <c r="D21" s="7">
        <v>48</v>
      </c>
      <c r="E21" s="9">
        <f t="shared" si="1"/>
        <v>0.010505581089954</v>
      </c>
      <c r="F21" s="7">
        <v>20</v>
      </c>
      <c r="G21" s="10">
        <f t="shared" si="2"/>
        <v>0.00664893617021277</v>
      </c>
      <c r="H21" s="38">
        <f t="shared" si="3"/>
        <v>-0.521502208304572</v>
      </c>
      <c r="I21" s="38">
        <f t="shared" si="4"/>
        <v>-0.367104388297872</v>
      </c>
      <c r="J21" s="38">
        <f t="shared" si="5"/>
        <v>-0.697160847426805</v>
      </c>
    </row>
    <row r="22" customHeight="1" spans="1:10">
      <c r="A22" s="21" t="s">
        <v>79</v>
      </c>
      <c r="B22" s="7">
        <v>19</v>
      </c>
      <c r="C22" s="8">
        <f t="shared" si="0"/>
        <v>0.00356539688496904</v>
      </c>
      <c r="D22" s="7">
        <v>10</v>
      </c>
      <c r="E22" s="9">
        <f t="shared" si="1"/>
        <v>0.00218866272707376</v>
      </c>
      <c r="F22" s="7">
        <v>11</v>
      </c>
      <c r="G22" s="10">
        <f t="shared" si="2"/>
        <v>0.00365691489361702</v>
      </c>
      <c r="H22" s="38">
        <f t="shared" si="3"/>
        <v>-0.386137701443365</v>
      </c>
      <c r="I22" s="38">
        <f t="shared" si="4"/>
        <v>0.670844414893617</v>
      </c>
      <c r="J22" s="38">
        <f t="shared" si="5"/>
        <v>0.0256683930571108</v>
      </c>
    </row>
    <row r="23" customHeight="1" spans="1:10">
      <c r="A23" s="18" t="s">
        <v>80</v>
      </c>
      <c r="B23" s="7">
        <v>111</v>
      </c>
      <c r="C23" s="8">
        <f t="shared" si="0"/>
        <v>0.0208294239069244</v>
      </c>
      <c r="D23" s="7">
        <v>126</v>
      </c>
      <c r="E23" s="9">
        <f t="shared" si="1"/>
        <v>0.0275771503611294</v>
      </c>
      <c r="F23" s="7">
        <v>73</v>
      </c>
      <c r="G23" s="10">
        <f t="shared" si="2"/>
        <v>0.0242686170212766</v>
      </c>
      <c r="H23" s="38">
        <f t="shared" si="3"/>
        <v>0.323951660130255</v>
      </c>
      <c r="I23" s="38">
        <f t="shared" si="4"/>
        <v>-0.119973720871327</v>
      </c>
      <c r="J23" s="38">
        <f t="shared" si="5"/>
        <v>0.165112253210657</v>
      </c>
    </row>
    <row r="24" customHeight="1" spans="1:10">
      <c r="A24" s="18" t="s">
        <v>81</v>
      </c>
      <c r="B24" s="7">
        <v>13</v>
      </c>
      <c r="C24" s="8">
        <f t="shared" si="0"/>
        <v>0.00243948207918934</v>
      </c>
      <c r="D24" s="7">
        <v>4</v>
      </c>
      <c r="E24" s="9">
        <f t="shared" si="1"/>
        <v>0.000875465090829503</v>
      </c>
      <c r="F24" s="7">
        <v>4</v>
      </c>
      <c r="G24" s="10">
        <f t="shared" si="2"/>
        <v>0.00132978723404255</v>
      </c>
      <c r="H24" s="38">
        <f t="shared" si="3"/>
        <v>-0.641126656228429</v>
      </c>
      <c r="I24" s="38">
        <f t="shared" si="4"/>
        <v>0.518949468085106</v>
      </c>
      <c r="J24" s="38">
        <f t="shared" si="5"/>
        <v>-0.454889525368249</v>
      </c>
    </row>
    <row r="25" customHeight="1" spans="1:10">
      <c r="A25" s="23">
        <v>1028</v>
      </c>
      <c r="B25" s="7">
        <v>186</v>
      </c>
      <c r="C25" s="8">
        <f t="shared" si="0"/>
        <v>0.0349033589791706</v>
      </c>
      <c r="D25" s="7">
        <v>158</v>
      </c>
      <c r="E25" s="9">
        <f t="shared" si="1"/>
        <v>0.0345808710877654</v>
      </c>
      <c r="F25" s="7">
        <v>79</v>
      </c>
      <c r="G25" s="10">
        <f t="shared" si="2"/>
        <v>0.0262632978723404</v>
      </c>
      <c r="H25" s="38">
        <f t="shared" si="3"/>
        <v>-0.00923945146934564</v>
      </c>
      <c r="I25" s="38">
        <f t="shared" si="4"/>
        <v>-0.240525265957447</v>
      </c>
      <c r="J25" s="38">
        <f t="shared" si="5"/>
        <v>-0.247542395904827</v>
      </c>
    </row>
    <row r="26" customHeight="1" spans="1:10">
      <c r="A26" s="18" t="s">
        <v>82</v>
      </c>
      <c r="B26" s="7">
        <v>142</v>
      </c>
      <c r="C26" s="8">
        <f t="shared" si="0"/>
        <v>0.0266466504034528</v>
      </c>
      <c r="D26" s="7">
        <v>125</v>
      </c>
      <c r="E26" s="9">
        <f t="shared" si="1"/>
        <v>0.027358284088422</v>
      </c>
      <c r="F26" s="7">
        <v>62</v>
      </c>
      <c r="G26" s="10">
        <f t="shared" si="2"/>
        <v>0.0206117021276596</v>
      </c>
      <c r="H26" s="38">
        <f t="shared" si="3"/>
        <v>0.0267063092056387</v>
      </c>
      <c r="I26" s="38">
        <f t="shared" si="4"/>
        <v>-0.246601063829787</v>
      </c>
      <c r="J26" s="38">
        <f t="shared" si="5"/>
        <v>-0.226480558885226</v>
      </c>
    </row>
    <row r="27" customHeight="1" spans="1:10">
      <c r="A27" s="18" t="s">
        <v>83</v>
      </c>
      <c r="B27" s="7">
        <v>13</v>
      </c>
      <c r="C27" s="8">
        <f t="shared" si="0"/>
        <v>0.00243948207918934</v>
      </c>
      <c r="D27" s="7">
        <v>30</v>
      </c>
      <c r="E27" s="9">
        <f t="shared" si="1"/>
        <v>0.00656598818122127</v>
      </c>
      <c r="F27" s="7">
        <v>17</v>
      </c>
      <c r="G27" s="10">
        <f t="shared" si="2"/>
        <v>0.00565159574468085</v>
      </c>
      <c r="H27" s="38">
        <f t="shared" si="3"/>
        <v>1.69155007828678</v>
      </c>
      <c r="I27" s="38">
        <f t="shared" si="4"/>
        <v>-0.139261968085106</v>
      </c>
      <c r="J27" s="38">
        <f t="shared" si="5"/>
        <v>1.31671951718494</v>
      </c>
    </row>
    <row r="28" customHeight="1" spans="1:10">
      <c r="A28" s="6" t="s">
        <v>84</v>
      </c>
      <c r="B28" s="7">
        <v>101</v>
      </c>
      <c r="C28" s="8">
        <f t="shared" si="0"/>
        <v>0.0189528992306249</v>
      </c>
      <c r="D28" s="5">
        <v>75</v>
      </c>
      <c r="E28" s="9">
        <f t="shared" si="1"/>
        <v>0.0164149704530532</v>
      </c>
      <c r="F28" s="7">
        <v>61</v>
      </c>
      <c r="G28" s="10">
        <f t="shared" si="2"/>
        <v>0.0202792553191489</v>
      </c>
      <c r="H28" s="38">
        <f t="shared" si="3"/>
        <v>-0.13390715302653</v>
      </c>
      <c r="I28" s="38">
        <f t="shared" si="4"/>
        <v>0.235412234042553</v>
      </c>
      <c r="J28" s="38">
        <f t="shared" si="5"/>
        <v>0.0699816989677691</v>
      </c>
    </row>
    <row r="29" customHeight="1" spans="1:10">
      <c r="A29" s="21" t="s">
        <v>85</v>
      </c>
      <c r="B29" s="7">
        <v>23</v>
      </c>
      <c r="C29" s="8">
        <f t="shared" si="0"/>
        <v>0.00431600675548883</v>
      </c>
      <c r="D29" s="5">
        <v>29</v>
      </c>
      <c r="E29" s="9">
        <f t="shared" si="1"/>
        <v>0.0063471219085139</v>
      </c>
      <c r="F29" s="7">
        <v>19</v>
      </c>
      <c r="G29" s="10">
        <f t="shared" si="2"/>
        <v>0.00631648936170213</v>
      </c>
      <c r="H29" s="38">
        <f t="shared" si="3"/>
        <v>0.470600550020459</v>
      </c>
      <c r="I29" s="38">
        <f t="shared" si="4"/>
        <v>-0.00482621056493031</v>
      </c>
      <c r="J29" s="38">
        <f t="shared" si="5"/>
        <v>0.463503122109158</v>
      </c>
    </row>
    <row r="30" customHeight="1" spans="1:10">
      <c r="A30" s="18" t="s">
        <v>86</v>
      </c>
      <c r="B30" s="7">
        <v>113</v>
      </c>
      <c r="C30" s="8">
        <f t="shared" si="0"/>
        <v>0.0212047288421843</v>
      </c>
      <c r="D30" s="5">
        <v>70</v>
      </c>
      <c r="E30" s="9">
        <f t="shared" si="1"/>
        <v>0.0153206390895163</v>
      </c>
      <c r="F30" s="7">
        <v>35</v>
      </c>
      <c r="G30" s="10">
        <f t="shared" si="2"/>
        <v>0.0116356382978723</v>
      </c>
      <c r="H30" s="38">
        <f t="shared" si="3"/>
        <v>-0.277489507008563</v>
      </c>
      <c r="I30" s="38">
        <f t="shared" si="4"/>
        <v>-0.240525265957447</v>
      </c>
      <c r="J30" s="38">
        <f t="shared" si="5"/>
        <v>-0.451271535492374</v>
      </c>
    </row>
    <row r="31" customHeight="1" spans="1:10">
      <c r="A31" s="18" t="s">
        <v>87</v>
      </c>
      <c r="B31" s="7">
        <v>116</v>
      </c>
      <c r="C31" s="8">
        <f t="shared" si="0"/>
        <v>0.0217676862450741</v>
      </c>
      <c r="D31" s="5">
        <v>102</v>
      </c>
      <c r="E31" s="9">
        <f t="shared" si="1"/>
        <v>0.0223243598161523</v>
      </c>
      <c r="F31" s="7">
        <v>68</v>
      </c>
      <c r="G31" s="10">
        <f t="shared" si="2"/>
        <v>0.0226063829787234</v>
      </c>
      <c r="H31" s="38">
        <f t="shared" si="3"/>
        <v>0.0255733918989291</v>
      </c>
      <c r="I31" s="38">
        <f t="shared" si="4"/>
        <v>0.0126329787234043</v>
      </c>
      <c r="J31" s="38">
        <f t="shared" si="5"/>
        <v>0.0385294387380779</v>
      </c>
    </row>
    <row r="32" customHeight="1" spans="1:10">
      <c r="A32" s="21" t="s">
        <v>88</v>
      </c>
      <c r="B32" s="7">
        <v>2</v>
      </c>
      <c r="C32" s="8">
        <f t="shared" si="0"/>
        <v>0.000375304935259899</v>
      </c>
      <c r="D32" s="5">
        <v>3</v>
      </c>
      <c r="E32" s="9">
        <f t="shared" si="1"/>
        <v>0.000656598818122127</v>
      </c>
      <c r="F32" s="7">
        <v>3</v>
      </c>
      <c r="G32" s="10">
        <f t="shared" si="2"/>
        <v>0.000997340425531915</v>
      </c>
      <c r="H32" s="38">
        <f t="shared" si="3"/>
        <v>0.749507550886408</v>
      </c>
      <c r="I32" s="38">
        <f t="shared" si="4"/>
        <v>0.518949468085106</v>
      </c>
      <c r="J32" s="38">
        <f t="shared" si="5"/>
        <v>1.65741356382979</v>
      </c>
    </row>
    <row r="33" customHeight="1" spans="1:10">
      <c r="A33" s="21" t="s">
        <v>89</v>
      </c>
      <c r="B33" s="7">
        <v>46</v>
      </c>
      <c r="C33" s="8">
        <f t="shared" si="0"/>
        <v>0.00863201351097767</v>
      </c>
      <c r="D33" s="5">
        <v>57</v>
      </c>
      <c r="E33" s="9">
        <f t="shared" si="1"/>
        <v>0.0124753775443204</v>
      </c>
      <c r="F33" s="7">
        <v>51</v>
      </c>
      <c r="G33" s="10">
        <f t="shared" si="2"/>
        <v>0.0169547872340426</v>
      </c>
      <c r="H33" s="42">
        <f t="shared" si="3"/>
        <v>0.445245368123555</v>
      </c>
      <c r="I33" s="38">
        <f t="shared" si="4"/>
        <v>0.359060050391937</v>
      </c>
      <c r="J33" s="42">
        <f t="shared" si="5"/>
        <v>0.964175242830712</v>
      </c>
    </row>
    <row r="34" customHeight="1" spans="1:10">
      <c r="A34" s="21" t="s">
        <v>90</v>
      </c>
      <c r="B34" s="7">
        <v>435</v>
      </c>
      <c r="C34" s="8">
        <f t="shared" si="0"/>
        <v>0.081628823419028</v>
      </c>
      <c r="D34" s="5">
        <v>60</v>
      </c>
      <c r="E34" s="9">
        <f t="shared" si="1"/>
        <v>0.0131319763624425</v>
      </c>
      <c r="F34" s="7">
        <v>42</v>
      </c>
      <c r="G34" s="10">
        <f t="shared" si="2"/>
        <v>0.0139627659574468</v>
      </c>
      <c r="H34" s="38">
        <f t="shared" si="3"/>
        <v>-0.839125742447227</v>
      </c>
      <c r="I34" s="38">
        <f t="shared" si="4"/>
        <v>0.0632646276595744</v>
      </c>
      <c r="J34" s="38">
        <f t="shared" si="5"/>
        <v>-0.82894809244314</v>
      </c>
    </row>
    <row r="35" customHeight="1" spans="1:10">
      <c r="A35" s="21" t="s">
        <v>91</v>
      </c>
      <c r="B35" s="7">
        <v>28</v>
      </c>
      <c r="C35" s="8">
        <f t="shared" si="0"/>
        <v>0.00525426909363858</v>
      </c>
      <c r="D35" s="5">
        <v>13</v>
      </c>
      <c r="E35" s="9">
        <f t="shared" si="1"/>
        <v>0.00284526154519589</v>
      </c>
      <c r="F35" s="7">
        <v>20</v>
      </c>
      <c r="G35" s="10">
        <f t="shared" si="2"/>
        <v>0.00664893617021277</v>
      </c>
      <c r="H35" s="38">
        <f t="shared" si="3"/>
        <v>-0.458485758058969</v>
      </c>
      <c r="I35" s="38">
        <f t="shared" si="4"/>
        <v>1.33684533551555</v>
      </c>
      <c r="J35" s="38">
        <f t="shared" si="5"/>
        <v>0.265435030395137</v>
      </c>
    </row>
    <row r="36" customHeight="1" spans="1:10">
      <c r="A36" s="21" t="s">
        <v>92</v>
      </c>
      <c r="B36" s="7">
        <v>17</v>
      </c>
      <c r="C36" s="8">
        <f t="shared" si="0"/>
        <v>0.00319009194970914</v>
      </c>
      <c r="D36" s="5">
        <v>4</v>
      </c>
      <c r="E36" s="9">
        <f t="shared" si="1"/>
        <v>0.000875465090829503</v>
      </c>
      <c r="F36" s="7">
        <v>2</v>
      </c>
      <c r="G36" s="10">
        <f t="shared" si="2"/>
        <v>0.000664893617021277</v>
      </c>
      <c r="H36" s="38">
        <f t="shared" si="3"/>
        <v>-0.72556744299821</v>
      </c>
      <c r="I36" s="38">
        <f t="shared" si="4"/>
        <v>-0.240525265957447</v>
      </c>
      <c r="J36" s="38">
        <f t="shared" si="5"/>
        <v>-0.791575406758448</v>
      </c>
    </row>
    <row r="37" customHeight="1" spans="1:10">
      <c r="A37" s="21" t="s">
        <v>93</v>
      </c>
      <c r="B37" s="7">
        <v>7</v>
      </c>
      <c r="C37" s="8">
        <f t="shared" si="0"/>
        <v>0.00131356727340965</v>
      </c>
      <c r="D37" s="5">
        <v>5</v>
      </c>
      <c r="E37" s="9">
        <f t="shared" si="1"/>
        <v>0.00109433136353688</v>
      </c>
      <c r="F37" s="7">
        <v>4</v>
      </c>
      <c r="G37" s="10">
        <f t="shared" si="2"/>
        <v>0.00132978723404255</v>
      </c>
      <c r="H37" s="38">
        <f t="shared" si="3"/>
        <v>-0.166901166244567</v>
      </c>
      <c r="I37" s="38">
        <f t="shared" si="4"/>
        <v>0.215159574468085</v>
      </c>
      <c r="J37" s="38">
        <f t="shared" si="5"/>
        <v>0.0123480243161095</v>
      </c>
    </row>
    <row r="38" customHeight="1" spans="1:10">
      <c r="A38" s="21" t="s">
        <v>94</v>
      </c>
      <c r="B38" s="7">
        <v>0</v>
      </c>
      <c r="C38" s="8">
        <f t="shared" si="0"/>
        <v>0</v>
      </c>
      <c r="D38" s="5">
        <v>8</v>
      </c>
      <c r="E38" s="9">
        <f t="shared" si="1"/>
        <v>0.00175093018165901</v>
      </c>
      <c r="F38" s="7">
        <v>17</v>
      </c>
      <c r="G38" s="10">
        <f t="shared" si="2"/>
        <v>0.00565159574468085</v>
      </c>
      <c r="H38" s="42" t="e">
        <f t="shared" si="3"/>
        <v>#DIV/0!</v>
      </c>
      <c r="I38" s="38">
        <f t="shared" si="4"/>
        <v>2.22776761968085</v>
      </c>
      <c r="J38" s="42" t="e">
        <f t="shared" si="5"/>
        <v>#DIV/0!</v>
      </c>
    </row>
    <row r="39" customHeight="1" spans="1:10">
      <c r="A39" s="21" t="s">
        <v>95</v>
      </c>
      <c r="B39" s="7">
        <v>0</v>
      </c>
      <c r="C39" s="8">
        <f t="shared" si="0"/>
        <v>0</v>
      </c>
      <c r="D39" s="5">
        <v>2</v>
      </c>
      <c r="E39" s="9">
        <f t="shared" si="1"/>
        <v>0.000437732545414752</v>
      </c>
      <c r="F39" s="7">
        <v>2</v>
      </c>
      <c r="G39" s="10">
        <f t="shared" si="2"/>
        <v>0.000664893617021277</v>
      </c>
      <c r="H39" s="38" t="e">
        <f t="shared" si="3"/>
        <v>#DIV/0!</v>
      </c>
      <c r="I39" s="38">
        <f t="shared" si="4"/>
        <v>0.518949468085106</v>
      </c>
      <c r="J39" s="38" t="e">
        <f t="shared" si="5"/>
        <v>#DIV/0!</v>
      </c>
    </row>
    <row r="40" customHeight="1" spans="1:10">
      <c r="A40" s="21" t="s">
        <v>96</v>
      </c>
      <c r="B40" s="7">
        <v>191</v>
      </c>
      <c r="C40" s="8">
        <f t="shared" si="0"/>
        <v>0.0358416213173203</v>
      </c>
      <c r="D40" s="5">
        <v>218</v>
      </c>
      <c r="E40" s="9">
        <f t="shared" si="1"/>
        <v>0.0477128474502079</v>
      </c>
      <c r="F40" s="7">
        <v>103</v>
      </c>
      <c r="G40" s="10">
        <f t="shared" si="2"/>
        <v>0.0342420212765957</v>
      </c>
      <c r="H40" s="38">
        <f t="shared" si="3"/>
        <v>0.331213424409204</v>
      </c>
      <c r="I40" s="38">
        <f t="shared" si="4"/>
        <v>-0.28233121462034</v>
      </c>
      <c r="J40" s="42">
        <f t="shared" ref="J40:J41" si="6">(G40-C40)/G40</f>
        <v>-0.0467145332281507</v>
      </c>
    </row>
    <row r="41" customHeight="1" spans="1:10">
      <c r="A41" s="21" t="s">
        <v>97</v>
      </c>
      <c r="B41" s="7">
        <v>44</v>
      </c>
      <c r="C41" s="8">
        <f t="shared" si="0"/>
        <v>0.00825670857571777</v>
      </c>
      <c r="D41" s="5">
        <v>45</v>
      </c>
      <c r="E41" s="9">
        <f t="shared" si="1"/>
        <v>0.00984898227183191</v>
      </c>
      <c r="F41" s="7">
        <v>66</v>
      </c>
      <c r="G41" s="10">
        <f t="shared" si="2"/>
        <v>0.0219414893617021</v>
      </c>
      <c r="H41" s="38">
        <f>(E41-C40)/C40</f>
        <v>-0.725208238080669</v>
      </c>
      <c r="I41" s="38">
        <f t="shared" si="4"/>
        <v>1.22779255319149</v>
      </c>
      <c r="J41" s="42">
        <f t="shared" si="6"/>
        <v>0.623694251579408</v>
      </c>
    </row>
    <row r="42" customHeight="1" spans="1:10">
      <c r="A42" s="25" t="s">
        <v>98</v>
      </c>
      <c r="B42" s="25">
        <f>SUM(B3:B41)</f>
        <v>5329</v>
      </c>
      <c r="C42" s="8">
        <f t="shared" si="0"/>
        <v>1</v>
      </c>
      <c r="D42" s="25">
        <f>SUM(D3:D41)</f>
        <v>4569</v>
      </c>
      <c r="E42" s="9">
        <f t="shared" si="1"/>
        <v>1</v>
      </c>
      <c r="F42" s="7">
        <f t="shared" ref="F42:G42" si="7">SUM(F3:F41)</f>
        <v>3008</v>
      </c>
      <c r="G42" s="10">
        <f t="shared" si="7"/>
        <v>1</v>
      </c>
      <c r="H42" s="7"/>
      <c r="I42" s="5"/>
      <c r="J42" s="5"/>
    </row>
    <row r="43" customHeight="1" spans="2:10">
      <c r="B43" s="26"/>
      <c r="C43" s="27"/>
      <c r="D43" s="26"/>
      <c r="E43" s="28"/>
      <c r="F43" s="26"/>
      <c r="G43" s="29"/>
      <c r="H43" s="7"/>
      <c r="I43" s="7"/>
      <c r="J43" s="7"/>
    </row>
    <row r="44" customHeight="1" spans="2:10">
      <c r="B44" s="26"/>
      <c r="C44" s="27"/>
      <c r="D44" s="26"/>
      <c r="E44" s="28"/>
      <c r="F44" s="26"/>
      <c r="G44" s="29"/>
      <c r="H44" s="7"/>
      <c r="I44" s="7"/>
      <c r="J44" s="7"/>
    </row>
    <row r="45" customHeight="1" spans="2:10">
      <c r="B45" s="21"/>
      <c r="C45" s="30"/>
      <c r="D45" s="21"/>
      <c r="E45" s="31"/>
      <c r="F45" s="21"/>
      <c r="G45" s="32"/>
      <c r="H45" s="5"/>
      <c r="I45" s="5"/>
      <c r="J45" s="5"/>
    </row>
    <row r="46" customHeight="1" spans="2:10">
      <c r="B46" s="21"/>
      <c r="C46" s="30"/>
      <c r="D46" s="21"/>
      <c r="E46" s="31"/>
      <c r="F46" s="21"/>
      <c r="G46" s="32"/>
      <c r="H46" s="5"/>
      <c r="I46" s="5"/>
      <c r="J46" s="5"/>
    </row>
    <row r="47" customHeight="1" spans="2:10">
      <c r="B47" s="21"/>
      <c r="C47" s="30"/>
      <c r="D47" s="21"/>
      <c r="E47" s="31"/>
      <c r="F47" s="21"/>
      <c r="G47" s="32"/>
      <c r="H47" s="5"/>
      <c r="I47" s="5"/>
      <c r="J47" s="5"/>
    </row>
    <row r="48" customHeight="1" spans="2:10">
      <c r="B48" s="21"/>
      <c r="C48" s="30"/>
      <c r="D48" s="21"/>
      <c r="E48" s="31"/>
      <c r="F48" s="21"/>
      <c r="G48" s="32"/>
      <c r="H48" s="5"/>
      <c r="I48" s="5"/>
      <c r="J48" s="5"/>
    </row>
    <row r="49" customHeight="1" spans="2:10">
      <c r="B49" s="21"/>
      <c r="C49" s="30"/>
      <c r="D49" s="21"/>
      <c r="E49" s="31"/>
      <c r="F49" s="21"/>
      <c r="G49" s="32"/>
      <c r="H49" s="5"/>
      <c r="I49" s="5"/>
      <c r="J49" s="5"/>
    </row>
    <row r="50" customHeight="1" spans="2:10">
      <c r="B50" s="21"/>
      <c r="C50" s="30"/>
      <c r="D50" s="21"/>
      <c r="E50" s="31"/>
      <c r="F50" s="21"/>
      <c r="G50" s="32"/>
      <c r="H50" s="5"/>
      <c r="I50" s="5"/>
      <c r="J50" s="5"/>
    </row>
    <row r="51" customHeight="1" spans="2:10">
      <c r="B51" s="21"/>
      <c r="C51" s="30"/>
      <c r="D51" s="21"/>
      <c r="E51" s="31"/>
      <c r="F51" s="21"/>
      <c r="G51" s="32"/>
      <c r="H51" s="5"/>
      <c r="I51" s="5"/>
      <c r="J51" s="5"/>
    </row>
    <row r="52" customHeight="1" spans="2:10">
      <c r="B52" s="21"/>
      <c r="C52" s="30"/>
      <c r="D52" s="21"/>
      <c r="E52" s="31"/>
      <c r="F52" s="21"/>
      <c r="G52" s="32"/>
      <c r="H52" s="5"/>
      <c r="I52" s="5"/>
      <c r="J52" s="5"/>
    </row>
    <row r="53" customHeight="1" spans="2:10">
      <c r="B53" s="21"/>
      <c r="C53" s="30"/>
      <c r="D53" s="21"/>
      <c r="E53" s="31"/>
      <c r="F53" s="21"/>
      <c r="G53" s="32"/>
      <c r="H53" s="5"/>
      <c r="I53" s="5"/>
      <c r="J53" s="5"/>
    </row>
    <row r="54" customHeight="1" spans="2:10">
      <c r="B54" s="21"/>
      <c r="C54" s="30"/>
      <c r="D54" s="21"/>
      <c r="E54" s="31"/>
      <c r="F54" s="21"/>
      <c r="G54" s="32"/>
      <c r="H54" s="5"/>
      <c r="I54" s="5"/>
      <c r="J54" s="5"/>
    </row>
    <row r="55" customHeight="1" spans="3:10">
      <c r="C55" s="33"/>
      <c r="E55" s="34"/>
      <c r="G55" s="35"/>
      <c r="H55" s="36"/>
      <c r="I55" s="36"/>
      <c r="J55" s="36"/>
    </row>
    <row r="56" customHeight="1" spans="3:10">
      <c r="C56" s="33"/>
      <c r="E56" s="34"/>
      <c r="G56" s="35"/>
      <c r="H56" s="36"/>
      <c r="I56" s="36"/>
      <c r="J56" s="36"/>
    </row>
    <row r="57" customHeight="1" spans="3:10">
      <c r="C57" s="33"/>
      <c r="E57" s="34"/>
      <c r="G57" s="35"/>
      <c r="H57" s="36"/>
      <c r="I57" s="36"/>
      <c r="J57" s="36"/>
    </row>
    <row r="58" customHeight="1" spans="3:10">
      <c r="C58" s="33"/>
      <c r="E58" s="34"/>
      <c r="G58" s="35"/>
      <c r="H58" s="36"/>
      <c r="I58" s="36"/>
      <c r="J58" s="36"/>
    </row>
    <row r="59" customHeight="1" spans="3:10">
      <c r="C59" s="33"/>
      <c r="E59" s="34"/>
      <c r="G59" s="35"/>
      <c r="H59" s="36"/>
      <c r="I59" s="36"/>
      <c r="J59" s="36"/>
    </row>
    <row r="60" customHeight="1" spans="3:10">
      <c r="C60" s="33"/>
      <c r="E60" s="34"/>
      <c r="G60" s="35"/>
      <c r="H60" s="36"/>
      <c r="I60" s="36"/>
      <c r="J60" s="36"/>
    </row>
    <row r="61" customHeight="1" spans="3:10">
      <c r="C61" s="33"/>
      <c r="E61" s="34"/>
      <c r="G61" s="35"/>
      <c r="H61" s="36"/>
      <c r="I61" s="36"/>
      <c r="J61" s="36"/>
    </row>
    <row r="62" customHeight="1" spans="3:10">
      <c r="C62" s="33"/>
      <c r="E62" s="34"/>
      <c r="G62" s="35"/>
      <c r="H62" s="36"/>
      <c r="I62" s="36"/>
      <c r="J62" s="36"/>
    </row>
    <row r="63" customHeight="1" spans="3:10">
      <c r="C63" s="33"/>
      <c r="E63" s="34"/>
      <c r="G63" s="35"/>
      <c r="H63" s="36"/>
      <c r="I63" s="36"/>
      <c r="J63" s="36"/>
    </row>
    <row r="64" customHeight="1" spans="3:10">
      <c r="C64" s="33"/>
      <c r="E64" s="34"/>
      <c r="G64" s="35"/>
      <c r="H64" s="36"/>
      <c r="I64" s="36"/>
      <c r="J64" s="36"/>
    </row>
    <row r="65" customHeight="1" spans="3:10">
      <c r="C65" s="33"/>
      <c r="E65" s="34"/>
      <c r="G65" s="35"/>
      <c r="H65" s="36"/>
      <c r="I65" s="36"/>
      <c r="J65" s="36"/>
    </row>
    <row r="66" customHeight="1" spans="3:10">
      <c r="C66" s="33"/>
      <c r="E66" s="34"/>
      <c r="G66" s="35"/>
      <c r="H66" s="36"/>
      <c r="I66" s="36"/>
      <c r="J66" s="36"/>
    </row>
    <row r="67" customHeight="1" spans="3:10">
      <c r="C67" s="33"/>
      <c r="E67" s="34"/>
      <c r="G67" s="35"/>
      <c r="H67" s="36"/>
      <c r="I67" s="36"/>
      <c r="J67" s="36"/>
    </row>
    <row r="68" customHeight="1" spans="3:10">
      <c r="C68" s="33"/>
      <c r="E68" s="34"/>
      <c r="G68" s="35"/>
      <c r="H68" s="36"/>
      <c r="I68" s="36"/>
      <c r="J68" s="36"/>
    </row>
    <row r="69" customHeight="1" spans="3:10">
      <c r="C69" s="33"/>
      <c r="E69" s="34"/>
      <c r="G69" s="35"/>
      <c r="H69" s="36"/>
      <c r="I69" s="36"/>
      <c r="J69" s="36"/>
    </row>
    <row r="70" customHeight="1" spans="3:10">
      <c r="C70" s="33"/>
      <c r="E70" s="34"/>
      <c r="G70" s="35"/>
      <c r="H70" s="36"/>
      <c r="I70" s="36"/>
      <c r="J70" s="36"/>
    </row>
    <row r="71" customHeight="1" spans="3:10">
      <c r="C71" s="33"/>
      <c r="E71" s="34"/>
      <c r="G71" s="35"/>
      <c r="H71" s="36"/>
      <c r="I71" s="36"/>
      <c r="J71" s="36"/>
    </row>
    <row r="72" customHeight="1" spans="3:10">
      <c r="C72" s="33"/>
      <c r="E72" s="34"/>
      <c r="G72" s="35"/>
      <c r="H72" s="36"/>
      <c r="I72" s="36"/>
      <c r="J72" s="36"/>
    </row>
    <row r="73" customHeight="1" spans="3:10">
      <c r="C73" s="33"/>
      <c r="E73" s="34"/>
      <c r="G73" s="35"/>
      <c r="H73" s="36"/>
      <c r="I73" s="36"/>
      <c r="J73" s="36"/>
    </row>
    <row r="74" customHeight="1" spans="3:10">
      <c r="C74" s="33"/>
      <c r="E74" s="34"/>
      <c r="G74" s="35"/>
      <c r="H74" s="36"/>
      <c r="I74" s="36"/>
      <c r="J74" s="36"/>
    </row>
    <row r="75" customHeight="1" spans="3:10">
      <c r="C75" s="33"/>
      <c r="E75" s="34"/>
      <c r="G75" s="35"/>
      <c r="H75" s="36"/>
      <c r="I75" s="36"/>
      <c r="J75" s="36"/>
    </row>
    <row r="76" customHeight="1" spans="3:10">
      <c r="C76" s="33"/>
      <c r="E76" s="34"/>
      <c r="G76" s="35"/>
      <c r="H76" s="36"/>
      <c r="I76" s="36"/>
      <c r="J76" s="36"/>
    </row>
    <row r="77" customHeight="1" spans="3:10">
      <c r="C77" s="33"/>
      <c r="E77" s="34"/>
      <c r="G77" s="35"/>
      <c r="H77" s="36"/>
      <c r="I77" s="36"/>
      <c r="J77" s="36"/>
    </row>
    <row r="78" customHeight="1" spans="3:10">
      <c r="C78" s="33"/>
      <c r="E78" s="34"/>
      <c r="G78" s="35"/>
      <c r="H78" s="36"/>
      <c r="I78" s="36"/>
      <c r="J78" s="36"/>
    </row>
    <row r="79" customHeight="1" spans="3:10">
      <c r="C79" s="33"/>
      <c r="E79" s="34"/>
      <c r="G79" s="35"/>
      <c r="H79" s="36"/>
      <c r="I79" s="36"/>
      <c r="J79" s="36"/>
    </row>
    <row r="80" customHeight="1" spans="3:10">
      <c r="C80" s="33"/>
      <c r="E80" s="34"/>
      <c r="G80" s="35"/>
      <c r="H80" s="36"/>
      <c r="I80" s="36"/>
      <c r="J80" s="36"/>
    </row>
    <row r="81" customHeight="1" spans="3:10">
      <c r="C81" s="33"/>
      <c r="E81" s="34"/>
      <c r="G81" s="35"/>
      <c r="H81" s="36"/>
      <c r="I81" s="36"/>
      <c r="J81" s="36"/>
    </row>
    <row r="82" customHeight="1" spans="3:10">
      <c r="C82" s="33"/>
      <c r="E82" s="34"/>
      <c r="G82" s="35"/>
      <c r="H82" s="36"/>
      <c r="I82" s="36"/>
      <c r="J82" s="36"/>
    </row>
    <row r="83" customHeight="1" spans="3:10">
      <c r="C83" s="33"/>
      <c r="E83" s="34"/>
      <c r="G83" s="35"/>
      <c r="H83" s="36"/>
      <c r="I83" s="36"/>
      <c r="J83" s="36"/>
    </row>
    <row r="84" customHeight="1" spans="3:10">
      <c r="C84" s="33"/>
      <c r="E84" s="34"/>
      <c r="G84" s="35"/>
      <c r="H84" s="36"/>
      <c r="I84" s="36"/>
      <c r="J84" s="36"/>
    </row>
    <row r="85" customHeight="1" spans="3:10">
      <c r="C85" s="33"/>
      <c r="E85" s="34"/>
      <c r="G85" s="35"/>
      <c r="H85" s="36"/>
      <c r="I85" s="36"/>
      <c r="J85" s="36"/>
    </row>
    <row r="86" customHeight="1" spans="3:10">
      <c r="C86" s="33"/>
      <c r="E86" s="34"/>
      <c r="G86" s="35"/>
      <c r="H86" s="36"/>
      <c r="I86" s="36"/>
      <c r="J86" s="36"/>
    </row>
    <row r="87" customHeight="1" spans="3:10">
      <c r="C87" s="33"/>
      <c r="E87" s="34"/>
      <c r="G87" s="35"/>
      <c r="H87" s="36"/>
      <c r="I87" s="36"/>
      <c r="J87" s="36"/>
    </row>
    <row r="88" customHeight="1" spans="3:10">
      <c r="C88" s="33"/>
      <c r="E88" s="34"/>
      <c r="G88" s="35"/>
      <c r="H88" s="36"/>
      <c r="I88" s="36"/>
      <c r="J88" s="36"/>
    </row>
    <row r="89" customHeight="1" spans="3:10">
      <c r="C89" s="33"/>
      <c r="E89" s="34"/>
      <c r="G89" s="35"/>
      <c r="H89" s="36"/>
      <c r="I89" s="36"/>
      <c r="J89" s="36"/>
    </row>
    <row r="90" customHeight="1" spans="3:10">
      <c r="C90" s="33"/>
      <c r="E90" s="34"/>
      <c r="G90" s="35"/>
      <c r="H90" s="36"/>
      <c r="I90" s="36"/>
      <c r="J90" s="36"/>
    </row>
    <row r="91" customHeight="1" spans="3:10">
      <c r="C91" s="33"/>
      <c r="E91" s="34"/>
      <c r="G91" s="35"/>
      <c r="H91" s="36"/>
      <c r="I91" s="36"/>
      <c r="J91" s="36"/>
    </row>
    <row r="92" customHeight="1" spans="3:10">
      <c r="C92" s="33"/>
      <c r="E92" s="34"/>
      <c r="G92" s="35"/>
      <c r="H92" s="36"/>
      <c r="I92" s="36"/>
      <c r="J92" s="36"/>
    </row>
    <row r="93" customHeight="1" spans="3:10">
      <c r="C93" s="33"/>
      <c r="E93" s="34"/>
      <c r="G93" s="35"/>
      <c r="H93" s="36"/>
      <c r="I93" s="36"/>
      <c r="J93" s="36"/>
    </row>
    <row r="94" customHeight="1" spans="3:10">
      <c r="C94" s="33"/>
      <c r="E94" s="34"/>
      <c r="G94" s="35"/>
      <c r="H94" s="36"/>
      <c r="I94" s="36"/>
      <c r="J94" s="36"/>
    </row>
    <row r="95" customHeight="1" spans="3:10">
      <c r="C95" s="33"/>
      <c r="E95" s="34"/>
      <c r="G95" s="35"/>
      <c r="H95" s="36"/>
      <c r="I95" s="36"/>
      <c r="J95" s="36"/>
    </row>
    <row r="96" customHeight="1" spans="3:10">
      <c r="C96" s="33"/>
      <c r="E96" s="34"/>
      <c r="G96" s="35"/>
      <c r="H96" s="36"/>
      <c r="I96" s="36"/>
      <c r="J96" s="36"/>
    </row>
    <row r="97" customHeight="1" spans="3:10">
      <c r="C97" s="33"/>
      <c r="E97" s="34"/>
      <c r="G97" s="35"/>
      <c r="H97" s="36"/>
      <c r="I97" s="36"/>
      <c r="J97" s="36"/>
    </row>
    <row r="98" customHeight="1" spans="3:10">
      <c r="C98" s="33"/>
      <c r="E98" s="34"/>
      <c r="G98" s="35"/>
      <c r="H98" s="36"/>
      <c r="I98" s="36"/>
      <c r="J98" s="36"/>
    </row>
    <row r="99" customHeight="1" spans="3:10">
      <c r="C99" s="33"/>
      <c r="E99" s="34"/>
      <c r="G99" s="35"/>
      <c r="H99" s="36"/>
      <c r="I99" s="36"/>
      <c r="J99" s="36"/>
    </row>
    <row r="100" customHeight="1" spans="3:10">
      <c r="C100" s="33"/>
      <c r="E100" s="34"/>
      <c r="G100" s="35"/>
      <c r="H100" s="36"/>
      <c r="I100" s="36"/>
      <c r="J100" s="36"/>
    </row>
    <row r="101" customHeight="1" spans="3:10">
      <c r="C101" s="33"/>
      <c r="E101" s="34"/>
      <c r="G101" s="35"/>
      <c r="H101" s="36"/>
      <c r="I101" s="36"/>
      <c r="J101" s="36"/>
    </row>
    <row r="102" customHeight="1" spans="3:10">
      <c r="C102" s="33"/>
      <c r="E102" s="34"/>
      <c r="G102" s="35"/>
      <c r="H102" s="36"/>
      <c r="I102" s="36"/>
      <c r="J102" s="36"/>
    </row>
    <row r="103" customHeight="1" spans="3:10">
      <c r="C103" s="33"/>
      <c r="E103" s="34"/>
      <c r="G103" s="35"/>
      <c r="H103" s="36"/>
      <c r="I103" s="36"/>
      <c r="J103" s="36"/>
    </row>
    <row r="104" customHeight="1" spans="3:10">
      <c r="C104" s="33"/>
      <c r="E104" s="34"/>
      <c r="G104" s="35"/>
      <c r="H104" s="36"/>
      <c r="I104" s="36"/>
      <c r="J104" s="36"/>
    </row>
    <row r="105" customHeight="1" spans="3:10">
      <c r="C105" s="33"/>
      <c r="E105" s="34"/>
      <c r="G105" s="35"/>
      <c r="H105" s="36"/>
      <c r="I105" s="36"/>
      <c r="J105" s="36"/>
    </row>
    <row r="106" customHeight="1" spans="3:10">
      <c r="C106" s="33"/>
      <c r="E106" s="34"/>
      <c r="G106" s="35"/>
      <c r="H106" s="36"/>
      <c r="I106" s="36"/>
      <c r="J106" s="36"/>
    </row>
    <row r="107" customHeight="1" spans="3:10">
      <c r="C107" s="33"/>
      <c r="E107" s="34"/>
      <c r="G107" s="35"/>
      <c r="H107" s="36"/>
      <c r="I107" s="36"/>
      <c r="J107" s="36"/>
    </row>
    <row r="108" customHeight="1" spans="3:10">
      <c r="C108" s="33"/>
      <c r="E108" s="34"/>
      <c r="G108" s="35"/>
      <c r="H108" s="36"/>
      <c r="I108" s="36"/>
      <c r="J108" s="36"/>
    </row>
    <row r="109" customHeight="1" spans="3:10">
      <c r="C109" s="33"/>
      <c r="E109" s="34"/>
      <c r="G109" s="35"/>
      <c r="H109" s="36"/>
      <c r="I109" s="36"/>
      <c r="J109" s="36"/>
    </row>
    <row r="110" customHeight="1" spans="3:10">
      <c r="C110" s="33"/>
      <c r="E110" s="34"/>
      <c r="G110" s="35"/>
      <c r="H110" s="36"/>
      <c r="I110" s="36"/>
      <c r="J110" s="36"/>
    </row>
    <row r="111" customHeight="1" spans="3:10">
      <c r="C111" s="33"/>
      <c r="E111" s="34"/>
      <c r="G111" s="35"/>
      <c r="H111" s="36"/>
      <c r="I111" s="36"/>
      <c r="J111" s="36"/>
    </row>
    <row r="112" customHeight="1" spans="3:10">
      <c r="C112" s="33"/>
      <c r="E112" s="34"/>
      <c r="G112" s="35"/>
      <c r="H112" s="36"/>
      <c r="I112" s="36"/>
      <c r="J112" s="36"/>
    </row>
    <row r="113" customHeight="1" spans="3:10">
      <c r="C113" s="33"/>
      <c r="E113" s="34"/>
      <c r="G113" s="35"/>
      <c r="H113" s="36"/>
      <c r="I113" s="36"/>
      <c r="J113" s="36"/>
    </row>
    <row r="114" customHeight="1" spans="3:10">
      <c r="C114" s="33"/>
      <c r="E114" s="34"/>
      <c r="G114" s="35"/>
      <c r="H114" s="36"/>
      <c r="I114" s="36"/>
      <c r="J114" s="36"/>
    </row>
    <row r="115" customHeight="1" spans="3:10">
      <c r="C115" s="33"/>
      <c r="E115" s="34"/>
      <c r="G115" s="35"/>
      <c r="H115" s="36"/>
      <c r="I115" s="36"/>
      <c r="J115" s="36"/>
    </row>
    <row r="116" customHeight="1" spans="3:10">
      <c r="C116" s="33"/>
      <c r="E116" s="34"/>
      <c r="G116" s="35"/>
      <c r="H116" s="36"/>
      <c r="I116" s="36"/>
      <c r="J116" s="36"/>
    </row>
    <row r="117" customHeight="1" spans="3:10">
      <c r="C117" s="33"/>
      <c r="E117" s="34"/>
      <c r="G117" s="35"/>
      <c r="H117" s="36"/>
      <c r="I117" s="36"/>
      <c r="J117" s="36"/>
    </row>
    <row r="118" customHeight="1" spans="3:10">
      <c r="C118" s="33"/>
      <c r="E118" s="34"/>
      <c r="G118" s="35"/>
      <c r="H118" s="36"/>
      <c r="I118" s="36"/>
      <c r="J118" s="36"/>
    </row>
    <row r="119" customHeight="1" spans="3:10">
      <c r="C119" s="33"/>
      <c r="E119" s="34"/>
      <c r="G119" s="35"/>
      <c r="H119" s="36"/>
      <c r="I119" s="36"/>
      <c r="J119" s="36"/>
    </row>
    <row r="120" customHeight="1" spans="3:10">
      <c r="C120" s="33"/>
      <c r="E120" s="34"/>
      <c r="G120" s="35"/>
      <c r="H120" s="36"/>
      <c r="I120" s="36"/>
      <c r="J120" s="36"/>
    </row>
    <row r="121" customHeight="1" spans="3:10">
      <c r="C121" s="33"/>
      <c r="E121" s="34"/>
      <c r="G121" s="35"/>
      <c r="H121" s="36"/>
      <c r="I121" s="36"/>
      <c r="J121" s="36"/>
    </row>
    <row r="122" customHeight="1" spans="3:10">
      <c r="C122" s="33"/>
      <c r="E122" s="34"/>
      <c r="G122" s="35"/>
      <c r="H122" s="36"/>
      <c r="I122" s="36"/>
      <c r="J122" s="36"/>
    </row>
    <row r="123" customHeight="1" spans="3:10">
      <c r="C123" s="33"/>
      <c r="E123" s="34"/>
      <c r="G123" s="35"/>
      <c r="H123" s="36"/>
      <c r="I123" s="36"/>
      <c r="J123" s="36"/>
    </row>
    <row r="124" customHeight="1" spans="3:10">
      <c r="C124" s="33"/>
      <c r="E124" s="34"/>
      <c r="G124" s="35"/>
      <c r="H124" s="36"/>
      <c r="I124" s="36"/>
      <c r="J124" s="36"/>
    </row>
    <row r="125" customHeight="1" spans="3:10">
      <c r="C125" s="33"/>
      <c r="E125" s="34"/>
      <c r="G125" s="35"/>
      <c r="H125" s="36"/>
      <c r="I125" s="36"/>
      <c r="J125" s="36"/>
    </row>
    <row r="126" customHeight="1" spans="3:10">
      <c r="C126" s="33"/>
      <c r="E126" s="34"/>
      <c r="G126" s="35"/>
      <c r="H126" s="36"/>
      <c r="I126" s="36"/>
      <c r="J126" s="36"/>
    </row>
    <row r="127" customHeight="1" spans="3:10">
      <c r="C127" s="33"/>
      <c r="E127" s="34"/>
      <c r="G127" s="35"/>
      <c r="H127" s="36"/>
      <c r="I127" s="36"/>
      <c r="J127" s="36"/>
    </row>
    <row r="128" customHeight="1" spans="3:10">
      <c r="C128" s="33"/>
      <c r="E128" s="34"/>
      <c r="G128" s="35"/>
      <c r="H128" s="36"/>
      <c r="I128" s="36"/>
      <c r="J128" s="36"/>
    </row>
    <row r="129" customHeight="1" spans="3:10">
      <c r="C129" s="33"/>
      <c r="E129" s="34"/>
      <c r="G129" s="35"/>
      <c r="H129" s="36"/>
      <c r="I129" s="36"/>
      <c r="J129" s="36"/>
    </row>
    <row r="130" customHeight="1" spans="3:10">
      <c r="C130" s="33"/>
      <c r="E130" s="34"/>
      <c r="G130" s="35"/>
      <c r="H130" s="36"/>
      <c r="I130" s="36"/>
      <c r="J130" s="36"/>
    </row>
    <row r="131" customHeight="1" spans="3:10">
      <c r="C131" s="33"/>
      <c r="E131" s="34"/>
      <c r="G131" s="35"/>
      <c r="H131" s="36"/>
      <c r="I131" s="36"/>
      <c r="J131" s="36"/>
    </row>
    <row r="132" customHeight="1" spans="3:10">
      <c r="C132" s="33"/>
      <c r="E132" s="34"/>
      <c r="G132" s="35"/>
      <c r="H132" s="36"/>
      <c r="I132" s="36"/>
      <c r="J132" s="36"/>
    </row>
    <row r="133" customHeight="1" spans="3:10">
      <c r="C133" s="33"/>
      <c r="E133" s="34"/>
      <c r="G133" s="35"/>
      <c r="H133" s="36"/>
      <c r="I133" s="36"/>
      <c r="J133" s="36"/>
    </row>
    <row r="134" customHeight="1" spans="3:10">
      <c r="C134" s="33"/>
      <c r="E134" s="34"/>
      <c r="G134" s="35"/>
      <c r="H134" s="36"/>
      <c r="I134" s="36"/>
      <c r="J134" s="36"/>
    </row>
    <row r="135" customHeight="1" spans="3:10">
      <c r="C135" s="33"/>
      <c r="E135" s="34"/>
      <c r="G135" s="35"/>
      <c r="H135" s="36"/>
      <c r="I135" s="36"/>
      <c r="J135" s="36"/>
    </row>
    <row r="136" customHeight="1" spans="3:10">
      <c r="C136" s="33"/>
      <c r="E136" s="34"/>
      <c r="G136" s="35"/>
      <c r="H136" s="36"/>
      <c r="I136" s="36"/>
      <c r="J136" s="36"/>
    </row>
    <row r="137" customHeight="1" spans="3:10">
      <c r="C137" s="33"/>
      <c r="E137" s="34"/>
      <c r="G137" s="35"/>
      <c r="H137" s="36"/>
      <c r="I137" s="36"/>
      <c r="J137" s="36"/>
    </row>
    <row r="138" customHeight="1" spans="3:10">
      <c r="C138" s="33"/>
      <c r="E138" s="34"/>
      <c r="G138" s="35"/>
      <c r="H138" s="36"/>
      <c r="I138" s="36"/>
      <c r="J138" s="36"/>
    </row>
    <row r="139" customHeight="1" spans="3:10">
      <c r="C139" s="33"/>
      <c r="E139" s="34"/>
      <c r="G139" s="35"/>
      <c r="H139" s="36"/>
      <c r="I139" s="36"/>
      <c r="J139" s="36"/>
    </row>
    <row r="140" customHeight="1" spans="3:10">
      <c r="C140" s="33"/>
      <c r="E140" s="34"/>
      <c r="G140" s="35"/>
      <c r="H140" s="36"/>
      <c r="I140" s="36"/>
      <c r="J140" s="36"/>
    </row>
    <row r="141" customHeight="1" spans="3:10">
      <c r="C141" s="33"/>
      <c r="E141" s="34"/>
      <c r="G141" s="35"/>
      <c r="H141" s="36"/>
      <c r="I141" s="36"/>
      <c r="J141" s="36"/>
    </row>
    <row r="142" customHeight="1" spans="3:10">
      <c r="C142" s="33"/>
      <c r="E142" s="34"/>
      <c r="G142" s="35"/>
      <c r="H142" s="36"/>
      <c r="I142" s="36"/>
      <c r="J142" s="36"/>
    </row>
    <row r="143" customHeight="1" spans="3:10">
      <c r="C143" s="33"/>
      <c r="E143" s="34"/>
      <c r="G143" s="35"/>
      <c r="H143" s="36"/>
      <c r="I143" s="36"/>
      <c r="J143" s="36"/>
    </row>
    <row r="144" customHeight="1" spans="3:10">
      <c r="C144" s="33"/>
      <c r="E144" s="34"/>
      <c r="G144" s="35"/>
      <c r="H144" s="36"/>
      <c r="I144" s="36"/>
      <c r="J144" s="36"/>
    </row>
    <row r="145" customHeight="1" spans="3:10">
      <c r="C145" s="33"/>
      <c r="E145" s="34"/>
      <c r="G145" s="35"/>
      <c r="H145" s="36"/>
      <c r="I145" s="36"/>
      <c r="J145" s="36"/>
    </row>
    <row r="146" customHeight="1" spans="3:10">
      <c r="C146" s="33"/>
      <c r="E146" s="34"/>
      <c r="G146" s="35"/>
      <c r="H146" s="36"/>
      <c r="I146" s="36"/>
      <c r="J146" s="36"/>
    </row>
    <row r="147" customHeight="1" spans="3:10">
      <c r="C147" s="33"/>
      <c r="E147" s="34"/>
      <c r="G147" s="35"/>
      <c r="H147" s="36"/>
      <c r="I147" s="36"/>
      <c r="J147" s="36"/>
    </row>
    <row r="148" customHeight="1" spans="3:10">
      <c r="C148" s="33"/>
      <c r="E148" s="34"/>
      <c r="G148" s="35"/>
      <c r="H148" s="36"/>
      <c r="I148" s="36"/>
      <c r="J148" s="36"/>
    </row>
    <row r="149" customHeight="1" spans="3:10">
      <c r="C149" s="33"/>
      <c r="E149" s="34"/>
      <c r="G149" s="35"/>
      <c r="H149" s="36"/>
      <c r="I149" s="36"/>
      <c r="J149" s="36"/>
    </row>
    <row r="150" customHeight="1" spans="3:10">
      <c r="C150" s="33"/>
      <c r="E150" s="34"/>
      <c r="G150" s="35"/>
      <c r="H150" s="36"/>
      <c r="I150" s="36"/>
      <c r="J150" s="36"/>
    </row>
    <row r="151" customHeight="1" spans="3:10">
      <c r="C151" s="33"/>
      <c r="E151" s="34"/>
      <c r="G151" s="35"/>
      <c r="H151" s="36"/>
      <c r="I151" s="36"/>
      <c r="J151" s="36"/>
    </row>
    <row r="152" customHeight="1" spans="3:10">
      <c r="C152" s="33"/>
      <c r="E152" s="34"/>
      <c r="G152" s="35"/>
      <c r="H152" s="36"/>
      <c r="I152" s="36"/>
      <c r="J152" s="36"/>
    </row>
    <row r="153" customHeight="1" spans="3:10">
      <c r="C153" s="33"/>
      <c r="E153" s="34"/>
      <c r="G153" s="35"/>
      <c r="H153" s="36"/>
      <c r="I153" s="36"/>
      <c r="J153" s="36"/>
    </row>
    <row r="154" customHeight="1" spans="3:10">
      <c r="C154" s="33"/>
      <c r="E154" s="34"/>
      <c r="G154" s="35"/>
      <c r="H154" s="36"/>
      <c r="I154" s="36"/>
      <c r="J154" s="36"/>
    </row>
    <row r="155" customHeight="1" spans="3:10">
      <c r="C155" s="33"/>
      <c r="E155" s="34"/>
      <c r="G155" s="35"/>
      <c r="H155" s="36"/>
      <c r="I155" s="36"/>
      <c r="J155" s="36"/>
    </row>
    <row r="156" customHeight="1" spans="3:10">
      <c r="C156" s="33"/>
      <c r="E156" s="34"/>
      <c r="G156" s="35"/>
      <c r="H156" s="36"/>
      <c r="I156" s="36"/>
      <c r="J156" s="36"/>
    </row>
    <row r="157" customHeight="1" spans="3:10">
      <c r="C157" s="33"/>
      <c r="E157" s="34"/>
      <c r="G157" s="35"/>
      <c r="H157" s="36"/>
      <c r="I157" s="36"/>
      <c r="J157" s="36"/>
    </row>
    <row r="158" customHeight="1" spans="3:10">
      <c r="C158" s="33"/>
      <c r="E158" s="34"/>
      <c r="G158" s="35"/>
      <c r="H158" s="36"/>
      <c r="I158" s="36"/>
      <c r="J158" s="36"/>
    </row>
    <row r="159" customHeight="1" spans="3:10">
      <c r="C159" s="33"/>
      <c r="E159" s="34"/>
      <c r="G159" s="35"/>
      <c r="H159" s="36"/>
      <c r="I159" s="36"/>
      <c r="J159" s="36"/>
    </row>
    <row r="160" customHeight="1" spans="3:10">
      <c r="C160" s="33"/>
      <c r="E160" s="34"/>
      <c r="G160" s="35"/>
      <c r="H160" s="36"/>
      <c r="I160" s="36"/>
      <c r="J160" s="36"/>
    </row>
    <row r="161" customHeight="1" spans="3:10">
      <c r="C161" s="33"/>
      <c r="E161" s="34"/>
      <c r="G161" s="35"/>
      <c r="H161" s="36"/>
      <c r="I161" s="36"/>
      <c r="J161" s="36"/>
    </row>
    <row r="162" customHeight="1" spans="3:10">
      <c r="C162" s="33"/>
      <c r="E162" s="34"/>
      <c r="G162" s="35"/>
      <c r="H162" s="36"/>
      <c r="I162" s="36"/>
      <c r="J162" s="36"/>
    </row>
    <row r="163" customHeight="1" spans="3:10">
      <c r="C163" s="33"/>
      <c r="E163" s="34"/>
      <c r="G163" s="35"/>
      <c r="H163" s="36"/>
      <c r="I163" s="36"/>
      <c r="J163" s="36"/>
    </row>
    <row r="164" customHeight="1" spans="3:10">
      <c r="C164" s="33"/>
      <c r="E164" s="34"/>
      <c r="G164" s="35"/>
      <c r="H164" s="36"/>
      <c r="I164" s="36"/>
      <c r="J164" s="36"/>
    </row>
    <row r="165" customHeight="1" spans="3:10">
      <c r="C165" s="33"/>
      <c r="E165" s="34"/>
      <c r="G165" s="35"/>
      <c r="H165" s="36"/>
      <c r="I165" s="36"/>
      <c r="J165" s="36"/>
    </row>
    <row r="166" customHeight="1" spans="3:10">
      <c r="C166" s="33"/>
      <c r="E166" s="34"/>
      <c r="G166" s="35"/>
      <c r="H166" s="36"/>
      <c r="I166" s="36"/>
      <c r="J166" s="36"/>
    </row>
    <row r="167" customHeight="1" spans="3:10">
      <c r="C167" s="33"/>
      <c r="E167" s="34"/>
      <c r="G167" s="35"/>
      <c r="H167" s="36"/>
      <c r="I167" s="36"/>
      <c r="J167" s="36"/>
    </row>
    <row r="168" customHeight="1" spans="3:10">
      <c r="C168" s="33"/>
      <c r="E168" s="34"/>
      <c r="G168" s="35"/>
      <c r="H168" s="36"/>
      <c r="I168" s="36"/>
      <c r="J168" s="36"/>
    </row>
    <row r="169" customHeight="1" spans="3:10">
      <c r="C169" s="33"/>
      <c r="E169" s="34"/>
      <c r="G169" s="35"/>
      <c r="H169" s="36"/>
      <c r="I169" s="36"/>
      <c r="J169" s="36"/>
    </row>
    <row r="170" customHeight="1" spans="3:10">
      <c r="C170" s="33"/>
      <c r="E170" s="34"/>
      <c r="G170" s="35"/>
      <c r="H170" s="36"/>
      <c r="I170" s="36"/>
      <c r="J170" s="36"/>
    </row>
    <row r="171" customHeight="1" spans="3:10">
      <c r="C171" s="33"/>
      <c r="E171" s="34"/>
      <c r="G171" s="35"/>
      <c r="H171" s="36"/>
      <c r="I171" s="36"/>
      <c r="J171" s="36"/>
    </row>
    <row r="172" customHeight="1" spans="3:10">
      <c r="C172" s="33"/>
      <c r="E172" s="34"/>
      <c r="G172" s="35"/>
      <c r="H172" s="36"/>
      <c r="I172" s="36"/>
      <c r="J172" s="36"/>
    </row>
    <row r="173" customHeight="1" spans="3:10">
      <c r="C173" s="33"/>
      <c r="E173" s="34"/>
      <c r="G173" s="35"/>
      <c r="H173" s="36"/>
      <c r="I173" s="36"/>
      <c r="J173" s="36"/>
    </row>
    <row r="174" customHeight="1" spans="3:10">
      <c r="C174" s="33"/>
      <c r="E174" s="34"/>
      <c r="G174" s="35"/>
      <c r="H174" s="36"/>
      <c r="I174" s="36"/>
      <c r="J174" s="36"/>
    </row>
    <row r="175" customHeight="1" spans="3:10">
      <c r="C175" s="33"/>
      <c r="E175" s="34"/>
      <c r="G175" s="35"/>
      <c r="H175" s="36"/>
      <c r="I175" s="36"/>
      <c r="J175" s="36"/>
    </row>
    <row r="176" customHeight="1" spans="3:10">
      <c r="C176" s="33"/>
      <c r="E176" s="34"/>
      <c r="G176" s="35"/>
      <c r="H176" s="36"/>
      <c r="I176" s="36"/>
      <c r="J176" s="36"/>
    </row>
    <row r="177" customHeight="1" spans="3:10">
      <c r="C177" s="33"/>
      <c r="E177" s="34"/>
      <c r="G177" s="35"/>
      <c r="H177" s="36"/>
      <c r="I177" s="36"/>
      <c r="J177" s="36"/>
    </row>
    <row r="178" customHeight="1" spans="3:10">
      <c r="C178" s="33"/>
      <c r="E178" s="34"/>
      <c r="G178" s="35"/>
      <c r="H178" s="36"/>
      <c r="I178" s="36"/>
      <c r="J178" s="36"/>
    </row>
    <row r="179" customHeight="1" spans="3:10">
      <c r="C179" s="33"/>
      <c r="E179" s="34"/>
      <c r="G179" s="35"/>
      <c r="H179" s="36"/>
      <c r="I179" s="36"/>
      <c r="J179" s="36"/>
    </row>
    <row r="180" customHeight="1" spans="3:10">
      <c r="C180" s="33"/>
      <c r="E180" s="34"/>
      <c r="G180" s="35"/>
      <c r="H180" s="36"/>
      <c r="I180" s="36"/>
      <c r="J180" s="36"/>
    </row>
    <row r="181" customHeight="1" spans="3:10">
      <c r="C181" s="33"/>
      <c r="E181" s="34"/>
      <c r="G181" s="35"/>
      <c r="H181" s="36"/>
      <c r="I181" s="36"/>
      <c r="J181" s="36"/>
    </row>
    <row r="182" customHeight="1" spans="3:10">
      <c r="C182" s="33"/>
      <c r="E182" s="34"/>
      <c r="G182" s="35"/>
      <c r="H182" s="36"/>
      <c r="I182" s="36"/>
      <c r="J182" s="36"/>
    </row>
    <row r="183" customHeight="1" spans="3:10">
      <c r="C183" s="33"/>
      <c r="E183" s="34"/>
      <c r="G183" s="35"/>
      <c r="H183" s="36"/>
      <c r="I183" s="36"/>
      <c r="J183" s="36"/>
    </row>
    <row r="184" customHeight="1" spans="3:10">
      <c r="C184" s="33"/>
      <c r="E184" s="34"/>
      <c r="G184" s="35"/>
      <c r="H184" s="36"/>
      <c r="I184" s="36"/>
      <c r="J184" s="36"/>
    </row>
    <row r="185" customHeight="1" spans="3:10">
      <c r="C185" s="33"/>
      <c r="E185" s="34"/>
      <c r="G185" s="35"/>
      <c r="H185" s="36"/>
      <c r="I185" s="36"/>
      <c r="J185" s="36"/>
    </row>
    <row r="186" customHeight="1" spans="3:10">
      <c r="C186" s="33"/>
      <c r="E186" s="34"/>
      <c r="G186" s="35"/>
      <c r="H186" s="36"/>
      <c r="I186" s="36"/>
      <c r="J186" s="36"/>
    </row>
    <row r="187" customHeight="1" spans="3:10">
      <c r="C187" s="33"/>
      <c r="E187" s="34"/>
      <c r="G187" s="35"/>
      <c r="H187" s="36"/>
      <c r="I187" s="36"/>
      <c r="J187" s="36"/>
    </row>
    <row r="188" customHeight="1" spans="3:10">
      <c r="C188" s="33"/>
      <c r="E188" s="34"/>
      <c r="G188" s="35"/>
      <c r="H188" s="36"/>
      <c r="I188" s="36"/>
      <c r="J188" s="36"/>
    </row>
    <row r="189" customHeight="1" spans="3:10">
      <c r="C189" s="33"/>
      <c r="E189" s="34"/>
      <c r="G189" s="35"/>
      <c r="H189" s="36"/>
      <c r="I189" s="36"/>
      <c r="J189" s="36"/>
    </row>
    <row r="190" customHeight="1" spans="3:10">
      <c r="C190" s="33"/>
      <c r="E190" s="34"/>
      <c r="G190" s="35"/>
      <c r="H190" s="36"/>
      <c r="I190" s="36"/>
      <c r="J190" s="36"/>
    </row>
    <row r="191" customHeight="1" spans="3:10">
      <c r="C191" s="33"/>
      <c r="E191" s="34"/>
      <c r="G191" s="35"/>
      <c r="H191" s="36"/>
      <c r="I191" s="36"/>
      <c r="J191" s="36"/>
    </row>
    <row r="192" customHeight="1" spans="3:10">
      <c r="C192" s="33"/>
      <c r="E192" s="34"/>
      <c r="G192" s="35"/>
      <c r="H192" s="36"/>
      <c r="I192" s="36"/>
      <c r="J192" s="36"/>
    </row>
    <row r="193" customHeight="1" spans="3:10">
      <c r="C193" s="33"/>
      <c r="E193" s="34"/>
      <c r="G193" s="35"/>
      <c r="H193" s="36"/>
      <c r="I193" s="36"/>
      <c r="J193" s="36"/>
    </row>
    <row r="194" customHeight="1" spans="3:10">
      <c r="C194" s="33"/>
      <c r="E194" s="34"/>
      <c r="G194" s="35"/>
      <c r="H194" s="36"/>
      <c r="I194" s="36"/>
      <c r="J194" s="36"/>
    </row>
    <row r="195" customHeight="1" spans="3:10">
      <c r="C195" s="33"/>
      <c r="E195" s="34"/>
      <c r="G195" s="35"/>
      <c r="H195" s="36"/>
      <c r="I195" s="36"/>
      <c r="J195" s="36"/>
    </row>
    <row r="196" customHeight="1" spans="3:10">
      <c r="C196" s="33"/>
      <c r="E196" s="34"/>
      <c r="G196" s="35"/>
      <c r="H196" s="36"/>
      <c r="I196" s="36"/>
      <c r="J196" s="36"/>
    </row>
    <row r="197" customHeight="1" spans="3:10">
      <c r="C197" s="33"/>
      <c r="E197" s="34"/>
      <c r="G197" s="35"/>
      <c r="H197" s="36"/>
      <c r="I197" s="36"/>
      <c r="J197" s="36"/>
    </row>
    <row r="198" customHeight="1" spans="3:10">
      <c r="C198" s="33"/>
      <c r="E198" s="34"/>
      <c r="G198" s="35"/>
      <c r="H198" s="36"/>
      <c r="I198" s="36"/>
      <c r="J198" s="36"/>
    </row>
    <row r="199" customHeight="1" spans="3:10">
      <c r="C199" s="33"/>
      <c r="E199" s="34"/>
      <c r="G199" s="35"/>
      <c r="H199" s="36"/>
      <c r="I199" s="36"/>
      <c r="J199" s="36"/>
    </row>
    <row r="200" customHeight="1" spans="3:10">
      <c r="C200" s="33"/>
      <c r="E200" s="34"/>
      <c r="G200" s="35"/>
      <c r="H200" s="36"/>
      <c r="I200" s="36"/>
      <c r="J200" s="36"/>
    </row>
    <row r="201" customHeight="1" spans="3:10">
      <c r="C201" s="33"/>
      <c r="E201" s="34"/>
      <c r="G201" s="35"/>
      <c r="H201" s="36"/>
      <c r="I201" s="36"/>
      <c r="J201" s="36"/>
    </row>
    <row r="202" customHeight="1" spans="3:10">
      <c r="C202" s="33"/>
      <c r="E202" s="34"/>
      <c r="G202" s="35"/>
      <c r="H202" s="36"/>
      <c r="I202" s="36"/>
      <c r="J202" s="36"/>
    </row>
    <row r="203" customHeight="1" spans="3:10">
      <c r="C203" s="33"/>
      <c r="E203" s="34"/>
      <c r="G203" s="35"/>
      <c r="H203" s="36"/>
      <c r="I203" s="36"/>
      <c r="J203" s="36"/>
    </row>
    <row r="204" customHeight="1" spans="3:10">
      <c r="C204" s="33"/>
      <c r="E204" s="34"/>
      <c r="G204" s="35"/>
      <c r="H204" s="36"/>
      <c r="I204" s="36"/>
      <c r="J204" s="36"/>
    </row>
    <row r="205" customHeight="1" spans="3:10">
      <c r="C205" s="33"/>
      <c r="E205" s="34"/>
      <c r="G205" s="35"/>
      <c r="H205" s="36"/>
      <c r="I205" s="36"/>
      <c r="J205" s="36"/>
    </row>
    <row r="206" customHeight="1" spans="3:10">
      <c r="C206" s="33"/>
      <c r="E206" s="34"/>
      <c r="G206" s="35"/>
      <c r="H206" s="36"/>
      <c r="I206" s="36"/>
      <c r="J206" s="36"/>
    </row>
    <row r="207" customHeight="1" spans="3:10">
      <c r="C207" s="33"/>
      <c r="E207" s="34"/>
      <c r="G207" s="35"/>
      <c r="H207" s="36"/>
      <c r="I207" s="36"/>
      <c r="J207" s="36"/>
    </row>
    <row r="208" customHeight="1" spans="3:10">
      <c r="C208" s="33"/>
      <c r="E208" s="34"/>
      <c r="G208" s="35"/>
      <c r="H208" s="36"/>
      <c r="I208" s="36"/>
      <c r="J208" s="36"/>
    </row>
    <row r="209" customHeight="1" spans="3:10">
      <c r="C209" s="33"/>
      <c r="E209" s="34"/>
      <c r="G209" s="35"/>
      <c r="H209" s="36"/>
      <c r="I209" s="36"/>
      <c r="J209" s="36"/>
    </row>
    <row r="210" customHeight="1" spans="3:10">
      <c r="C210" s="33"/>
      <c r="E210" s="34"/>
      <c r="G210" s="35"/>
      <c r="H210" s="36"/>
      <c r="I210" s="36"/>
      <c r="J210" s="36"/>
    </row>
    <row r="211" customHeight="1" spans="3:10">
      <c r="C211" s="33"/>
      <c r="E211" s="34"/>
      <c r="G211" s="35"/>
      <c r="H211" s="36"/>
      <c r="I211" s="36"/>
      <c r="J211" s="36"/>
    </row>
    <row r="212" customHeight="1" spans="3:10">
      <c r="C212" s="33"/>
      <c r="E212" s="34"/>
      <c r="G212" s="35"/>
      <c r="H212" s="36"/>
      <c r="I212" s="36"/>
      <c r="J212" s="36"/>
    </row>
    <row r="213" customHeight="1" spans="3:10">
      <c r="C213" s="33"/>
      <c r="E213" s="34"/>
      <c r="G213" s="35"/>
      <c r="H213" s="36"/>
      <c r="I213" s="36"/>
      <c r="J213" s="36"/>
    </row>
    <row r="214" customHeight="1" spans="3:10">
      <c r="C214" s="33"/>
      <c r="E214" s="34"/>
      <c r="G214" s="35"/>
      <c r="H214" s="36"/>
      <c r="I214" s="36"/>
      <c r="J214" s="36"/>
    </row>
    <row r="215" customHeight="1" spans="3:10">
      <c r="C215" s="33"/>
      <c r="E215" s="34"/>
      <c r="G215" s="35"/>
      <c r="H215" s="36"/>
      <c r="I215" s="36"/>
      <c r="J215" s="36"/>
    </row>
    <row r="216" customHeight="1" spans="3:10">
      <c r="C216" s="33"/>
      <c r="E216" s="34"/>
      <c r="G216" s="35"/>
      <c r="H216" s="36"/>
      <c r="I216" s="36"/>
      <c r="J216" s="36"/>
    </row>
    <row r="217" customHeight="1" spans="3:10">
      <c r="C217" s="33"/>
      <c r="E217" s="34"/>
      <c r="G217" s="35"/>
      <c r="H217" s="36"/>
      <c r="I217" s="36"/>
      <c r="J217" s="36"/>
    </row>
    <row r="218" customHeight="1" spans="3:10">
      <c r="C218" s="33"/>
      <c r="E218" s="34"/>
      <c r="G218" s="35"/>
      <c r="H218" s="36"/>
      <c r="I218" s="36"/>
      <c r="J218" s="36"/>
    </row>
    <row r="219" customHeight="1" spans="3:10">
      <c r="C219" s="33"/>
      <c r="E219" s="34"/>
      <c r="G219" s="35"/>
      <c r="H219" s="36"/>
      <c r="I219" s="36"/>
      <c r="J219" s="36"/>
    </row>
    <row r="220" customHeight="1" spans="3:10">
      <c r="C220" s="33"/>
      <c r="E220" s="34"/>
      <c r="G220" s="35"/>
      <c r="H220" s="36"/>
      <c r="I220" s="36"/>
      <c r="J220" s="36"/>
    </row>
    <row r="221" customHeight="1" spans="3:10">
      <c r="C221" s="33"/>
      <c r="E221" s="34"/>
      <c r="G221" s="35"/>
      <c r="H221" s="36"/>
      <c r="I221" s="36"/>
      <c r="J221" s="36"/>
    </row>
    <row r="222" customHeight="1" spans="3:10">
      <c r="C222" s="33"/>
      <c r="E222" s="34"/>
      <c r="G222" s="35"/>
      <c r="H222" s="36"/>
      <c r="I222" s="36"/>
      <c r="J222" s="36"/>
    </row>
    <row r="223" customHeight="1" spans="3:10">
      <c r="C223" s="33"/>
      <c r="E223" s="34"/>
      <c r="G223" s="35"/>
      <c r="H223" s="36"/>
      <c r="I223" s="36"/>
      <c r="J223" s="36"/>
    </row>
    <row r="224" customHeight="1" spans="3:10">
      <c r="C224" s="33"/>
      <c r="E224" s="34"/>
      <c r="G224" s="35"/>
      <c r="H224" s="36"/>
      <c r="I224" s="36"/>
      <c r="J224" s="36"/>
    </row>
    <row r="225" customHeight="1" spans="3:10">
      <c r="C225" s="33"/>
      <c r="E225" s="34"/>
      <c r="G225" s="35"/>
      <c r="H225" s="36"/>
      <c r="I225" s="36"/>
      <c r="J225" s="36"/>
    </row>
    <row r="226" customHeight="1" spans="3:10">
      <c r="C226" s="33"/>
      <c r="E226" s="34"/>
      <c r="G226" s="35"/>
      <c r="H226" s="36"/>
      <c r="I226" s="36"/>
      <c r="J226" s="36"/>
    </row>
    <row r="227" customHeight="1" spans="3:10">
      <c r="C227" s="33"/>
      <c r="E227" s="34"/>
      <c r="G227" s="35"/>
      <c r="H227" s="36"/>
      <c r="I227" s="36"/>
      <c r="J227" s="36"/>
    </row>
    <row r="228" customHeight="1" spans="3:10">
      <c r="C228" s="33"/>
      <c r="E228" s="34"/>
      <c r="G228" s="35"/>
      <c r="H228" s="36"/>
      <c r="I228" s="36"/>
      <c r="J228" s="36"/>
    </row>
    <row r="229" customHeight="1" spans="3:10">
      <c r="C229" s="33"/>
      <c r="E229" s="34"/>
      <c r="G229" s="35"/>
      <c r="H229" s="36"/>
      <c r="I229" s="36"/>
      <c r="J229" s="36"/>
    </row>
    <row r="230" customHeight="1" spans="3:10">
      <c r="C230" s="33"/>
      <c r="E230" s="34"/>
      <c r="G230" s="35"/>
      <c r="H230" s="36"/>
      <c r="I230" s="36"/>
      <c r="J230" s="36"/>
    </row>
    <row r="231" customHeight="1" spans="3:10">
      <c r="C231" s="33"/>
      <c r="E231" s="34"/>
      <c r="G231" s="35"/>
      <c r="H231" s="36"/>
      <c r="I231" s="36"/>
      <c r="J231" s="36"/>
    </row>
    <row r="232" customHeight="1" spans="3:10">
      <c r="C232" s="33"/>
      <c r="E232" s="34"/>
      <c r="G232" s="35"/>
      <c r="H232" s="36"/>
      <c r="I232" s="36"/>
      <c r="J232" s="36"/>
    </row>
    <row r="233" customHeight="1" spans="3:10">
      <c r="C233" s="33"/>
      <c r="E233" s="34"/>
      <c r="G233" s="35"/>
      <c r="H233" s="36"/>
      <c r="I233" s="36"/>
      <c r="J233" s="36"/>
    </row>
    <row r="234" customHeight="1" spans="3:10">
      <c r="C234" s="33"/>
      <c r="E234" s="34"/>
      <c r="G234" s="35"/>
      <c r="H234" s="36"/>
      <c r="I234" s="36"/>
      <c r="J234" s="36"/>
    </row>
    <row r="235" customHeight="1" spans="3:10">
      <c r="C235" s="33"/>
      <c r="E235" s="34"/>
      <c r="G235" s="35"/>
      <c r="H235" s="36"/>
      <c r="I235" s="36"/>
      <c r="J235" s="36"/>
    </row>
    <row r="236" customHeight="1" spans="3:10">
      <c r="C236" s="33"/>
      <c r="E236" s="34"/>
      <c r="G236" s="35"/>
      <c r="H236" s="36"/>
      <c r="I236" s="36"/>
      <c r="J236" s="36"/>
    </row>
    <row r="237" customHeight="1" spans="3:10">
      <c r="C237" s="33"/>
      <c r="E237" s="34"/>
      <c r="G237" s="35"/>
      <c r="H237" s="36"/>
      <c r="I237" s="36"/>
      <c r="J237" s="36"/>
    </row>
    <row r="238" customHeight="1" spans="3:10">
      <c r="C238" s="33"/>
      <c r="E238" s="34"/>
      <c r="G238" s="35"/>
      <c r="H238" s="36"/>
      <c r="I238" s="36"/>
      <c r="J238" s="36"/>
    </row>
    <row r="239" customHeight="1" spans="3:10">
      <c r="C239" s="33"/>
      <c r="E239" s="34"/>
      <c r="G239" s="35"/>
      <c r="H239" s="36"/>
      <c r="I239" s="36"/>
      <c r="J239" s="36"/>
    </row>
    <row r="240" customHeight="1" spans="3:10">
      <c r="C240" s="33"/>
      <c r="E240" s="34"/>
      <c r="G240" s="35"/>
      <c r="H240" s="36"/>
      <c r="I240" s="36"/>
      <c r="J240" s="36"/>
    </row>
    <row r="241" customHeight="1" spans="3:10">
      <c r="C241" s="33"/>
      <c r="E241" s="34"/>
      <c r="G241" s="35"/>
      <c r="H241" s="36"/>
      <c r="I241" s="36"/>
      <c r="J241" s="36"/>
    </row>
    <row r="242" customHeight="1" spans="3:10">
      <c r="C242" s="33"/>
      <c r="E242" s="34"/>
      <c r="G242" s="35"/>
      <c r="H242" s="36"/>
      <c r="I242" s="36"/>
      <c r="J242" s="36"/>
    </row>
    <row r="243" customHeight="1" spans="3:10">
      <c r="C243" s="33"/>
      <c r="E243" s="34"/>
      <c r="G243" s="35"/>
      <c r="H243" s="36"/>
      <c r="I243" s="36"/>
      <c r="J243" s="36"/>
    </row>
    <row r="244" customHeight="1" spans="3:10">
      <c r="C244" s="33"/>
      <c r="E244" s="34"/>
      <c r="G244" s="35"/>
      <c r="H244" s="36"/>
      <c r="I244" s="36"/>
      <c r="J244" s="36"/>
    </row>
    <row r="245" customHeight="1" spans="3:10">
      <c r="C245" s="33"/>
      <c r="E245" s="34"/>
      <c r="G245" s="35"/>
      <c r="H245" s="36"/>
      <c r="I245" s="36"/>
      <c r="J245" s="36"/>
    </row>
    <row r="246" customHeight="1" spans="3:10">
      <c r="C246" s="33"/>
      <c r="E246" s="34"/>
      <c r="G246" s="35"/>
      <c r="H246" s="36"/>
      <c r="I246" s="36"/>
      <c r="J246" s="36"/>
    </row>
    <row r="247" customHeight="1" spans="3:10">
      <c r="C247" s="33"/>
      <c r="E247" s="34"/>
      <c r="G247" s="35"/>
      <c r="H247" s="36"/>
      <c r="I247" s="36"/>
      <c r="J247" s="36"/>
    </row>
    <row r="248" customHeight="1" spans="3:10">
      <c r="C248" s="33"/>
      <c r="E248" s="34"/>
      <c r="G248" s="35"/>
      <c r="H248" s="36"/>
      <c r="I248" s="36"/>
      <c r="J248" s="36"/>
    </row>
    <row r="249" customHeight="1" spans="3:10">
      <c r="C249" s="33"/>
      <c r="E249" s="34"/>
      <c r="G249" s="35"/>
      <c r="H249" s="36"/>
      <c r="I249" s="36"/>
      <c r="J249" s="36"/>
    </row>
    <row r="250" customHeight="1" spans="3:10">
      <c r="C250" s="33"/>
      <c r="E250" s="34"/>
      <c r="G250" s="35"/>
      <c r="H250" s="36"/>
      <c r="I250" s="36"/>
      <c r="J250" s="36"/>
    </row>
    <row r="251" customHeight="1" spans="3:10">
      <c r="C251" s="33"/>
      <c r="E251" s="34"/>
      <c r="G251" s="35"/>
      <c r="H251" s="36"/>
      <c r="I251" s="36"/>
      <c r="J251" s="36"/>
    </row>
    <row r="252" customHeight="1" spans="3:10">
      <c r="C252" s="33"/>
      <c r="E252" s="34"/>
      <c r="G252" s="35"/>
      <c r="H252" s="36"/>
      <c r="I252" s="36"/>
      <c r="J252" s="36"/>
    </row>
    <row r="253" customHeight="1" spans="3:10">
      <c r="C253" s="33"/>
      <c r="E253" s="34"/>
      <c r="G253" s="35"/>
      <c r="H253" s="36"/>
      <c r="I253" s="36"/>
      <c r="J253" s="36"/>
    </row>
    <row r="254" customHeight="1" spans="3:10">
      <c r="C254" s="33"/>
      <c r="E254" s="34"/>
      <c r="G254" s="35"/>
      <c r="H254" s="36"/>
      <c r="I254" s="36"/>
      <c r="J254" s="36"/>
    </row>
    <row r="255" customHeight="1" spans="3:10">
      <c r="C255" s="33"/>
      <c r="E255" s="34"/>
      <c r="G255" s="35"/>
      <c r="H255" s="36"/>
      <c r="I255" s="36"/>
      <c r="J255" s="36"/>
    </row>
    <row r="256" customHeight="1" spans="3:10">
      <c r="C256" s="33"/>
      <c r="E256" s="34"/>
      <c r="G256" s="35"/>
      <c r="H256" s="36"/>
      <c r="I256" s="36"/>
      <c r="J256" s="36"/>
    </row>
    <row r="257" customHeight="1" spans="3:10">
      <c r="C257" s="33"/>
      <c r="E257" s="34"/>
      <c r="G257" s="35"/>
      <c r="H257" s="36"/>
      <c r="I257" s="36"/>
      <c r="J257" s="36"/>
    </row>
    <row r="258" customHeight="1" spans="3:10">
      <c r="C258" s="33"/>
      <c r="E258" s="34"/>
      <c r="G258" s="35"/>
      <c r="H258" s="36"/>
      <c r="I258" s="36"/>
      <c r="J258" s="36"/>
    </row>
    <row r="259" customHeight="1" spans="3:10">
      <c r="C259" s="33"/>
      <c r="E259" s="34"/>
      <c r="G259" s="35"/>
      <c r="H259" s="36"/>
      <c r="I259" s="36"/>
      <c r="J259" s="36"/>
    </row>
    <row r="260" customHeight="1" spans="3:10">
      <c r="C260" s="33"/>
      <c r="E260" s="34"/>
      <c r="G260" s="35"/>
      <c r="H260" s="36"/>
      <c r="I260" s="36"/>
      <c r="J260" s="36"/>
    </row>
    <row r="261" customHeight="1" spans="3:10">
      <c r="C261" s="33"/>
      <c r="E261" s="34"/>
      <c r="G261" s="35"/>
      <c r="H261" s="36"/>
      <c r="I261" s="36"/>
      <c r="J261" s="36"/>
    </row>
    <row r="262" customHeight="1" spans="3:10">
      <c r="C262" s="33"/>
      <c r="E262" s="34"/>
      <c r="G262" s="35"/>
      <c r="H262" s="36"/>
      <c r="I262" s="36"/>
      <c r="J262" s="36"/>
    </row>
    <row r="263" customHeight="1" spans="3:10">
      <c r="C263" s="33"/>
      <c r="E263" s="34"/>
      <c r="G263" s="35"/>
      <c r="H263" s="36"/>
      <c r="I263" s="36"/>
      <c r="J263" s="36"/>
    </row>
    <row r="264" customHeight="1" spans="3:10">
      <c r="C264" s="33"/>
      <c r="E264" s="34"/>
      <c r="G264" s="35"/>
      <c r="H264" s="36"/>
      <c r="I264" s="36"/>
      <c r="J264" s="36"/>
    </row>
    <row r="265" customHeight="1" spans="3:10">
      <c r="C265" s="33"/>
      <c r="E265" s="34"/>
      <c r="G265" s="35"/>
      <c r="H265" s="36"/>
      <c r="I265" s="36"/>
      <c r="J265" s="36"/>
    </row>
    <row r="266" customHeight="1" spans="3:10">
      <c r="C266" s="33"/>
      <c r="E266" s="34"/>
      <c r="G266" s="35"/>
      <c r="H266" s="36"/>
      <c r="I266" s="36"/>
      <c r="J266" s="36"/>
    </row>
    <row r="267" customHeight="1" spans="3:10">
      <c r="C267" s="33"/>
      <c r="E267" s="34"/>
      <c r="G267" s="35"/>
      <c r="H267" s="36"/>
      <c r="I267" s="36"/>
      <c r="J267" s="36"/>
    </row>
    <row r="268" customHeight="1" spans="3:10">
      <c r="C268" s="33"/>
      <c r="E268" s="34"/>
      <c r="G268" s="35"/>
      <c r="H268" s="36"/>
      <c r="I268" s="36"/>
      <c r="J268" s="36"/>
    </row>
    <row r="269" customHeight="1" spans="3:10">
      <c r="C269" s="33"/>
      <c r="E269" s="34"/>
      <c r="G269" s="35"/>
      <c r="H269" s="36"/>
      <c r="I269" s="36"/>
      <c r="J269" s="36"/>
    </row>
    <row r="270" customHeight="1" spans="3:10">
      <c r="C270" s="33"/>
      <c r="E270" s="34"/>
      <c r="G270" s="35"/>
      <c r="H270" s="36"/>
      <c r="I270" s="36"/>
      <c r="J270" s="36"/>
    </row>
    <row r="271" customHeight="1" spans="3:10">
      <c r="C271" s="33"/>
      <c r="E271" s="34"/>
      <c r="G271" s="35"/>
      <c r="H271" s="36"/>
      <c r="I271" s="36"/>
      <c r="J271" s="36"/>
    </row>
    <row r="272" customHeight="1" spans="3:10">
      <c r="C272" s="33"/>
      <c r="E272" s="34"/>
      <c r="G272" s="35"/>
      <c r="H272" s="36"/>
      <c r="I272" s="36"/>
      <c r="J272" s="36"/>
    </row>
    <row r="273" customHeight="1" spans="3:10">
      <c r="C273" s="33"/>
      <c r="E273" s="34"/>
      <c r="G273" s="35"/>
      <c r="H273" s="36"/>
      <c r="I273" s="36"/>
      <c r="J273" s="36"/>
    </row>
    <row r="274" customHeight="1" spans="3:10">
      <c r="C274" s="33"/>
      <c r="E274" s="34"/>
      <c r="G274" s="35"/>
      <c r="H274" s="36"/>
      <c r="I274" s="36"/>
      <c r="J274" s="36"/>
    </row>
    <row r="275" customHeight="1" spans="3:10">
      <c r="C275" s="33"/>
      <c r="E275" s="34"/>
      <c r="G275" s="35"/>
      <c r="H275" s="36"/>
      <c r="I275" s="36"/>
      <c r="J275" s="36"/>
    </row>
    <row r="276" customHeight="1" spans="3:10">
      <c r="C276" s="33"/>
      <c r="E276" s="34"/>
      <c r="G276" s="35"/>
      <c r="H276" s="36"/>
      <c r="I276" s="36"/>
      <c r="J276" s="36"/>
    </row>
    <row r="277" customHeight="1" spans="3:10">
      <c r="C277" s="33"/>
      <c r="E277" s="34"/>
      <c r="G277" s="35"/>
      <c r="H277" s="36"/>
      <c r="I277" s="36"/>
      <c r="J277" s="36"/>
    </row>
    <row r="278" customHeight="1" spans="3:10">
      <c r="C278" s="33"/>
      <c r="E278" s="34"/>
      <c r="G278" s="35"/>
      <c r="H278" s="36"/>
      <c r="I278" s="36"/>
      <c r="J278" s="36"/>
    </row>
    <row r="279" customHeight="1" spans="3:10">
      <c r="C279" s="33"/>
      <c r="E279" s="34"/>
      <c r="G279" s="35"/>
      <c r="H279" s="36"/>
      <c r="I279" s="36"/>
      <c r="J279" s="36"/>
    </row>
    <row r="280" customHeight="1" spans="3:10">
      <c r="C280" s="33"/>
      <c r="E280" s="34"/>
      <c r="G280" s="35"/>
      <c r="H280" s="36"/>
      <c r="I280" s="36"/>
      <c r="J280" s="36"/>
    </row>
    <row r="281" customHeight="1" spans="3:10">
      <c r="C281" s="33"/>
      <c r="E281" s="34"/>
      <c r="G281" s="35"/>
      <c r="H281" s="36"/>
      <c r="I281" s="36"/>
      <c r="J281" s="36"/>
    </row>
    <row r="282" customHeight="1" spans="3:10">
      <c r="C282" s="33"/>
      <c r="E282" s="34"/>
      <c r="G282" s="35"/>
      <c r="H282" s="36"/>
      <c r="I282" s="36"/>
      <c r="J282" s="36"/>
    </row>
    <row r="283" customHeight="1" spans="3:10">
      <c r="C283" s="33"/>
      <c r="E283" s="34"/>
      <c r="G283" s="35"/>
      <c r="H283" s="36"/>
      <c r="I283" s="36"/>
      <c r="J283" s="36"/>
    </row>
    <row r="284" customHeight="1" spans="3:10">
      <c r="C284" s="33"/>
      <c r="E284" s="34"/>
      <c r="G284" s="35"/>
      <c r="H284" s="36"/>
      <c r="I284" s="36"/>
      <c r="J284" s="36"/>
    </row>
    <row r="285" customHeight="1" spans="3:10">
      <c r="C285" s="33"/>
      <c r="E285" s="34"/>
      <c r="G285" s="35"/>
      <c r="H285" s="36"/>
      <c r="I285" s="36"/>
      <c r="J285" s="36"/>
    </row>
    <row r="286" customHeight="1" spans="3:10">
      <c r="C286" s="33"/>
      <c r="E286" s="34"/>
      <c r="G286" s="35"/>
      <c r="H286" s="36"/>
      <c r="I286" s="36"/>
      <c r="J286" s="36"/>
    </row>
    <row r="287" customHeight="1" spans="3:10">
      <c r="C287" s="33"/>
      <c r="E287" s="34"/>
      <c r="G287" s="35"/>
      <c r="H287" s="36"/>
      <c r="I287" s="36"/>
      <c r="J287" s="36"/>
    </row>
    <row r="288" customHeight="1" spans="3:10">
      <c r="C288" s="33"/>
      <c r="E288" s="34"/>
      <c r="G288" s="35"/>
      <c r="H288" s="36"/>
      <c r="I288" s="36"/>
      <c r="J288" s="36"/>
    </row>
    <row r="289" customHeight="1" spans="3:10">
      <c r="C289" s="33"/>
      <c r="E289" s="34"/>
      <c r="G289" s="35"/>
      <c r="H289" s="36"/>
      <c r="I289" s="36"/>
      <c r="J289" s="36"/>
    </row>
    <row r="290" customHeight="1" spans="3:10">
      <c r="C290" s="33"/>
      <c r="E290" s="34"/>
      <c r="G290" s="35"/>
      <c r="H290" s="36"/>
      <c r="I290" s="36"/>
      <c r="J290" s="36"/>
    </row>
    <row r="291" customHeight="1" spans="3:10">
      <c r="C291" s="33"/>
      <c r="E291" s="34"/>
      <c r="G291" s="35"/>
      <c r="H291" s="36"/>
      <c r="I291" s="36"/>
      <c r="J291" s="36"/>
    </row>
    <row r="292" customHeight="1" spans="3:10">
      <c r="C292" s="33"/>
      <c r="E292" s="34"/>
      <c r="G292" s="35"/>
      <c r="H292" s="36"/>
      <c r="I292" s="36"/>
      <c r="J292" s="36"/>
    </row>
    <row r="293" customHeight="1" spans="3:10">
      <c r="C293" s="33"/>
      <c r="E293" s="34"/>
      <c r="G293" s="35"/>
      <c r="H293" s="36"/>
      <c r="I293" s="36"/>
      <c r="J293" s="36"/>
    </row>
    <row r="294" customHeight="1" spans="3:10">
      <c r="C294" s="33"/>
      <c r="E294" s="34"/>
      <c r="G294" s="35"/>
      <c r="H294" s="36"/>
      <c r="I294" s="36"/>
      <c r="J294" s="36"/>
    </row>
    <row r="295" customHeight="1" spans="3:10">
      <c r="C295" s="33"/>
      <c r="E295" s="34"/>
      <c r="G295" s="35"/>
      <c r="H295" s="36"/>
      <c r="I295" s="36"/>
      <c r="J295" s="36"/>
    </row>
    <row r="296" customHeight="1" spans="3:10">
      <c r="C296" s="33"/>
      <c r="E296" s="34"/>
      <c r="G296" s="35"/>
      <c r="H296" s="36"/>
      <c r="I296" s="36"/>
      <c r="J296" s="36"/>
    </row>
    <row r="297" customHeight="1" spans="3:10">
      <c r="C297" s="33"/>
      <c r="E297" s="34"/>
      <c r="G297" s="35"/>
      <c r="H297" s="36"/>
      <c r="I297" s="36"/>
      <c r="J297" s="36"/>
    </row>
    <row r="298" customHeight="1" spans="3:10">
      <c r="C298" s="33"/>
      <c r="E298" s="34"/>
      <c r="G298" s="35"/>
      <c r="H298" s="36"/>
      <c r="I298" s="36"/>
      <c r="J298" s="36"/>
    </row>
    <row r="299" customHeight="1" spans="3:10">
      <c r="C299" s="33"/>
      <c r="E299" s="34"/>
      <c r="G299" s="35"/>
      <c r="H299" s="36"/>
      <c r="I299" s="36"/>
      <c r="J299" s="36"/>
    </row>
    <row r="300" customHeight="1" spans="3:10">
      <c r="C300" s="33"/>
      <c r="E300" s="34"/>
      <c r="G300" s="35"/>
      <c r="H300" s="36"/>
      <c r="I300" s="36"/>
      <c r="J300" s="36"/>
    </row>
    <row r="301" customHeight="1" spans="3:10">
      <c r="C301" s="33"/>
      <c r="E301" s="34"/>
      <c r="G301" s="35"/>
      <c r="H301" s="36"/>
      <c r="I301" s="36"/>
      <c r="J301" s="36"/>
    </row>
    <row r="302" customHeight="1" spans="3:10">
      <c r="C302" s="33"/>
      <c r="E302" s="34"/>
      <c r="G302" s="35"/>
      <c r="H302" s="36"/>
      <c r="I302" s="36"/>
      <c r="J302" s="36"/>
    </row>
    <row r="303" customHeight="1" spans="3:10">
      <c r="C303" s="33"/>
      <c r="E303" s="34"/>
      <c r="G303" s="35"/>
      <c r="H303" s="36"/>
      <c r="I303" s="36"/>
      <c r="J303" s="36"/>
    </row>
    <row r="304" customHeight="1" spans="3:10">
      <c r="C304" s="33"/>
      <c r="E304" s="34"/>
      <c r="G304" s="35"/>
      <c r="H304" s="36"/>
      <c r="I304" s="36"/>
      <c r="J304" s="36"/>
    </row>
    <row r="305" customHeight="1" spans="3:10">
      <c r="C305" s="33"/>
      <c r="E305" s="34"/>
      <c r="G305" s="35"/>
      <c r="H305" s="36"/>
      <c r="I305" s="36"/>
      <c r="J305" s="36"/>
    </row>
    <row r="306" customHeight="1" spans="3:10">
      <c r="C306" s="33"/>
      <c r="E306" s="34"/>
      <c r="G306" s="35"/>
      <c r="H306" s="36"/>
      <c r="I306" s="36"/>
      <c r="J306" s="36"/>
    </row>
    <row r="307" customHeight="1" spans="3:10">
      <c r="C307" s="33"/>
      <c r="E307" s="34"/>
      <c r="G307" s="35"/>
      <c r="H307" s="36"/>
      <c r="I307" s="36"/>
      <c r="J307" s="36"/>
    </row>
    <row r="308" customHeight="1" spans="3:10">
      <c r="C308" s="33"/>
      <c r="E308" s="34"/>
      <c r="G308" s="35"/>
      <c r="H308" s="36"/>
      <c r="I308" s="36"/>
      <c r="J308" s="36"/>
    </row>
    <row r="309" customHeight="1" spans="3:10">
      <c r="C309" s="33"/>
      <c r="E309" s="34"/>
      <c r="G309" s="35"/>
      <c r="H309" s="36"/>
      <c r="I309" s="36"/>
      <c r="J309" s="36"/>
    </row>
    <row r="310" customHeight="1" spans="3:10">
      <c r="C310" s="33"/>
      <c r="E310" s="34"/>
      <c r="G310" s="35"/>
      <c r="H310" s="36"/>
      <c r="I310" s="36"/>
      <c r="J310" s="36"/>
    </row>
    <row r="311" customHeight="1" spans="3:10">
      <c r="C311" s="33"/>
      <c r="E311" s="34"/>
      <c r="G311" s="35"/>
      <c r="H311" s="36"/>
      <c r="I311" s="36"/>
      <c r="J311" s="36"/>
    </row>
    <row r="312" customHeight="1" spans="3:10">
      <c r="C312" s="33"/>
      <c r="E312" s="34"/>
      <c r="G312" s="35"/>
      <c r="H312" s="36"/>
      <c r="I312" s="36"/>
      <c r="J312" s="36"/>
    </row>
    <row r="313" customHeight="1" spans="3:10">
      <c r="C313" s="33"/>
      <c r="E313" s="34"/>
      <c r="G313" s="35"/>
      <c r="H313" s="36"/>
      <c r="I313" s="36"/>
      <c r="J313" s="36"/>
    </row>
    <row r="314" customHeight="1" spans="3:10">
      <c r="C314" s="33"/>
      <c r="E314" s="34"/>
      <c r="G314" s="35"/>
      <c r="H314" s="36"/>
      <c r="I314" s="36"/>
      <c r="J314" s="36"/>
    </row>
    <row r="315" customHeight="1" spans="3:10">
      <c r="C315" s="33"/>
      <c r="E315" s="34"/>
      <c r="G315" s="35"/>
      <c r="H315" s="36"/>
      <c r="I315" s="36"/>
      <c r="J315" s="36"/>
    </row>
    <row r="316" customHeight="1" spans="3:10">
      <c r="C316" s="33"/>
      <c r="E316" s="34"/>
      <c r="G316" s="35"/>
      <c r="H316" s="36"/>
      <c r="I316" s="36"/>
      <c r="J316" s="36"/>
    </row>
    <row r="317" customHeight="1" spans="3:10">
      <c r="C317" s="33"/>
      <c r="E317" s="34"/>
      <c r="G317" s="35"/>
      <c r="H317" s="36"/>
      <c r="I317" s="36"/>
      <c r="J317" s="36"/>
    </row>
    <row r="318" customHeight="1" spans="3:10">
      <c r="C318" s="33"/>
      <c r="E318" s="34"/>
      <c r="G318" s="35"/>
      <c r="H318" s="36"/>
      <c r="I318" s="36"/>
      <c r="J318" s="36"/>
    </row>
    <row r="319" customHeight="1" spans="3:10">
      <c r="C319" s="33"/>
      <c r="E319" s="34"/>
      <c r="G319" s="35"/>
      <c r="H319" s="36"/>
      <c r="I319" s="36"/>
      <c r="J319" s="36"/>
    </row>
    <row r="320" customHeight="1" spans="3:10">
      <c r="C320" s="33"/>
      <c r="E320" s="34"/>
      <c r="G320" s="35"/>
      <c r="H320" s="36"/>
      <c r="I320" s="36"/>
      <c r="J320" s="36"/>
    </row>
    <row r="321" customHeight="1" spans="3:10">
      <c r="C321" s="33"/>
      <c r="E321" s="34"/>
      <c r="G321" s="35"/>
      <c r="H321" s="36"/>
      <c r="I321" s="36"/>
      <c r="J321" s="36"/>
    </row>
    <row r="322" customHeight="1" spans="3:10">
      <c r="C322" s="33"/>
      <c r="E322" s="34"/>
      <c r="G322" s="35"/>
      <c r="H322" s="36"/>
      <c r="I322" s="36"/>
      <c r="J322" s="36"/>
    </row>
    <row r="323" customHeight="1" spans="3:10">
      <c r="C323" s="33"/>
      <c r="E323" s="34"/>
      <c r="G323" s="35"/>
      <c r="H323" s="36"/>
      <c r="I323" s="36"/>
      <c r="J323" s="36"/>
    </row>
    <row r="324" customHeight="1" spans="3:10">
      <c r="C324" s="33"/>
      <c r="E324" s="34"/>
      <c r="G324" s="35"/>
      <c r="H324" s="36"/>
      <c r="I324" s="36"/>
      <c r="J324" s="36"/>
    </row>
    <row r="325" customHeight="1" spans="3:10">
      <c r="C325" s="33"/>
      <c r="E325" s="34"/>
      <c r="G325" s="35"/>
      <c r="H325" s="36"/>
      <c r="I325" s="36"/>
      <c r="J325" s="36"/>
    </row>
    <row r="326" customHeight="1" spans="3:10">
      <c r="C326" s="33"/>
      <c r="E326" s="34"/>
      <c r="G326" s="35"/>
      <c r="H326" s="36"/>
      <c r="I326" s="36"/>
      <c r="J326" s="36"/>
    </row>
    <row r="327" customHeight="1" spans="3:10">
      <c r="C327" s="33"/>
      <c r="E327" s="34"/>
      <c r="G327" s="35"/>
      <c r="H327" s="36"/>
      <c r="I327" s="36"/>
      <c r="J327" s="36"/>
    </row>
    <row r="328" customHeight="1" spans="3:10">
      <c r="C328" s="33"/>
      <c r="E328" s="34"/>
      <c r="G328" s="35"/>
      <c r="H328" s="36"/>
      <c r="I328" s="36"/>
      <c r="J328" s="36"/>
    </row>
    <row r="329" customHeight="1" spans="3:10">
      <c r="C329" s="33"/>
      <c r="E329" s="34"/>
      <c r="G329" s="35"/>
      <c r="H329" s="36"/>
      <c r="I329" s="36"/>
      <c r="J329" s="36"/>
    </row>
    <row r="330" customHeight="1" spans="3:10">
      <c r="C330" s="33"/>
      <c r="E330" s="34"/>
      <c r="G330" s="35"/>
      <c r="H330" s="36"/>
      <c r="I330" s="36"/>
      <c r="J330" s="36"/>
    </row>
    <row r="331" customHeight="1" spans="3:10">
      <c r="C331" s="33"/>
      <c r="E331" s="34"/>
      <c r="G331" s="35"/>
      <c r="H331" s="36"/>
      <c r="I331" s="36"/>
      <c r="J331" s="36"/>
    </row>
    <row r="332" customHeight="1" spans="3:10">
      <c r="C332" s="33"/>
      <c r="E332" s="34"/>
      <c r="G332" s="35"/>
      <c r="H332" s="36"/>
      <c r="I332" s="36"/>
      <c r="J332" s="36"/>
    </row>
    <row r="333" customHeight="1" spans="3:10">
      <c r="C333" s="33"/>
      <c r="E333" s="34"/>
      <c r="G333" s="35"/>
      <c r="H333" s="36"/>
      <c r="I333" s="36"/>
      <c r="J333" s="36"/>
    </row>
    <row r="334" customHeight="1" spans="3:10">
      <c r="C334" s="33"/>
      <c r="E334" s="34"/>
      <c r="G334" s="35"/>
      <c r="H334" s="36"/>
      <c r="I334" s="36"/>
      <c r="J334" s="36"/>
    </row>
    <row r="335" customHeight="1" spans="3:10">
      <c r="C335" s="33"/>
      <c r="E335" s="34"/>
      <c r="G335" s="35"/>
      <c r="H335" s="36"/>
      <c r="I335" s="36"/>
      <c r="J335" s="36"/>
    </row>
    <row r="336" customHeight="1" spans="3:10">
      <c r="C336" s="33"/>
      <c r="E336" s="34"/>
      <c r="G336" s="35"/>
      <c r="H336" s="36"/>
      <c r="I336" s="36"/>
      <c r="J336" s="36"/>
    </row>
    <row r="337" customHeight="1" spans="3:10">
      <c r="C337" s="33"/>
      <c r="E337" s="34"/>
      <c r="G337" s="35"/>
      <c r="H337" s="36"/>
      <c r="I337" s="36"/>
      <c r="J337" s="36"/>
    </row>
    <row r="338" customHeight="1" spans="3:10">
      <c r="C338" s="33"/>
      <c r="E338" s="34"/>
      <c r="G338" s="35"/>
      <c r="H338" s="36"/>
      <c r="I338" s="36"/>
      <c r="J338" s="36"/>
    </row>
    <row r="339" customHeight="1" spans="3:10">
      <c r="C339" s="33"/>
      <c r="E339" s="34"/>
      <c r="G339" s="35"/>
      <c r="H339" s="36"/>
      <c r="I339" s="36"/>
      <c r="J339" s="36"/>
    </row>
    <row r="340" customHeight="1" spans="3:10">
      <c r="C340" s="33"/>
      <c r="E340" s="34"/>
      <c r="G340" s="35"/>
      <c r="H340" s="36"/>
      <c r="I340" s="36"/>
      <c r="J340" s="36"/>
    </row>
    <row r="341" customHeight="1" spans="3:10">
      <c r="C341" s="33"/>
      <c r="E341" s="34"/>
      <c r="G341" s="35"/>
      <c r="H341" s="36"/>
      <c r="I341" s="36"/>
      <c r="J341" s="36"/>
    </row>
    <row r="342" customHeight="1" spans="3:10">
      <c r="C342" s="33"/>
      <c r="E342" s="34"/>
      <c r="G342" s="35"/>
      <c r="H342" s="36"/>
      <c r="I342" s="36"/>
      <c r="J342" s="36"/>
    </row>
    <row r="343" customHeight="1" spans="3:10">
      <c r="C343" s="33"/>
      <c r="E343" s="34"/>
      <c r="G343" s="35"/>
      <c r="H343" s="36"/>
      <c r="I343" s="36"/>
      <c r="J343" s="36"/>
    </row>
    <row r="344" customHeight="1" spans="3:10">
      <c r="C344" s="33"/>
      <c r="E344" s="34"/>
      <c r="G344" s="35"/>
      <c r="H344" s="36"/>
      <c r="I344" s="36"/>
      <c r="J344" s="36"/>
    </row>
    <row r="345" customHeight="1" spans="3:10">
      <c r="C345" s="33"/>
      <c r="E345" s="34"/>
      <c r="G345" s="35"/>
      <c r="H345" s="36"/>
      <c r="I345" s="36"/>
      <c r="J345" s="36"/>
    </row>
    <row r="346" customHeight="1" spans="3:10">
      <c r="C346" s="33"/>
      <c r="E346" s="34"/>
      <c r="G346" s="35"/>
      <c r="H346" s="36"/>
      <c r="I346" s="36"/>
      <c r="J346" s="36"/>
    </row>
    <row r="347" customHeight="1" spans="3:10">
      <c r="C347" s="33"/>
      <c r="E347" s="34"/>
      <c r="G347" s="35"/>
      <c r="H347" s="36"/>
      <c r="I347" s="36"/>
      <c r="J347" s="36"/>
    </row>
    <row r="348" customHeight="1" spans="3:10">
      <c r="C348" s="33"/>
      <c r="E348" s="34"/>
      <c r="G348" s="35"/>
      <c r="H348" s="36"/>
      <c r="I348" s="36"/>
      <c r="J348" s="36"/>
    </row>
    <row r="349" customHeight="1" spans="3:10">
      <c r="C349" s="33"/>
      <c r="E349" s="34"/>
      <c r="G349" s="35"/>
      <c r="H349" s="36"/>
      <c r="I349" s="36"/>
      <c r="J349" s="36"/>
    </row>
    <row r="350" customHeight="1" spans="3:10">
      <c r="C350" s="33"/>
      <c r="E350" s="34"/>
      <c r="G350" s="35"/>
      <c r="H350" s="36"/>
      <c r="I350" s="36"/>
      <c r="J350" s="36"/>
    </row>
    <row r="351" customHeight="1" spans="3:10">
      <c r="C351" s="33"/>
      <c r="E351" s="34"/>
      <c r="G351" s="35"/>
      <c r="H351" s="36"/>
      <c r="I351" s="36"/>
      <c r="J351" s="36"/>
    </row>
    <row r="352" customHeight="1" spans="3:10">
      <c r="C352" s="33"/>
      <c r="E352" s="34"/>
      <c r="G352" s="35"/>
      <c r="H352" s="36"/>
      <c r="I352" s="36"/>
      <c r="J352" s="36"/>
    </row>
    <row r="353" customHeight="1" spans="3:10">
      <c r="C353" s="33"/>
      <c r="E353" s="34"/>
      <c r="G353" s="35"/>
      <c r="H353" s="36"/>
      <c r="I353" s="36"/>
      <c r="J353" s="36"/>
    </row>
    <row r="354" customHeight="1" spans="3:10">
      <c r="C354" s="33"/>
      <c r="E354" s="34"/>
      <c r="G354" s="35"/>
      <c r="H354" s="36"/>
      <c r="I354" s="36"/>
      <c r="J354" s="36"/>
    </row>
    <row r="355" customHeight="1" spans="3:10">
      <c r="C355" s="33"/>
      <c r="E355" s="34"/>
      <c r="G355" s="35"/>
      <c r="H355" s="36"/>
      <c r="I355" s="36"/>
      <c r="J355" s="36"/>
    </row>
    <row r="356" customHeight="1" spans="3:10">
      <c r="C356" s="33"/>
      <c r="E356" s="34"/>
      <c r="G356" s="35"/>
      <c r="H356" s="36"/>
      <c r="I356" s="36"/>
      <c r="J356" s="36"/>
    </row>
    <row r="357" customHeight="1" spans="3:10">
      <c r="C357" s="33"/>
      <c r="E357" s="34"/>
      <c r="G357" s="35"/>
      <c r="H357" s="36"/>
      <c r="I357" s="36"/>
      <c r="J357" s="36"/>
    </row>
    <row r="358" customHeight="1" spans="3:10">
      <c r="C358" s="33"/>
      <c r="E358" s="34"/>
      <c r="G358" s="35"/>
      <c r="H358" s="36"/>
      <c r="I358" s="36"/>
      <c r="J358" s="36"/>
    </row>
    <row r="359" customHeight="1" spans="3:10">
      <c r="C359" s="33"/>
      <c r="E359" s="34"/>
      <c r="G359" s="35"/>
      <c r="H359" s="36"/>
      <c r="I359" s="36"/>
      <c r="J359" s="36"/>
    </row>
    <row r="360" customHeight="1" spans="3:10">
      <c r="C360" s="33"/>
      <c r="E360" s="34"/>
      <c r="G360" s="35"/>
      <c r="H360" s="36"/>
      <c r="I360" s="36"/>
      <c r="J360" s="36"/>
    </row>
    <row r="361" customHeight="1" spans="3:10">
      <c r="C361" s="33"/>
      <c r="E361" s="34"/>
      <c r="G361" s="35"/>
      <c r="H361" s="36"/>
      <c r="I361" s="36"/>
      <c r="J361" s="36"/>
    </row>
    <row r="362" customHeight="1" spans="3:10">
      <c r="C362" s="33"/>
      <c r="E362" s="34"/>
      <c r="G362" s="35"/>
      <c r="H362" s="36"/>
      <c r="I362" s="36"/>
      <c r="J362" s="36"/>
    </row>
    <row r="363" customHeight="1" spans="3:10">
      <c r="C363" s="33"/>
      <c r="E363" s="34"/>
      <c r="G363" s="35"/>
      <c r="H363" s="36"/>
      <c r="I363" s="36"/>
      <c r="J363" s="36"/>
    </row>
    <row r="364" customHeight="1" spans="3:10">
      <c r="C364" s="33"/>
      <c r="E364" s="34"/>
      <c r="G364" s="35"/>
      <c r="H364" s="36"/>
      <c r="I364" s="36"/>
      <c r="J364" s="36"/>
    </row>
    <row r="365" customHeight="1" spans="3:10">
      <c r="C365" s="33"/>
      <c r="E365" s="34"/>
      <c r="G365" s="35"/>
      <c r="H365" s="36"/>
      <c r="I365" s="36"/>
      <c r="J365" s="36"/>
    </row>
    <row r="366" customHeight="1" spans="3:10">
      <c r="C366" s="33"/>
      <c r="E366" s="34"/>
      <c r="G366" s="35"/>
      <c r="H366" s="36"/>
      <c r="I366" s="36"/>
      <c r="J366" s="36"/>
    </row>
    <row r="367" customHeight="1" spans="3:10">
      <c r="C367" s="33"/>
      <c r="E367" s="34"/>
      <c r="G367" s="35"/>
      <c r="H367" s="36"/>
      <c r="I367" s="36"/>
      <c r="J367" s="36"/>
    </row>
    <row r="368" customHeight="1" spans="3:10">
      <c r="C368" s="33"/>
      <c r="E368" s="34"/>
      <c r="G368" s="35"/>
      <c r="H368" s="36"/>
      <c r="I368" s="36"/>
      <c r="J368" s="36"/>
    </row>
    <row r="369" customHeight="1" spans="3:10">
      <c r="C369" s="33"/>
      <c r="E369" s="34"/>
      <c r="G369" s="35"/>
      <c r="H369" s="36"/>
      <c r="I369" s="36"/>
      <c r="J369" s="36"/>
    </row>
    <row r="370" customHeight="1" spans="3:10">
      <c r="C370" s="33"/>
      <c r="E370" s="34"/>
      <c r="G370" s="35"/>
      <c r="H370" s="36"/>
      <c r="I370" s="36"/>
      <c r="J370" s="36"/>
    </row>
    <row r="371" customHeight="1" spans="3:10">
      <c r="C371" s="33"/>
      <c r="E371" s="34"/>
      <c r="G371" s="35"/>
      <c r="H371" s="36"/>
      <c r="I371" s="36"/>
      <c r="J371" s="36"/>
    </row>
    <row r="372" customHeight="1" spans="3:10">
      <c r="C372" s="33"/>
      <c r="E372" s="34"/>
      <c r="G372" s="35"/>
      <c r="H372" s="36"/>
      <c r="I372" s="36"/>
      <c r="J372" s="36"/>
    </row>
    <row r="373" customHeight="1" spans="3:10">
      <c r="C373" s="33"/>
      <c r="E373" s="34"/>
      <c r="G373" s="35"/>
      <c r="H373" s="36"/>
      <c r="I373" s="36"/>
      <c r="J373" s="36"/>
    </row>
    <row r="374" customHeight="1" spans="3:10">
      <c r="C374" s="33"/>
      <c r="E374" s="34"/>
      <c r="G374" s="35"/>
      <c r="H374" s="36"/>
      <c r="I374" s="36"/>
      <c r="J374" s="36"/>
    </row>
    <row r="375" customHeight="1" spans="3:10">
      <c r="C375" s="33"/>
      <c r="E375" s="34"/>
      <c r="G375" s="35"/>
      <c r="H375" s="36"/>
      <c r="I375" s="36"/>
      <c r="J375" s="36"/>
    </row>
    <row r="376" customHeight="1" spans="3:10">
      <c r="C376" s="33"/>
      <c r="E376" s="34"/>
      <c r="G376" s="35"/>
      <c r="H376" s="36"/>
      <c r="I376" s="36"/>
      <c r="J376" s="36"/>
    </row>
    <row r="377" customHeight="1" spans="3:10">
      <c r="C377" s="33"/>
      <c r="E377" s="34"/>
      <c r="G377" s="35"/>
      <c r="H377" s="36"/>
      <c r="I377" s="36"/>
      <c r="J377" s="36"/>
    </row>
    <row r="378" customHeight="1" spans="3:10">
      <c r="C378" s="33"/>
      <c r="E378" s="34"/>
      <c r="G378" s="35"/>
      <c r="H378" s="36"/>
      <c r="I378" s="36"/>
      <c r="J378" s="36"/>
    </row>
    <row r="379" customHeight="1" spans="3:10">
      <c r="C379" s="33"/>
      <c r="E379" s="34"/>
      <c r="G379" s="35"/>
      <c r="H379" s="36"/>
      <c r="I379" s="36"/>
      <c r="J379" s="36"/>
    </row>
    <row r="380" customHeight="1" spans="3:10">
      <c r="C380" s="33"/>
      <c r="E380" s="34"/>
      <c r="G380" s="35"/>
      <c r="H380" s="36"/>
      <c r="I380" s="36"/>
      <c r="J380" s="36"/>
    </row>
    <row r="381" customHeight="1" spans="3:10">
      <c r="C381" s="33"/>
      <c r="E381" s="34"/>
      <c r="G381" s="35"/>
      <c r="H381" s="36"/>
      <c r="I381" s="36"/>
      <c r="J381" s="36"/>
    </row>
    <row r="382" customHeight="1" spans="3:10">
      <c r="C382" s="33"/>
      <c r="E382" s="34"/>
      <c r="G382" s="35"/>
      <c r="H382" s="36"/>
      <c r="I382" s="36"/>
      <c r="J382" s="36"/>
    </row>
    <row r="383" customHeight="1" spans="3:10">
      <c r="C383" s="33"/>
      <c r="E383" s="34"/>
      <c r="G383" s="35"/>
      <c r="H383" s="36"/>
      <c r="I383" s="36"/>
      <c r="J383" s="36"/>
    </row>
    <row r="384" customHeight="1" spans="3:10">
      <c r="C384" s="33"/>
      <c r="E384" s="34"/>
      <c r="G384" s="35"/>
      <c r="H384" s="36"/>
      <c r="I384" s="36"/>
      <c r="J384" s="36"/>
    </row>
    <row r="385" customHeight="1" spans="3:10">
      <c r="C385" s="33"/>
      <c r="E385" s="34"/>
      <c r="G385" s="35"/>
      <c r="H385" s="36"/>
      <c r="I385" s="36"/>
      <c r="J385" s="36"/>
    </row>
    <row r="386" customHeight="1" spans="3:10">
      <c r="C386" s="33"/>
      <c r="E386" s="34"/>
      <c r="G386" s="35"/>
      <c r="H386" s="36"/>
      <c r="I386" s="36"/>
      <c r="J386" s="36"/>
    </row>
    <row r="387" customHeight="1" spans="3:10">
      <c r="C387" s="33"/>
      <c r="E387" s="34"/>
      <c r="G387" s="35"/>
      <c r="H387" s="36"/>
      <c r="I387" s="36"/>
      <c r="J387" s="36"/>
    </row>
    <row r="388" customHeight="1" spans="3:10">
      <c r="C388" s="33"/>
      <c r="E388" s="34"/>
      <c r="G388" s="35"/>
      <c r="H388" s="36"/>
      <c r="I388" s="36"/>
      <c r="J388" s="36"/>
    </row>
    <row r="389" customHeight="1" spans="3:10">
      <c r="C389" s="33"/>
      <c r="E389" s="34"/>
      <c r="G389" s="35"/>
      <c r="H389" s="36"/>
      <c r="I389" s="36"/>
      <c r="J389" s="36"/>
    </row>
    <row r="390" customHeight="1" spans="3:10">
      <c r="C390" s="33"/>
      <c r="E390" s="34"/>
      <c r="G390" s="35"/>
      <c r="H390" s="36"/>
      <c r="I390" s="36"/>
      <c r="J390" s="36"/>
    </row>
    <row r="391" customHeight="1" spans="3:10">
      <c r="C391" s="33"/>
      <c r="E391" s="34"/>
      <c r="G391" s="35"/>
      <c r="H391" s="36"/>
      <c r="I391" s="36"/>
      <c r="J391" s="36"/>
    </row>
    <row r="392" customHeight="1" spans="3:10">
      <c r="C392" s="33"/>
      <c r="E392" s="34"/>
      <c r="G392" s="35"/>
      <c r="H392" s="36"/>
      <c r="I392" s="36"/>
      <c r="J392" s="36"/>
    </row>
    <row r="393" customHeight="1" spans="3:10">
      <c r="C393" s="33"/>
      <c r="E393" s="34"/>
      <c r="G393" s="35"/>
      <c r="H393" s="36"/>
      <c r="I393" s="36"/>
      <c r="J393" s="36"/>
    </row>
    <row r="394" customHeight="1" spans="3:10">
      <c r="C394" s="33"/>
      <c r="E394" s="34"/>
      <c r="G394" s="35"/>
      <c r="H394" s="36"/>
      <c r="I394" s="36"/>
      <c r="J394" s="36"/>
    </row>
    <row r="395" customHeight="1" spans="3:10">
      <c r="C395" s="33"/>
      <c r="E395" s="34"/>
      <c r="G395" s="35"/>
      <c r="H395" s="36"/>
      <c r="I395" s="36"/>
      <c r="J395" s="36"/>
    </row>
    <row r="396" customHeight="1" spans="3:10">
      <c r="C396" s="33"/>
      <c r="E396" s="34"/>
      <c r="G396" s="35"/>
      <c r="H396" s="36"/>
      <c r="I396" s="36"/>
      <c r="J396" s="36"/>
    </row>
    <row r="397" customHeight="1" spans="3:10">
      <c r="C397" s="33"/>
      <c r="E397" s="34"/>
      <c r="G397" s="35"/>
      <c r="H397" s="36"/>
      <c r="I397" s="36"/>
      <c r="J397" s="36"/>
    </row>
    <row r="398" customHeight="1" spans="3:10">
      <c r="C398" s="33"/>
      <c r="E398" s="34"/>
      <c r="G398" s="35"/>
      <c r="H398" s="36"/>
      <c r="I398" s="36"/>
      <c r="J398" s="36"/>
    </row>
    <row r="399" customHeight="1" spans="3:10">
      <c r="C399" s="33"/>
      <c r="E399" s="34"/>
      <c r="G399" s="35"/>
      <c r="H399" s="36"/>
      <c r="I399" s="36"/>
      <c r="J399" s="36"/>
    </row>
    <row r="400" customHeight="1" spans="3:10">
      <c r="C400" s="33"/>
      <c r="E400" s="34"/>
      <c r="G400" s="35"/>
      <c r="H400" s="36"/>
      <c r="I400" s="36"/>
      <c r="J400" s="36"/>
    </row>
    <row r="401" customHeight="1" spans="3:10">
      <c r="C401" s="33"/>
      <c r="E401" s="34"/>
      <c r="G401" s="35"/>
      <c r="H401" s="36"/>
      <c r="I401" s="36"/>
      <c r="J401" s="36"/>
    </row>
    <row r="402" customHeight="1" spans="3:10">
      <c r="C402" s="33"/>
      <c r="E402" s="34"/>
      <c r="G402" s="35"/>
      <c r="H402" s="36"/>
      <c r="I402" s="36"/>
      <c r="J402" s="36"/>
    </row>
    <row r="403" customHeight="1" spans="3:10">
      <c r="C403" s="33"/>
      <c r="E403" s="34"/>
      <c r="G403" s="35"/>
      <c r="H403" s="36"/>
      <c r="I403" s="36"/>
      <c r="J403" s="36"/>
    </row>
    <row r="404" customHeight="1" spans="3:10">
      <c r="C404" s="33"/>
      <c r="E404" s="34"/>
      <c r="G404" s="35"/>
      <c r="H404" s="36"/>
      <c r="I404" s="36"/>
      <c r="J404" s="36"/>
    </row>
    <row r="405" customHeight="1" spans="3:10">
      <c r="C405" s="33"/>
      <c r="E405" s="34"/>
      <c r="G405" s="35"/>
      <c r="H405" s="36"/>
      <c r="I405" s="36"/>
      <c r="J405" s="36"/>
    </row>
    <row r="406" customHeight="1" spans="3:10">
      <c r="C406" s="33"/>
      <c r="E406" s="34"/>
      <c r="G406" s="35"/>
      <c r="H406" s="36"/>
      <c r="I406" s="36"/>
      <c r="J406" s="36"/>
    </row>
    <row r="407" customHeight="1" spans="3:10">
      <c r="C407" s="33"/>
      <c r="E407" s="34"/>
      <c r="G407" s="35"/>
      <c r="H407" s="36"/>
      <c r="I407" s="36"/>
      <c r="J407" s="36"/>
    </row>
    <row r="408" customHeight="1" spans="3:10">
      <c r="C408" s="33"/>
      <c r="E408" s="34"/>
      <c r="G408" s="35"/>
      <c r="H408" s="36"/>
      <c r="I408" s="36"/>
      <c r="J408" s="36"/>
    </row>
    <row r="409" customHeight="1" spans="3:10">
      <c r="C409" s="33"/>
      <c r="E409" s="34"/>
      <c r="G409" s="35"/>
      <c r="H409" s="36"/>
      <c r="I409" s="36"/>
      <c r="J409" s="36"/>
    </row>
    <row r="410" customHeight="1" spans="3:10">
      <c r="C410" s="33"/>
      <c r="E410" s="34"/>
      <c r="G410" s="35"/>
      <c r="H410" s="36"/>
      <c r="I410" s="36"/>
      <c r="J410" s="36"/>
    </row>
    <row r="411" customHeight="1" spans="3:10">
      <c r="C411" s="33"/>
      <c r="E411" s="34"/>
      <c r="G411" s="35"/>
      <c r="H411" s="36"/>
      <c r="I411" s="36"/>
      <c r="J411" s="36"/>
    </row>
    <row r="412" customHeight="1" spans="3:10">
      <c r="C412" s="33"/>
      <c r="E412" s="34"/>
      <c r="G412" s="35"/>
      <c r="H412" s="36"/>
      <c r="I412" s="36"/>
      <c r="J412" s="36"/>
    </row>
    <row r="413" customHeight="1" spans="3:10">
      <c r="C413" s="33"/>
      <c r="E413" s="34"/>
      <c r="G413" s="35"/>
      <c r="H413" s="36"/>
      <c r="I413" s="36"/>
      <c r="J413" s="36"/>
    </row>
    <row r="414" customHeight="1" spans="3:10">
      <c r="C414" s="33"/>
      <c r="E414" s="34"/>
      <c r="G414" s="35"/>
      <c r="H414" s="36"/>
      <c r="I414" s="36"/>
      <c r="J414" s="36"/>
    </row>
    <row r="415" customHeight="1" spans="3:10">
      <c r="C415" s="33"/>
      <c r="E415" s="34"/>
      <c r="G415" s="35"/>
      <c r="H415" s="36"/>
      <c r="I415" s="36"/>
      <c r="J415" s="36"/>
    </row>
    <row r="416" customHeight="1" spans="3:10">
      <c r="C416" s="33"/>
      <c r="E416" s="34"/>
      <c r="G416" s="35"/>
      <c r="H416" s="36"/>
      <c r="I416" s="36"/>
      <c r="J416" s="36"/>
    </row>
    <row r="417" customHeight="1" spans="3:10">
      <c r="C417" s="33"/>
      <c r="E417" s="34"/>
      <c r="G417" s="35"/>
      <c r="H417" s="36"/>
      <c r="I417" s="36"/>
      <c r="J417" s="36"/>
    </row>
    <row r="418" customHeight="1" spans="3:10">
      <c r="C418" s="33"/>
      <c r="E418" s="34"/>
      <c r="G418" s="35"/>
      <c r="H418" s="36"/>
      <c r="I418" s="36"/>
      <c r="J418" s="36"/>
    </row>
    <row r="419" customHeight="1" spans="3:10">
      <c r="C419" s="33"/>
      <c r="E419" s="34"/>
      <c r="G419" s="35"/>
      <c r="H419" s="36"/>
      <c r="I419" s="36"/>
      <c r="J419" s="36"/>
    </row>
    <row r="420" customHeight="1" spans="3:10">
      <c r="C420" s="33"/>
      <c r="E420" s="34"/>
      <c r="G420" s="35"/>
      <c r="H420" s="36"/>
      <c r="I420" s="36"/>
      <c r="J420" s="36"/>
    </row>
    <row r="421" customHeight="1" spans="3:10">
      <c r="C421" s="33"/>
      <c r="E421" s="34"/>
      <c r="G421" s="35"/>
      <c r="H421" s="36"/>
      <c r="I421" s="36"/>
      <c r="J421" s="36"/>
    </row>
    <row r="422" customHeight="1" spans="3:10">
      <c r="C422" s="33"/>
      <c r="E422" s="34"/>
      <c r="G422" s="35"/>
      <c r="H422" s="36"/>
      <c r="I422" s="36"/>
      <c r="J422" s="36"/>
    </row>
    <row r="423" customHeight="1" spans="3:10">
      <c r="C423" s="33"/>
      <c r="E423" s="34"/>
      <c r="G423" s="35"/>
      <c r="H423" s="36"/>
      <c r="I423" s="36"/>
      <c r="J423" s="36"/>
    </row>
    <row r="424" customHeight="1" spans="3:10">
      <c r="C424" s="33"/>
      <c r="E424" s="34"/>
      <c r="G424" s="35"/>
      <c r="H424" s="36"/>
      <c r="I424" s="36"/>
      <c r="J424" s="36"/>
    </row>
    <row r="425" customHeight="1" spans="3:10">
      <c r="C425" s="33"/>
      <c r="E425" s="34"/>
      <c r="G425" s="35"/>
      <c r="H425" s="36"/>
      <c r="I425" s="36"/>
      <c r="J425" s="36"/>
    </row>
    <row r="426" customHeight="1" spans="3:10">
      <c r="C426" s="33"/>
      <c r="E426" s="34"/>
      <c r="G426" s="35"/>
      <c r="H426" s="36"/>
      <c r="I426" s="36"/>
      <c r="J426" s="36"/>
    </row>
    <row r="427" customHeight="1" spans="3:10">
      <c r="C427" s="33"/>
      <c r="E427" s="34"/>
      <c r="G427" s="35"/>
      <c r="H427" s="36"/>
      <c r="I427" s="36"/>
      <c r="J427" s="36"/>
    </row>
    <row r="428" customHeight="1" spans="3:10">
      <c r="C428" s="33"/>
      <c r="E428" s="34"/>
      <c r="G428" s="35"/>
      <c r="H428" s="36"/>
      <c r="I428" s="36"/>
      <c r="J428" s="36"/>
    </row>
    <row r="429" customHeight="1" spans="3:10">
      <c r="C429" s="33"/>
      <c r="E429" s="34"/>
      <c r="G429" s="35"/>
      <c r="H429" s="36"/>
      <c r="I429" s="36"/>
      <c r="J429" s="36"/>
    </row>
    <row r="430" customHeight="1" spans="3:10">
      <c r="C430" s="33"/>
      <c r="E430" s="34"/>
      <c r="G430" s="35"/>
      <c r="H430" s="36"/>
      <c r="I430" s="36"/>
      <c r="J430" s="36"/>
    </row>
    <row r="431" customHeight="1" spans="3:10">
      <c r="C431" s="33"/>
      <c r="E431" s="34"/>
      <c r="G431" s="35"/>
      <c r="H431" s="36"/>
      <c r="I431" s="36"/>
      <c r="J431" s="36"/>
    </row>
    <row r="432" customHeight="1" spans="3:10">
      <c r="C432" s="33"/>
      <c r="E432" s="34"/>
      <c r="G432" s="35"/>
      <c r="H432" s="36"/>
      <c r="I432" s="36"/>
      <c r="J432" s="36"/>
    </row>
    <row r="433" customHeight="1" spans="3:10">
      <c r="C433" s="33"/>
      <c r="E433" s="34"/>
      <c r="G433" s="35"/>
      <c r="H433" s="36"/>
      <c r="I433" s="36"/>
      <c r="J433" s="36"/>
    </row>
    <row r="434" customHeight="1" spans="3:10">
      <c r="C434" s="33"/>
      <c r="E434" s="34"/>
      <c r="G434" s="35"/>
      <c r="H434" s="36"/>
      <c r="I434" s="36"/>
      <c r="J434" s="36"/>
    </row>
    <row r="435" customHeight="1" spans="3:10">
      <c r="C435" s="33"/>
      <c r="E435" s="34"/>
      <c r="G435" s="35"/>
      <c r="H435" s="36"/>
      <c r="I435" s="36"/>
      <c r="J435" s="36"/>
    </row>
    <row r="436" customHeight="1" spans="3:10">
      <c r="C436" s="33"/>
      <c r="E436" s="34"/>
      <c r="G436" s="35"/>
      <c r="H436" s="36"/>
      <c r="I436" s="36"/>
      <c r="J436" s="36"/>
    </row>
    <row r="437" customHeight="1" spans="3:10">
      <c r="C437" s="33"/>
      <c r="E437" s="34"/>
      <c r="G437" s="35"/>
      <c r="H437" s="36"/>
      <c r="I437" s="36"/>
      <c r="J437" s="36"/>
    </row>
    <row r="438" customHeight="1" spans="3:10">
      <c r="C438" s="33"/>
      <c r="E438" s="34"/>
      <c r="G438" s="35"/>
      <c r="H438" s="36"/>
      <c r="I438" s="36"/>
      <c r="J438" s="36"/>
    </row>
    <row r="439" customHeight="1" spans="3:10">
      <c r="C439" s="33"/>
      <c r="E439" s="34"/>
      <c r="G439" s="35"/>
      <c r="H439" s="36"/>
      <c r="I439" s="36"/>
      <c r="J439" s="36"/>
    </row>
    <row r="440" customHeight="1" spans="3:10">
      <c r="C440" s="33"/>
      <c r="E440" s="34"/>
      <c r="G440" s="35"/>
      <c r="H440" s="36"/>
      <c r="I440" s="36"/>
      <c r="J440" s="36"/>
    </row>
    <row r="441" customHeight="1" spans="3:10">
      <c r="C441" s="33"/>
      <c r="E441" s="34"/>
      <c r="G441" s="35"/>
      <c r="H441" s="36"/>
      <c r="I441" s="36"/>
      <c r="J441" s="36"/>
    </row>
    <row r="442" customHeight="1" spans="3:10">
      <c r="C442" s="33"/>
      <c r="E442" s="34"/>
      <c r="G442" s="35"/>
      <c r="H442" s="36"/>
      <c r="I442" s="36"/>
      <c r="J442" s="36"/>
    </row>
    <row r="443" customHeight="1" spans="3:10">
      <c r="C443" s="33"/>
      <c r="E443" s="34"/>
      <c r="G443" s="35"/>
      <c r="H443" s="36"/>
      <c r="I443" s="36"/>
      <c r="J443" s="36"/>
    </row>
    <row r="444" customHeight="1" spans="3:10">
      <c r="C444" s="33"/>
      <c r="E444" s="34"/>
      <c r="G444" s="35"/>
      <c r="H444" s="36"/>
      <c r="I444" s="36"/>
      <c r="J444" s="36"/>
    </row>
    <row r="445" customHeight="1" spans="3:10">
      <c r="C445" s="33"/>
      <c r="E445" s="34"/>
      <c r="G445" s="35"/>
      <c r="H445" s="36"/>
      <c r="I445" s="36"/>
      <c r="J445" s="36"/>
    </row>
    <row r="446" customHeight="1" spans="3:10">
      <c r="C446" s="33"/>
      <c r="E446" s="34"/>
      <c r="G446" s="35"/>
      <c r="H446" s="36"/>
      <c r="I446" s="36"/>
      <c r="J446" s="36"/>
    </row>
    <row r="447" customHeight="1" spans="3:10">
      <c r="C447" s="33"/>
      <c r="E447" s="34"/>
      <c r="G447" s="35"/>
      <c r="H447" s="36"/>
      <c r="I447" s="36"/>
      <c r="J447" s="36"/>
    </row>
    <row r="448" customHeight="1" spans="3:10">
      <c r="C448" s="33"/>
      <c r="E448" s="34"/>
      <c r="G448" s="35"/>
      <c r="H448" s="36"/>
      <c r="I448" s="36"/>
      <c r="J448" s="36"/>
    </row>
    <row r="449" customHeight="1" spans="3:10">
      <c r="C449" s="33"/>
      <c r="E449" s="34"/>
      <c r="G449" s="35"/>
      <c r="H449" s="36"/>
      <c r="I449" s="36"/>
      <c r="J449" s="36"/>
    </row>
    <row r="450" customHeight="1" spans="3:10">
      <c r="C450" s="33"/>
      <c r="E450" s="34"/>
      <c r="G450" s="35"/>
      <c r="H450" s="36"/>
      <c r="I450" s="36"/>
      <c r="J450" s="36"/>
    </row>
    <row r="451" customHeight="1" spans="3:10">
      <c r="C451" s="33"/>
      <c r="E451" s="34"/>
      <c r="G451" s="35"/>
      <c r="H451" s="36"/>
      <c r="I451" s="36"/>
      <c r="J451" s="36"/>
    </row>
    <row r="452" customHeight="1" spans="3:10">
      <c r="C452" s="33"/>
      <c r="E452" s="34"/>
      <c r="G452" s="35"/>
      <c r="H452" s="36"/>
      <c r="I452" s="36"/>
      <c r="J452" s="36"/>
    </row>
    <row r="453" customHeight="1" spans="3:10">
      <c r="C453" s="33"/>
      <c r="E453" s="34"/>
      <c r="G453" s="35"/>
      <c r="H453" s="36"/>
      <c r="I453" s="36"/>
      <c r="J453" s="36"/>
    </row>
    <row r="454" customHeight="1" spans="3:10">
      <c r="C454" s="33"/>
      <c r="E454" s="34"/>
      <c r="G454" s="35"/>
      <c r="H454" s="36"/>
      <c r="I454" s="36"/>
      <c r="J454" s="36"/>
    </row>
    <row r="455" customHeight="1" spans="3:10">
      <c r="C455" s="33"/>
      <c r="E455" s="34"/>
      <c r="G455" s="35"/>
      <c r="H455" s="36"/>
      <c r="I455" s="36"/>
      <c r="J455" s="36"/>
    </row>
    <row r="456" customHeight="1" spans="3:10">
      <c r="C456" s="33"/>
      <c r="E456" s="34"/>
      <c r="G456" s="35"/>
      <c r="H456" s="36"/>
      <c r="I456" s="36"/>
      <c r="J456" s="36"/>
    </row>
    <row r="457" customHeight="1" spans="3:10">
      <c r="C457" s="33"/>
      <c r="E457" s="34"/>
      <c r="G457" s="35"/>
      <c r="H457" s="36"/>
      <c r="I457" s="36"/>
      <c r="J457" s="36"/>
    </row>
    <row r="458" customHeight="1" spans="3:10">
      <c r="C458" s="33"/>
      <c r="E458" s="34"/>
      <c r="G458" s="35"/>
      <c r="H458" s="36"/>
      <c r="I458" s="36"/>
      <c r="J458" s="36"/>
    </row>
    <row r="459" customHeight="1" spans="3:10">
      <c r="C459" s="33"/>
      <c r="E459" s="34"/>
      <c r="G459" s="35"/>
      <c r="H459" s="36"/>
      <c r="I459" s="36"/>
      <c r="J459" s="36"/>
    </row>
    <row r="460" customHeight="1" spans="3:10">
      <c r="C460" s="33"/>
      <c r="E460" s="34"/>
      <c r="G460" s="35"/>
      <c r="H460" s="36"/>
      <c r="I460" s="36"/>
      <c r="J460" s="36"/>
    </row>
    <row r="461" customHeight="1" spans="3:10">
      <c r="C461" s="33"/>
      <c r="E461" s="34"/>
      <c r="G461" s="35"/>
      <c r="H461" s="36"/>
      <c r="I461" s="36"/>
      <c r="J461" s="36"/>
    </row>
    <row r="462" customHeight="1" spans="3:10">
      <c r="C462" s="33"/>
      <c r="E462" s="34"/>
      <c r="G462" s="35"/>
      <c r="H462" s="36"/>
      <c r="I462" s="36"/>
      <c r="J462" s="36"/>
    </row>
    <row r="463" customHeight="1" spans="3:10">
      <c r="C463" s="33"/>
      <c r="E463" s="34"/>
      <c r="G463" s="35"/>
      <c r="H463" s="36"/>
      <c r="I463" s="36"/>
      <c r="J463" s="36"/>
    </row>
    <row r="464" customHeight="1" spans="3:10">
      <c r="C464" s="33"/>
      <c r="E464" s="34"/>
      <c r="G464" s="35"/>
      <c r="H464" s="36"/>
      <c r="I464" s="36"/>
      <c r="J464" s="36"/>
    </row>
    <row r="465" customHeight="1" spans="3:10">
      <c r="C465" s="33"/>
      <c r="E465" s="34"/>
      <c r="G465" s="35"/>
      <c r="H465" s="36"/>
      <c r="I465" s="36"/>
      <c r="J465" s="36"/>
    </row>
    <row r="466" customHeight="1" spans="3:10">
      <c r="C466" s="33"/>
      <c r="E466" s="34"/>
      <c r="G466" s="35"/>
      <c r="H466" s="36"/>
      <c r="I466" s="36"/>
      <c r="J466" s="36"/>
    </row>
    <row r="467" customHeight="1" spans="3:10">
      <c r="C467" s="33"/>
      <c r="E467" s="34"/>
      <c r="G467" s="35"/>
      <c r="H467" s="36"/>
      <c r="I467" s="36"/>
      <c r="J467" s="36"/>
    </row>
    <row r="468" customHeight="1" spans="3:10">
      <c r="C468" s="33"/>
      <c r="E468" s="34"/>
      <c r="G468" s="35"/>
      <c r="H468" s="36"/>
      <c r="I468" s="36"/>
      <c r="J468" s="36"/>
    </row>
    <row r="469" customHeight="1" spans="3:10">
      <c r="C469" s="33"/>
      <c r="E469" s="34"/>
      <c r="G469" s="35"/>
      <c r="H469" s="36"/>
      <c r="I469" s="36"/>
      <c r="J469" s="36"/>
    </row>
    <row r="470" customHeight="1" spans="3:10">
      <c r="C470" s="33"/>
      <c r="E470" s="34"/>
      <c r="G470" s="35"/>
      <c r="H470" s="36"/>
      <c r="I470" s="36"/>
      <c r="J470" s="36"/>
    </row>
    <row r="471" customHeight="1" spans="3:10">
      <c r="C471" s="33"/>
      <c r="E471" s="34"/>
      <c r="G471" s="35"/>
      <c r="H471" s="36"/>
      <c r="I471" s="36"/>
      <c r="J471" s="36"/>
    </row>
    <row r="472" customHeight="1" spans="3:10">
      <c r="C472" s="33"/>
      <c r="E472" s="34"/>
      <c r="G472" s="35"/>
      <c r="H472" s="36"/>
      <c r="I472" s="36"/>
      <c r="J472" s="36"/>
    </row>
    <row r="473" customHeight="1" spans="3:10">
      <c r="C473" s="33"/>
      <c r="E473" s="34"/>
      <c r="G473" s="35"/>
      <c r="H473" s="36"/>
      <c r="I473" s="36"/>
      <c r="J473" s="36"/>
    </row>
    <row r="474" customHeight="1" spans="3:10">
      <c r="C474" s="33"/>
      <c r="E474" s="34"/>
      <c r="G474" s="35"/>
      <c r="H474" s="36"/>
      <c r="I474" s="36"/>
      <c r="J474" s="36"/>
    </row>
    <row r="475" customHeight="1" spans="3:10">
      <c r="C475" s="33"/>
      <c r="E475" s="34"/>
      <c r="G475" s="35"/>
      <c r="H475" s="36"/>
      <c r="I475" s="36"/>
      <c r="J475" s="36"/>
    </row>
    <row r="476" customHeight="1" spans="3:10">
      <c r="C476" s="33"/>
      <c r="E476" s="34"/>
      <c r="G476" s="35"/>
      <c r="H476" s="36"/>
      <c r="I476" s="36"/>
      <c r="J476" s="36"/>
    </row>
    <row r="477" customHeight="1" spans="3:10">
      <c r="C477" s="33"/>
      <c r="E477" s="34"/>
      <c r="G477" s="35"/>
      <c r="H477" s="36"/>
      <c r="I477" s="36"/>
      <c r="J477" s="36"/>
    </row>
    <row r="478" customHeight="1" spans="3:10">
      <c r="C478" s="33"/>
      <c r="E478" s="34"/>
      <c r="G478" s="35"/>
      <c r="H478" s="36"/>
      <c r="I478" s="36"/>
      <c r="J478" s="36"/>
    </row>
    <row r="479" customHeight="1" spans="3:10">
      <c r="C479" s="33"/>
      <c r="E479" s="34"/>
      <c r="G479" s="35"/>
      <c r="H479" s="36"/>
      <c r="I479" s="36"/>
      <c r="J479" s="36"/>
    </row>
    <row r="480" customHeight="1" spans="3:10">
      <c r="C480" s="33"/>
      <c r="E480" s="34"/>
      <c r="G480" s="35"/>
      <c r="H480" s="36"/>
      <c r="I480" s="36"/>
      <c r="J480" s="36"/>
    </row>
    <row r="481" customHeight="1" spans="3:10">
      <c r="C481" s="33"/>
      <c r="E481" s="34"/>
      <c r="G481" s="35"/>
      <c r="H481" s="36"/>
      <c r="I481" s="36"/>
      <c r="J481" s="36"/>
    </row>
    <row r="482" customHeight="1" spans="3:10">
      <c r="C482" s="33"/>
      <c r="E482" s="34"/>
      <c r="G482" s="35"/>
      <c r="H482" s="36"/>
      <c r="I482" s="36"/>
      <c r="J482" s="36"/>
    </row>
    <row r="483" customHeight="1" spans="3:10">
      <c r="C483" s="33"/>
      <c r="E483" s="34"/>
      <c r="G483" s="35"/>
      <c r="H483" s="36"/>
      <c r="I483" s="36"/>
      <c r="J483" s="36"/>
    </row>
    <row r="484" customHeight="1" spans="3:10">
      <c r="C484" s="33"/>
      <c r="E484" s="34"/>
      <c r="G484" s="35"/>
      <c r="H484" s="36"/>
      <c r="I484" s="36"/>
      <c r="J484" s="36"/>
    </row>
    <row r="485" customHeight="1" spans="3:10">
      <c r="C485" s="33"/>
      <c r="E485" s="34"/>
      <c r="G485" s="35"/>
      <c r="H485" s="36"/>
      <c r="I485" s="36"/>
      <c r="J485" s="36"/>
    </row>
    <row r="486" customHeight="1" spans="3:10">
      <c r="C486" s="33"/>
      <c r="E486" s="34"/>
      <c r="G486" s="35"/>
      <c r="H486" s="36"/>
      <c r="I486" s="36"/>
      <c r="J486" s="36"/>
    </row>
    <row r="487" customHeight="1" spans="3:10">
      <c r="C487" s="33"/>
      <c r="E487" s="34"/>
      <c r="G487" s="35"/>
      <c r="H487" s="36"/>
      <c r="I487" s="36"/>
      <c r="J487" s="36"/>
    </row>
    <row r="488" customHeight="1" spans="3:10">
      <c r="C488" s="33"/>
      <c r="E488" s="34"/>
      <c r="G488" s="35"/>
      <c r="H488" s="36"/>
      <c r="I488" s="36"/>
      <c r="J488" s="36"/>
    </row>
    <row r="489" customHeight="1" spans="3:10">
      <c r="C489" s="33"/>
      <c r="E489" s="34"/>
      <c r="G489" s="35"/>
      <c r="H489" s="36"/>
      <c r="I489" s="36"/>
      <c r="J489" s="36"/>
    </row>
    <row r="490" customHeight="1" spans="3:10">
      <c r="C490" s="33"/>
      <c r="E490" s="34"/>
      <c r="G490" s="35"/>
      <c r="H490" s="36"/>
      <c r="I490" s="36"/>
      <c r="J490" s="36"/>
    </row>
    <row r="491" customHeight="1" spans="3:10">
      <c r="C491" s="33"/>
      <c r="E491" s="34"/>
      <c r="G491" s="35"/>
      <c r="H491" s="36"/>
      <c r="I491" s="36"/>
      <c r="J491" s="36"/>
    </row>
    <row r="492" customHeight="1" spans="3:10">
      <c r="C492" s="33"/>
      <c r="E492" s="34"/>
      <c r="G492" s="35"/>
      <c r="H492" s="36"/>
      <c r="I492" s="36"/>
      <c r="J492" s="36"/>
    </row>
    <row r="493" customHeight="1" spans="3:10">
      <c r="C493" s="33"/>
      <c r="E493" s="34"/>
      <c r="G493" s="35"/>
      <c r="H493" s="36"/>
      <c r="I493" s="36"/>
      <c r="J493" s="36"/>
    </row>
    <row r="494" customHeight="1" spans="3:10">
      <c r="C494" s="33"/>
      <c r="E494" s="34"/>
      <c r="G494" s="35"/>
      <c r="H494" s="36"/>
      <c r="I494" s="36"/>
      <c r="J494" s="36"/>
    </row>
    <row r="495" customHeight="1" spans="3:10">
      <c r="C495" s="33"/>
      <c r="E495" s="34"/>
      <c r="G495" s="35"/>
      <c r="H495" s="36"/>
      <c r="I495" s="36"/>
      <c r="J495" s="36"/>
    </row>
    <row r="496" customHeight="1" spans="3:10">
      <c r="C496" s="33"/>
      <c r="E496" s="34"/>
      <c r="G496" s="35"/>
      <c r="H496" s="36"/>
      <c r="I496" s="36"/>
      <c r="J496" s="36"/>
    </row>
    <row r="497" customHeight="1" spans="3:10">
      <c r="C497" s="33"/>
      <c r="E497" s="34"/>
      <c r="G497" s="35"/>
      <c r="H497" s="36"/>
      <c r="I497" s="36"/>
      <c r="J497" s="36"/>
    </row>
    <row r="498" customHeight="1" spans="3:10">
      <c r="C498" s="33"/>
      <c r="E498" s="34"/>
      <c r="G498" s="35"/>
      <c r="H498" s="36"/>
      <c r="I498" s="36"/>
      <c r="J498" s="36"/>
    </row>
    <row r="499" customHeight="1" spans="3:10">
      <c r="C499" s="33"/>
      <c r="E499" s="34"/>
      <c r="G499" s="35"/>
      <c r="H499" s="36"/>
      <c r="I499" s="36"/>
      <c r="J499" s="36"/>
    </row>
    <row r="500" customHeight="1" spans="3:10">
      <c r="C500" s="33"/>
      <c r="E500" s="34"/>
      <c r="G500" s="35"/>
      <c r="H500" s="36"/>
      <c r="I500" s="36"/>
      <c r="J500" s="36"/>
    </row>
    <row r="501" customHeight="1" spans="3:10">
      <c r="C501" s="33"/>
      <c r="E501" s="34"/>
      <c r="G501" s="35"/>
      <c r="H501" s="36"/>
      <c r="I501" s="36"/>
      <c r="J501" s="36"/>
    </row>
    <row r="502" customHeight="1" spans="3:10">
      <c r="C502" s="33"/>
      <c r="E502" s="34"/>
      <c r="G502" s="35"/>
      <c r="H502" s="36"/>
      <c r="I502" s="36"/>
      <c r="J502" s="36"/>
    </row>
    <row r="503" customHeight="1" spans="3:10">
      <c r="C503" s="33"/>
      <c r="E503" s="34"/>
      <c r="G503" s="35"/>
      <c r="H503" s="36"/>
      <c r="I503" s="36"/>
      <c r="J503" s="36"/>
    </row>
    <row r="504" customHeight="1" spans="3:10">
      <c r="C504" s="33"/>
      <c r="E504" s="34"/>
      <c r="G504" s="35"/>
      <c r="H504" s="36"/>
      <c r="I504" s="36"/>
      <c r="J504" s="36"/>
    </row>
    <row r="505" customHeight="1" spans="3:10">
      <c r="C505" s="33"/>
      <c r="E505" s="34"/>
      <c r="G505" s="35"/>
      <c r="H505" s="36"/>
      <c r="I505" s="36"/>
      <c r="J505" s="36"/>
    </row>
    <row r="506" customHeight="1" spans="3:10">
      <c r="C506" s="33"/>
      <c r="E506" s="34"/>
      <c r="G506" s="35"/>
      <c r="H506" s="36"/>
      <c r="I506" s="36"/>
      <c r="J506" s="36"/>
    </row>
    <row r="507" customHeight="1" spans="3:10">
      <c r="C507" s="33"/>
      <c r="E507" s="34"/>
      <c r="G507" s="35"/>
      <c r="H507" s="36"/>
      <c r="I507" s="36"/>
      <c r="J507" s="36"/>
    </row>
    <row r="508" customHeight="1" spans="3:10">
      <c r="C508" s="33"/>
      <c r="E508" s="34"/>
      <c r="G508" s="35"/>
      <c r="H508" s="36"/>
      <c r="I508" s="36"/>
      <c r="J508" s="36"/>
    </row>
    <row r="509" customHeight="1" spans="3:10">
      <c r="C509" s="33"/>
      <c r="E509" s="34"/>
      <c r="G509" s="35"/>
      <c r="H509" s="36"/>
      <c r="I509" s="36"/>
      <c r="J509" s="36"/>
    </row>
    <row r="510" customHeight="1" spans="3:10">
      <c r="C510" s="33"/>
      <c r="E510" s="34"/>
      <c r="G510" s="35"/>
      <c r="H510" s="36"/>
      <c r="I510" s="36"/>
      <c r="J510" s="36"/>
    </row>
    <row r="511" customHeight="1" spans="3:10">
      <c r="C511" s="33"/>
      <c r="E511" s="34"/>
      <c r="G511" s="35"/>
      <c r="H511" s="36"/>
      <c r="I511" s="36"/>
      <c r="J511" s="36"/>
    </row>
    <row r="512" customHeight="1" spans="3:10">
      <c r="C512" s="33"/>
      <c r="E512" s="34"/>
      <c r="G512" s="35"/>
      <c r="H512" s="36"/>
      <c r="I512" s="36"/>
      <c r="J512" s="36"/>
    </row>
    <row r="513" customHeight="1" spans="3:10">
      <c r="C513" s="33"/>
      <c r="E513" s="34"/>
      <c r="G513" s="35"/>
      <c r="H513" s="36"/>
      <c r="I513" s="36"/>
      <c r="J513" s="36"/>
    </row>
    <row r="514" customHeight="1" spans="3:10">
      <c r="C514" s="33"/>
      <c r="E514" s="34"/>
      <c r="G514" s="35"/>
      <c r="H514" s="36"/>
      <c r="I514" s="36"/>
      <c r="J514" s="36"/>
    </row>
    <row r="515" customHeight="1" spans="3:10">
      <c r="C515" s="33"/>
      <c r="E515" s="34"/>
      <c r="G515" s="35"/>
      <c r="H515" s="36"/>
      <c r="I515" s="36"/>
      <c r="J515" s="36"/>
    </row>
    <row r="516" customHeight="1" spans="3:10">
      <c r="C516" s="33"/>
      <c r="E516" s="34"/>
      <c r="G516" s="35"/>
      <c r="H516" s="36"/>
      <c r="I516" s="36"/>
      <c r="J516" s="36"/>
    </row>
    <row r="517" customHeight="1" spans="3:10">
      <c r="C517" s="33"/>
      <c r="E517" s="34"/>
      <c r="G517" s="35"/>
      <c r="H517" s="36"/>
      <c r="I517" s="36"/>
      <c r="J517" s="36"/>
    </row>
    <row r="518" customHeight="1" spans="3:10">
      <c r="C518" s="33"/>
      <c r="E518" s="34"/>
      <c r="G518" s="35"/>
      <c r="H518" s="36"/>
      <c r="I518" s="36"/>
      <c r="J518" s="36"/>
    </row>
    <row r="519" customHeight="1" spans="3:10">
      <c r="C519" s="33"/>
      <c r="E519" s="34"/>
      <c r="G519" s="35"/>
      <c r="H519" s="36"/>
      <c r="I519" s="36"/>
      <c r="J519" s="36"/>
    </row>
    <row r="520" customHeight="1" spans="3:10">
      <c r="C520" s="33"/>
      <c r="E520" s="34"/>
      <c r="G520" s="35"/>
      <c r="H520" s="36"/>
      <c r="I520" s="36"/>
      <c r="J520" s="36"/>
    </row>
    <row r="521" customHeight="1" spans="3:10">
      <c r="C521" s="33"/>
      <c r="E521" s="34"/>
      <c r="G521" s="35"/>
      <c r="H521" s="36"/>
      <c r="I521" s="36"/>
      <c r="J521" s="36"/>
    </row>
    <row r="522" customHeight="1" spans="3:10">
      <c r="C522" s="33"/>
      <c r="E522" s="34"/>
      <c r="G522" s="35"/>
      <c r="H522" s="36"/>
      <c r="I522" s="36"/>
      <c r="J522" s="36"/>
    </row>
    <row r="523" customHeight="1" spans="3:10">
      <c r="C523" s="33"/>
      <c r="E523" s="34"/>
      <c r="G523" s="35"/>
      <c r="H523" s="36"/>
      <c r="I523" s="36"/>
      <c r="J523" s="36"/>
    </row>
    <row r="524" customHeight="1" spans="3:10">
      <c r="C524" s="33"/>
      <c r="E524" s="34"/>
      <c r="G524" s="35"/>
      <c r="H524" s="36"/>
      <c r="I524" s="36"/>
      <c r="J524" s="36"/>
    </row>
    <row r="525" customHeight="1" spans="3:10">
      <c r="C525" s="33"/>
      <c r="E525" s="34"/>
      <c r="G525" s="35"/>
      <c r="H525" s="36"/>
      <c r="I525" s="36"/>
      <c r="J525" s="36"/>
    </row>
    <row r="526" customHeight="1" spans="3:10">
      <c r="C526" s="33"/>
      <c r="E526" s="34"/>
      <c r="G526" s="35"/>
      <c r="H526" s="36"/>
      <c r="I526" s="36"/>
      <c r="J526" s="36"/>
    </row>
    <row r="527" customHeight="1" spans="3:10">
      <c r="C527" s="33"/>
      <c r="E527" s="34"/>
      <c r="G527" s="35"/>
      <c r="H527" s="36"/>
      <c r="I527" s="36"/>
      <c r="J527" s="36"/>
    </row>
    <row r="528" customHeight="1" spans="3:10">
      <c r="C528" s="33"/>
      <c r="E528" s="34"/>
      <c r="G528" s="35"/>
      <c r="H528" s="36"/>
      <c r="I528" s="36"/>
      <c r="J528" s="36"/>
    </row>
    <row r="529" customHeight="1" spans="3:10">
      <c r="C529" s="33"/>
      <c r="E529" s="34"/>
      <c r="G529" s="35"/>
      <c r="H529" s="36"/>
      <c r="I529" s="36"/>
      <c r="J529" s="36"/>
    </row>
    <row r="530" customHeight="1" spans="3:10">
      <c r="C530" s="33"/>
      <c r="E530" s="34"/>
      <c r="G530" s="35"/>
      <c r="H530" s="36"/>
      <c r="I530" s="36"/>
      <c r="J530" s="36"/>
    </row>
    <row r="531" customHeight="1" spans="3:10">
      <c r="C531" s="33"/>
      <c r="E531" s="34"/>
      <c r="G531" s="35"/>
      <c r="H531" s="36"/>
      <c r="I531" s="36"/>
      <c r="J531" s="36"/>
    </row>
    <row r="532" customHeight="1" spans="3:10">
      <c r="C532" s="33"/>
      <c r="E532" s="34"/>
      <c r="G532" s="35"/>
      <c r="H532" s="36"/>
      <c r="I532" s="36"/>
      <c r="J532" s="36"/>
    </row>
    <row r="533" customHeight="1" spans="3:10">
      <c r="C533" s="33"/>
      <c r="E533" s="34"/>
      <c r="G533" s="35"/>
      <c r="H533" s="36"/>
      <c r="I533" s="36"/>
      <c r="J533" s="36"/>
    </row>
    <row r="534" customHeight="1" spans="3:10">
      <c r="C534" s="33"/>
      <c r="E534" s="34"/>
      <c r="G534" s="35"/>
      <c r="H534" s="36"/>
      <c r="I534" s="36"/>
      <c r="J534" s="36"/>
    </row>
    <row r="535" customHeight="1" spans="3:10">
      <c r="C535" s="33"/>
      <c r="E535" s="34"/>
      <c r="G535" s="35"/>
      <c r="H535" s="36"/>
      <c r="I535" s="36"/>
      <c r="J535" s="36"/>
    </row>
    <row r="536" customHeight="1" spans="3:10">
      <c r="C536" s="33"/>
      <c r="E536" s="34"/>
      <c r="G536" s="35"/>
      <c r="H536" s="36"/>
      <c r="I536" s="36"/>
      <c r="J536" s="36"/>
    </row>
    <row r="537" customHeight="1" spans="3:10">
      <c r="C537" s="33"/>
      <c r="E537" s="34"/>
      <c r="G537" s="35"/>
      <c r="H537" s="36"/>
      <c r="I537" s="36"/>
      <c r="J537" s="36"/>
    </row>
    <row r="538" customHeight="1" spans="3:10">
      <c r="C538" s="33"/>
      <c r="E538" s="34"/>
      <c r="G538" s="35"/>
      <c r="H538" s="36"/>
      <c r="I538" s="36"/>
      <c r="J538" s="36"/>
    </row>
    <row r="539" customHeight="1" spans="3:10">
      <c r="C539" s="33"/>
      <c r="E539" s="34"/>
      <c r="G539" s="35"/>
      <c r="H539" s="36"/>
      <c r="I539" s="36"/>
      <c r="J539" s="36"/>
    </row>
    <row r="540" customHeight="1" spans="3:10">
      <c r="C540" s="33"/>
      <c r="E540" s="34"/>
      <c r="G540" s="35"/>
      <c r="H540" s="36"/>
      <c r="I540" s="36"/>
      <c r="J540" s="36"/>
    </row>
    <row r="541" customHeight="1" spans="3:10">
      <c r="C541" s="33"/>
      <c r="E541" s="34"/>
      <c r="G541" s="35"/>
      <c r="H541" s="36"/>
      <c r="I541" s="36"/>
      <c r="J541" s="36"/>
    </row>
    <row r="542" customHeight="1" spans="3:10">
      <c r="C542" s="33"/>
      <c r="E542" s="34"/>
      <c r="G542" s="35"/>
      <c r="H542" s="36"/>
      <c r="I542" s="36"/>
      <c r="J542" s="36"/>
    </row>
    <row r="543" customHeight="1" spans="3:10">
      <c r="C543" s="33"/>
      <c r="E543" s="34"/>
      <c r="G543" s="35"/>
      <c r="H543" s="36"/>
      <c r="I543" s="36"/>
      <c r="J543" s="36"/>
    </row>
    <row r="544" customHeight="1" spans="3:10">
      <c r="C544" s="33"/>
      <c r="E544" s="34"/>
      <c r="G544" s="35"/>
      <c r="H544" s="36"/>
      <c r="I544" s="36"/>
      <c r="J544" s="36"/>
    </row>
    <row r="545" customHeight="1" spans="3:10">
      <c r="C545" s="33"/>
      <c r="E545" s="34"/>
      <c r="G545" s="35"/>
      <c r="H545" s="36"/>
      <c r="I545" s="36"/>
      <c r="J545" s="36"/>
    </row>
    <row r="546" customHeight="1" spans="3:10">
      <c r="C546" s="33"/>
      <c r="E546" s="34"/>
      <c r="G546" s="35"/>
      <c r="H546" s="36"/>
      <c r="I546" s="36"/>
      <c r="J546" s="36"/>
    </row>
    <row r="547" customHeight="1" spans="3:10">
      <c r="C547" s="33"/>
      <c r="E547" s="34"/>
      <c r="G547" s="35"/>
      <c r="H547" s="36"/>
      <c r="I547" s="36"/>
      <c r="J547" s="36"/>
    </row>
    <row r="548" customHeight="1" spans="3:10">
      <c r="C548" s="33"/>
      <c r="E548" s="34"/>
      <c r="G548" s="35"/>
      <c r="H548" s="36"/>
      <c r="I548" s="36"/>
      <c r="J548" s="36"/>
    </row>
    <row r="549" customHeight="1" spans="3:10">
      <c r="C549" s="33"/>
      <c r="E549" s="34"/>
      <c r="G549" s="35"/>
      <c r="H549" s="36"/>
      <c r="I549" s="36"/>
      <c r="J549" s="36"/>
    </row>
    <row r="550" customHeight="1" spans="3:10">
      <c r="C550" s="33"/>
      <c r="E550" s="34"/>
      <c r="G550" s="35"/>
      <c r="H550" s="36"/>
      <c r="I550" s="36"/>
      <c r="J550" s="36"/>
    </row>
    <row r="551" customHeight="1" spans="3:10">
      <c r="C551" s="33"/>
      <c r="E551" s="34"/>
      <c r="G551" s="35"/>
      <c r="H551" s="36"/>
      <c r="I551" s="36"/>
      <c r="J551" s="36"/>
    </row>
    <row r="552" customHeight="1" spans="3:10">
      <c r="C552" s="33"/>
      <c r="E552" s="34"/>
      <c r="G552" s="35"/>
      <c r="H552" s="36"/>
      <c r="I552" s="36"/>
      <c r="J552" s="36"/>
    </row>
    <row r="553" customHeight="1" spans="3:10">
      <c r="C553" s="33"/>
      <c r="E553" s="34"/>
      <c r="G553" s="35"/>
      <c r="H553" s="36"/>
      <c r="I553" s="36"/>
      <c r="J553" s="36"/>
    </row>
    <row r="554" customHeight="1" spans="3:10">
      <c r="C554" s="33"/>
      <c r="E554" s="34"/>
      <c r="G554" s="35"/>
      <c r="H554" s="36"/>
      <c r="I554" s="36"/>
      <c r="J554" s="36"/>
    </row>
    <row r="555" customHeight="1" spans="3:10">
      <c r="C555" s="33"/>
      <c r="E555" s="34"/>
      <c r="G555" s="35"/>
      <c r="H555" s="36"/>
      <c r="I555" s="36"/>
      <c r="J555" s="36"/>
    </row>
    <row r="556" customHeight="1" spans="3:10">
      <c r="C556" s="33"/>
      <c r="E556" s="34"/>
      <c r="G556" s="35"/>
      <c r="H556" s="36"/>
      <c r="I556" s="36"/>
      <c r="J556" s="36"/>
    </row>
    <row r="557" customHeight="1" spans="3:10">
      <c r="C557" s="33"/>
      <c r="E557" s="34"/>
      <c r="G557" s="35"/>
      <c r="H557" s="36"/>
      <c r="I557" s="36"/>
      <c r="J557" s="36"/>
    </row>
    <row r="558" customHeight="1" spans="3:10">
      <c r="C558" s="33"/>
      <c r="E558" s="34"/>
      <c r="G558" s="35"/>
      <c r="H558" s="36"/>
      <c r="I558" s="36"/>
      <c r="J558" s="36"/>
    </row>
    <row r="559" customHeight="1" spans="3:10">
      <c r="C559" s="33"/>
      <c r="E559" s="34"/>
      <c r="G559" s="35"/>
      <c r="H559" s="36"/>
      <c r="I559" s="36"/>
      <c r="J559" s="36"/>
    </row>
    <row r="560" customHeight="1" spans="3:10">
      <c r="C560" s="33"/>
      <c r="E560" s="34"/>
      <c r="G560" s="35"/>
      <c r="H560" s="36"/>
      <c r="I560" s="36"/>
      <c r="J560" s="36"/>
    </row>
    <row r="561" customHeight="1" spans="3:10">
      <c r="C561" s="33"/>
      <c r="E561" s="34"/>
      <c r="G561" s="35"/>
      <c r="H561" s="36"/>
      <c r="I561" s="36"/>
      <c r="J561" s="36"/>
    </row>
    <row r="562" customHeight="1" spans="3:10">
      <c r="C562" s="33"/>
      <c r="E562" s="34"/>
      <c r="G562" s="35"/>
      <c r="H562" s="36"/>
      <c r="I562" s="36"/>
      <c r="J562" s="36"/>
    </row>
    <row r="563" customHeight="1" spans="3:10">
      <c r="C563" s="33"/>
      <c r="E563" s="34"/>
      <c r="G563" s="35"/>
      <c r="H563" s="36"/>
      <c r="I563" s="36"/>
      <c r="J563" s="36"/>
    </row>
    <row r="564" customHeight="1" spans="3:10">
      <c r="C564" s="33"/>
      <c r="E564" s="34"/>
      <c r="G564" s="35"/>
      <c r="H564" s="36"/>
      <c r="I564" s="36"/>
      <c r="J564" s="36"/>
    </row>
    <row r="565" customHeight="1" spans="3:10">
      <c r="C565" s="33"/>
      <c r="E565" s="34"/>
      <c r="G565" s="35"/>
      <c r="H565" s="36"/>
      <c r="I565" s="36"/>
      <c r="J565" s="36"/>
    </row>
    <row r="566" customHeight="1" spans="3:10">
      <c r="C566" s="33"/>
      <c r="E566" s="34"/>
      <c r="G566" s="35"/>
      <c r="H566" s="36"/>
      <c r="I566" s="36"/>
      <c r="J566" s="36"/>
    </row>
    <row r="567" customHeight="1" spans="3:10">
      <c r="C567" s="33"/>
      <c r="E567" s="34"/>
      <c r="G567" s="35"/>
      <c r="H567" s="36"/>
      <c r="I567" s="36"/>
      <c r="J567" s="36"/>
    </row>
    <row r="568" customHeight="1" spans="3:10">
      <c r="C568" s="33"/>
      <c r="E568" s="34"/>
      <c r="G568" s="35"/>
      <c r="H568" s="36"/>
      <c r="I568" s="36"/>
      <c r="J568" s="36"/>
    </row>
    <row r="569" customHeight="1" spans="3:10">
      <c r="C569" s="33"/>
      <c r="E569" s="34"/>
      <c r="G569" s="35"/>
      <c r="H569" s="36"/>
      <c r="I569" s="36"/>
      <c r="J569" s="36"/>
    </row>
    <row r="570" customHeight="1" spans="3:10">
      <c r="C570" s="33"/>
      <c r="E570" s="34"/>
      <c r="G570" s="35"/>
      <c r="H570" s="36"/>
      <c r="I570" s="36"/>
      <c r="J570" s="36"/>
    </row>
    <row r="571" customHeight="1" spans="3:10">
      <c r="C571" s="33"/>
      <c r="E571" s="34"/>
      <c r="G571" s="35"/>
      <c r="H571" s="36"/>
      <c r="I571" s="36"/>
      <c r="J571" s="36"/>
    </row>
    <row r="572" customHeight="1" spans="3:10">
      <c r="C572" s="33"/>
      <c r="E572" s="34"/>
      <c r="G572" s="35"/>
      <c r="H572" s="36"/>
      <c r="I572" s="36"/>
      <c r="J572" s="36"/>
    </row>
    <row r="573" customHeight="1" spans="3:10">
      <c r="C573" s="33"/>
      <c r="E573" s="34"/>
      <c r="G573" s="35"/>
      <c r="H573" s="36"/>
      <c r="I573" s="36"/>
      <c r="J573" s="36"/>
    </row>
    <row r="574" customHeight="1" spans="3:10">
      <c r="C574" s="33"/>
      <c r="E574" s="34"/>
      <c r="G574" s="35"/>
      <c r="H574" s="36"/>
      <c r="I574" s="36"/>
      <c r="J574" s="36"/>
    </row>
    <row r="575" customHeight="1" spans="3:10">
      <c r="C575" s="33"/>
      <c r="E575" s="34"/>
      <c r="G575" s="35"/>
      <c r="H575" s="36"/>
      <c r="I575" s="36"/>
      <c r="J575" s="36"/>
    </row>
    <row r="576" customHeight="1" spans="3:10">
      <c r="C576" s="33"/>
      <c r="E576" s="34"/>
      <c r="G576" s="35"/>
      <c r="H576" s="36"/>
      <c r="I576" s="36"/>
      <c r="J576" s="36"/>
    </row>
    <row r="577" customHeight="1" spans="3:10">
      <c r="C577" s="33"/>
      <c r="E577" s="34"/>
      <c r="G577" s="35"/>
      <c r="H577" s="36"/>
      <c r="I577" s="36"/>
      <c r="J577" s="36"/>
    </row>
    <row r="578" customHeight="1" spans="3:10">
      <c r="C578" s="33"/>
      <c r="E578" s="34"/>
      <c r="G578" s="35"/>
      <c r="H578" s="36"/>
      <c r="I578" s="36"/>
      <c r="J578" s="36"/>
    </row>
    <row r="579" customHeight="1" spans="3:10">
      <c r="C579" s="33"/>
      <c r="E579" s="34"/>
      <c r="G579" s="35"/>
      <c r="H579" s="36"/>
      <c r="I579" s="36"/>
      <c r="J579" s="36"/>
    </row>
    <row r="580" customHeight="1" spans="3:10">
      <c r="C580" s="33"/>
      <c r="E580" s="34"/>
      <c r="G580" s="35"/>
      <c r="H580" s="36"/>
      <c r="I580" s="36"/>
      <c r="J580" s="36"/>
    </row>
    <row r="581" customHeight="1" spans="3:10">
      <c r="C581" s="33"/>
      <c r="E581" s="34"/>
      <c r="G581" s="35"/>
      <c r="H581" s="36"/>
      <c r="I581" s="36"/>
      <c r="J581" s="36"/>
    </row>
    <row r="582" customHeight="1" spans="3:10">
      <c r="C582" s="33"/>
      <c r="E582" s="34"/>
      <c r="G582" s="35"/>
      <c r="H582" s="36"/>
      <c r="I582" s="36"/>
      <c r="J582" s="36"/>
    </row>
    <row r="583" customHeight="1" spans="3:10">
      <c r="C583" s="33"/>
      <c r="E583" s="34"/>
      <c r="G583" s="35"/>
      <c r="H583" s="36"/>
      <c r="I583" s="36"/>
      <c r="J583" s="36"/>
    </row>
    <row r="584" customHeight="1" spans="3:10">
      <c r="C584" s="33"/>
      <c r="E584" s="34"/>
      <c r="G584" s="35"/>
      <c r="H584" s="36"/>
      <c r="I584" s="36"/>
      <c r="J584" s="36"/>
    </row>
    <row r="585" customHeight="1" spans="3:10">
      <c r="C585" s="33"/>
      <c r="E585" s="34"/>
      <c r="G585" s="35"/>
      <c r="H585" s="36"/>
      <c r="I585" s="36"/>
      <c r="J585" s="36"/>
    </row>
    <row r="586" customHeight="1" spans="3:10">
      <c r="C586" s="33"/>
      <c r="E586" s="34"/>
      <c r="G586" s="35"/>
      <c r="H586" s="36"/>
      <c r="I586" s="36"/>
      <c r="J586" s="36"/>
    </row>
    <row r="587" customHeight="1" spans="3:10">
      <c r="C587" s="33"/>
      <c r="E587" s="34"/>
      <c r="G587" s="35"/>
      <c r="H587" s="36"/>
      <c r="I587" s="36"/>
      <c r="J587" s="36"/>
    </row>
    <row r="588" customHeight="1" spans="3:10">
      <c r="C588" s="33"/>
      <c r="E588" s="34"/>
      <c r="G588" s="35"/>
      <c r="H588" s="36"/>
      <c r="I588" s="36"/>
      <c r="J588" s="36"/>
    </row>
    <row r="589" customHeight="1" spans="3:10">
      <c r="C589" s="33"/>
      <c r="E589" s="34"/>
      <c r="G589" s="35"/>
      <c r="H589" s="36"/>
      <c r="I589" s="36"/>
      <c r="J589" s="36"/>
    </row>
    <row r="590" customHeight="1" spans="3:10">
      <c r="C590" s="33"/>
      <c r="E590" s="34"/>
      <c r="G590" s="35"/>
      <c r="H590" s="36"/>
      <c r="I590" s="36"/>
      <c r="J590" s="36"/>
    </row>
    <row r="591" customHeight="1" spans="3:10">
      <c r="C591" s="33"/>
      <c r="E591" s="34"/>
      <c r="G591" s="35"/>
      <c r="H591" s="36"/>
      <c r="I591" s="36"/>
      <c r="J591" s="36"/>
    </row>
    <row r="592" customHeight="1" spans="3:10">
      <c r="C592" s="33"/>
      <c r="E592" s="34"/>
      <c r="G592" s="35"/>
      <c r="H592" s="36"/>
      <c r="I592" s="36"/>
      <c r="J592" s="36"/>
    </row>
    <row r="593" customHeight="1" spans="3:10">
      <c r="C593" s="33"/>
      <c r="E593" s="34"/>
      <c r="G593" s="35"/>
      <c r="H593" s="36"/>
      <c r="I593" s="36"/>
      <c r="J593" s="36"/>
    </row>
    <row r="594" customHeight="1" spans="3:10">
      <c r="C594" s="33"/>
      <c r="E594" s="34"/>
      <c r="G594" s="35"/>
      <c r="H594" s="36"/>
      <c r="I594" s="36"/>
      <c r="J594" s="36"/>
    </row>
    <row r="595" customHeight="1" spans="3:10">
      <c r="C595" s="33"/>
      <c r="E595" s="34"/>
      <c r="G595" s="35"/>
      <c r="H595" s="36"/>
      <c r="I595" s="36"/>
      <c r="J595" s="36"/>
    </row>
    <row r="596" customHeight="1" spans="3:10">
      <c r="C596" s="33"/>
      <c r="E596" s="34"/>
      <c r="G596" s="35"/>
      <c r="H596" s="36"/>
      <c r="I596" s="36"/>
      <c r="J596" s="36"/>
    </row>
    <row r="597" customHeight="1" spans="3:10">
      <c r="C597" s="33"/>
      <c r="E597" s="34"/>
      <c r="G597" s="35"/>
      <c r="H597" s="36"/>
      <c r="I597" s="36"/>
      <c r="J597" s="36"/>
    </row>
    <row r="598" customHeight="1" spans="3:10">
      <c r="C598" s="33"/>
      <c r="E598" s="34"/>
      <c r="G598" s="35"/>
      <c r="H598" s="36"/>
      <c r="I598" s="36"/>
      <c r="J598" s="36"/>
    </row>
    <row r="599" customHeight="1" spans="3:10">
      <c r="C599" s="33"/>
      <c r="E599" s="34"/>
      <c r="G599" s="35"/>
      <c r="H599" s="36"/>
      <c r="I599" s="36"/>
      <c r="J599" s="36"/>
    </row>
    <row r="600" customHeight="1" spans="3:10">
      <c r="C600" s="33"/>
      <c r="E600" s="34"/>
      <c r="G600" s="35"/>
      <c r="H600" s="36"/>
      <c r="I600" s="36"/>
      <c r="J600" s="36"/>
    </row>
    <row r="601" customHeight="1" spans="3:10">
      <c r="C601" s="33"/>
      <c r="E601" s="34"/>
      <c r="G601" s="35"/>
      <c r="H601" s="36"/>
      <c r="I601" s="36"/>
      <c r="J601" s="36"/>
    </row>
    <row r="602" customHeight="1" spans="3:10">
      <c r="C602" s="33"/>
      <c r="E602" s="34"/>
      <c r="G602" s="35"/>
      <c r="H602" s="36"/>
      <c r="I602" s="36"/>
      <c r="J602" s="36"/>
    </row>
    <row r="603" customHeight="1" spans="3:10">
      <c r="C603" s="33"/>
      <c r="E603" s="34"/>
      <c r="G603" s="35"/>
      <c r="H603" s="36"/>
      <c r="I603" s="36"/>
      <c r="J603" s="36"/>
    </row>
    <row r="604" customHeight="1" spans="3:10">
      <c r="C604" s="33"/>
      <c r="E604" s="34"/>
      <c r="G604" s="35"/>
      <c r="H604" s="36"/>
      <c r="I604" s="36"/>
      <c r="J604" s="36"/>
    </row>
    <row r="605" customHeight="1" spans="3:10">
      <c r="C605" s="33"/>
      <c r="E605" s="34"/>
      <c r="G605" s="35"/>
      <c r="H605" s="36"/>
      <c r="I605" s="36"/>
      <c r="J605" s="36"/>
    </row>
    <row r="606" customHeight="1" spans="3:10">
      <c r="C606" s="33"/>
      <c r="E606" s="34"/>
      <c r="G606" s="35"/>
      <c r="H606" s="36"/>
      <c r="I606" s="36"/>
      <c r="J606" s="36"/>
    </row>
    <row r="607" customHeight="1" spans="3:10">
      <c r="C607" s="33"/>
      <c r="E607" s="34"/>
      <c r="G607" s="35"/>
      <c r="H607" s="36"/>
      <c r="I607" s="36"/>
      <c r="J607" s="36"/>
    </row>
    <row r="608" customHeight="1" spans="3:10">
      <c r="C608" s="33"/>
      <c r="E608" s="34"/>
      <c r="G608" s="35"/>
      <c r="H608" s="36"/>
      <c r="I608" s="36"/>
      <c r="J608" s="36"/>
    </row>
    <row r="609" customHeight="1" spans="3:10">
      <c r="C609" s="33"/>
      <c r="E609" s="34"/>
      <c r="G609" s="35"/>
      <c r="H609" s="36"/>
      <c r="I609" s="36"/>
      <c r="J609" s="36"/>
    </row>
    <row r="610" customHeight="1" spans="3:10">
      <c r="C610" s="33"/>
      <c r="E610" s="34"/>
      <c r="G610" s="35"/>
      <c r="H610" s="36"/>
      <c r="I610" s="36"/>
      <c r="J610" s="36"/>
    </row>
    <row r="611" customHeight="1" spans="3:10">
      <c r="C611" s="33"/>
      <c r="E611" s="34"/>
      <c r="G611" s="35"/>
      <c r="H611" s="36"/>
      <c r="I611" s="36"/>
      <c r="J611" s="36"/>
    </row>
    <row r="612" customHeight="1" spans="3:10">
      <c r="C612" s="33"/>
      <c r="E612" s="34"/>
      <c r="G612" s="35"/>
      <c r="H612" s="36"/>
      <c r="I612" s="36"/>
      <c r="J612" s="36"/>
    </row>
    <row r="613" customHeight="1" spans="3:10">
      <c r="C613" s="33"/>
      <c r="E613" s="34"/>
      <c r="G613" s="35"/>
      <c r="H613" s="36"/>
      <c r="I613" s="36"/>
      <c r="J613" s="36"/>
    </row>
    <row r="614" customHeight="1" spans="3:10">
      <c r="C614" s="33"/>
      <c r="E614" s="34"/>
      <c r="G614" s="35"/>
      <c r="H614" s="36"/>
      <c r="I614" s="36"/>
      <c r="J614" s="36"/>
    </row>
    <row r="615" customHeight="1" spans="3:10">
      <c r="C615" s="33"/>
      <c r="E615" s="34"/>
      <c r="G615" s="35"/>
      <c r="H615" s="36"/>
      <c r="I615" s="36"/>
      <c r="J615" s="36"/>
    </row>
    <row r="616" customHeight="1" spans="3:10">
      <c r="C616" s="33"/>
      <c r="E616" s="34"/>
      <c r="G616" s="35"/>
      <c r="H616" s="36"/>
      <c r="I616" s="36"/>
      <c r="J616" s="36"/>
    </row>
    <row r="617" customHeight="1" spans="3:10">
      <c r="C617" s="33"/>
      <c r="E617" s="34"/>
      <c r="G617" s="35"/>
      <c r="H617" s="36"/>
      <c r="I617" s="36"/>
      <c r="J617" s="36"/>
    </row>
    <row r="618" customHeight="1" spans="3:10">
      <c r="C618" s="33"/>
      <c r="E618" s="34"/>
      <c r="G618" s="35"/>
      <c r="H618" s="36"/>
      <c r="I618" s="36"/>
      <c r="J618" s="36"/>
    </row>
    <row r="619" customHeight="1" spans="3:10">
      <c r="C619" s="33"/>
      <c r="E619" s="34"/>
      <c r="G619" s="35"/>
      <c r="H619" s="36"/>
      <c r="I619" s="36"/>
      <c r="J619" s="36"/>
    </row>
    <row r="620" customHeight="1" spans="3:10">
      <c r="C620" s="33"/>
      <c r="E620" s="34"/>
      <c r="G620" s="35"/>
      <c r="H620" s="36"/>
      <c r="I620" s="36"/>
      <c r="J620" s="36"/>
    </row>
    <row r="621" customHeight="1" spans="3:10">
      <c r="C621" s="33"/>
      <c r="E621" s="34"/>
      <c r="G621" s="35"/>
      <c r="H621" s="36"/>
      <c r="I621" s="36"/>
      <c r="J621" s="36"/>
    </row>
    <row r="622" customHeight="1" spans="3:10">
      <c r="C622" s="33"/>
      <c r="E622" s="34"/>
      <c r="G622" s="35"/>
      <c r="H622" s="36"/>
      <c r="I622" s="36"/>
      <c r="J622" s="36"/>
    </row>
    <row r="623" customHeight="1" spans="3:10">
      <c r="C623" s="33"/>
      <c r="E623" s="34"/>
      <c r="G623" s="35"/>
      <c r="H623" s="36"/>
      <c r="I623" s="36"/>
      <c r="J623" s="36"/>
    </row>
    <row r="624" customHeight="1" spans="3:10">
      <c r="C624" s="33"/>
      <c r="E624" s="34"/>
      <c r="G624" s="35"/>
      <c r="H624" s="36"/>
      <c r="I624" s="36"/>
      <c r="J624" s="36"/>
    </row>
    <row r="625" customHeight="1" spans="3:10">
      <c r="C625" s="33"/>
      <c r="E625" s="34"/>
      <c r="G625" s="35"/>
      <c r="H625" s="36"/>
      <c r="I625" s="36"/>
      <c r="J625" s="36"/>
    </row>
    <row r="626" customHeight="1" spans="3:10">
      <c r="C626" s="33"/>
      <c r="E626" s="34"/>
      <c r="G626" s="35"/>
      <c r="H626" s="36"/>
      <c r="I626" s="36"/>
      <c r="J626" s="36"/>
    </row>
    <row r="627" customHeight="1" spans="3:10">
      <c r="C627" s="33"/>
      <c r="E627" s="34"/>
      <c r="G627" s="35"/>
      <c r="H627" s="36"/>
      <c r="I627" s="36"/>
      <c r="J627" s="36"/>
    </row>
    <row r="628" customHeight="1" spans="3:10">
      <c r="C628" s="33"/>
      <c r="E628" s="34"/>
      <c r="G628" s="35"/>
      <c r="H628" s="36"/>
      <c r="I628" s="36"/>
      <c r="J628" s="36"/>
    </row>
    <row r="629" customHeight="1" spans="3:10">
      <c r="C629" s="33"/>
      <c r="E629" s="34"/>
      <c r="G629" s="35"/>
      <c r="H629" s="36"/>
      <c r="I629" s="36"/>
      <c r="J629" s="36"/>
    </row>
    <row r="630" customHeight="1" spans="3:10">
      <c r="C630" s="33"/>
      <c r="E630" s="34"/>
      <c r="G630" s="35"/>
      <c r="H630" s="36"/>
      <c r="I630" s="36"/>
      <c r="J630" s="36"/>
    </row>
    <row r="631" customHeight="1" spans="3:10">
      <c r="C631" s="33"/>
      <c r="E631" s="34"/>
      <c r="G631" s="35"/>
      <c r="H631" s="36"/>
      <c r="I631" s="36"/>
      <c r="J631" s="36"/>
    </row>
    <row r="632" customHeight="1" spans="3:10">
      <c r="C632" s="33"/>
      <c r="E632" s="34"/>
      <c r="G632" s="35"/>
      <c r="H632" s="36"/>
      <c r="I632" s="36"/>
      <c r="J632" s="36"/>
    </row>
    <row r="633" customHeight="1" spans="3:10">
      <c r="C633" s="33"/>
      <c r="E633" s="34"/>
      <c r="G633" s="35"/>
      <c r="H633" s="36"/>
      <c r="I633" s="36"/>
      <c r="J633" s="36"/>
    </row>
    <row r="634" customHeight="1" spans="3:10">
      <c r="C634" s="33"/>
      <c r="E634" s="34"/>
      <c r="G634" s="35"/>
      <c r="H634" s="36"/>
      <c r="I634" s="36"/>
      <c r="J634" s="36"/>
    </row>
    <row r="635" customHeight="1" spans="3:10">
      <c r="C635" s="33"/>
      <c r="E635" s="34"/>
      <c r="G635" s="35"/>
      <c r="H635" s="36"/>
      <c r="I635" s="36"/>
      <c r="J635" s="36"/>
    </row>
    <row r="636" customHeight="1" spans="3:10">
      <c r="C636" s="33"/>
      <c r="E636" s="34"/>
      <c r="G636" s="35"/>
      <c r="H636" s="36"/>
      <c r="I636" s="36"/>
      <c r="J636" s="36"/>
    </row>
    <row r="637" customHeight="1" spans="3:10">
      <c r="C637" s="33"/>
      <c r="E637" s="34"/>
      <c r="G637" s="35"/>
      <c r="H637" s="36"/>
      <c r="I637" s="36"/>
      <c r="J637" s="36"/>
    </row>
    <row r="638" customHeight="1" spans="3:10">
      <c r="C638" s="33"/>
      <c r="E638" s="34"/>
      <c r="G638" s="35"/>
      <c r="H638" s="36"/>
      <c r="I638" s="36"/>
      <c r="J638" s="36"/>
    </row>
    <row r="639" customHeight="1" spans="3:10">
      <c r="C639" s="33"/>
      <c r="E639" s="34"/>
      <c r="G639" s="35"/>
      <c r="H639" s="36"/>
      <c r="I639" s="36"/>
      <c r="J639" s="36"/>
    </row>
    <row r="640" customHeight="1" spans="3:10">
      <c r="C640" s="33"/>
      <c r="E640" s="34"/>
      <c r="G640" s="35"/>
      <c r="H640" s="36"/>
      <c r="I640" s="36"/>
      <c r="J640" s="36"/>
    </row>
    <row r="641" customHeight="1" spans="3:10">
      <c r="C641" s="33"/>
      <c r="E641" s="34"/>
      <c r="G641" s="35"/>
      <c r="H641" s="36"/>
      <c r="I641" s="36"/>
      <c r="J641" s="36"/>
    </row>
    <row r="642" customHeight="1" spans="3:10">
      <c r="C642" s="33"/>
      <c r="E642" s="34"/>
      <c r="G642" s="35"/>
      <c r="H642" s="36"/>
      <c r="I642" s="36"/>
      <c r="J642" s="36"/>
    </row>
    <row r="643" customHeight="1" spans="3:10">
      <c r="C643" s="33"/>
      <c r="E643" s="34"/>
      <c r="G643" s="35"/>
      <c r="H643" s="36"/>
      <c r="I643" s="36"/>
      <c r="J643" s="36"/>
    </row>
    <row r="644" customHeight="1" spans="3:10">
      <c r="C644" s="33"/>
      <c r="E644" s="34"/>
      <c r="G644" s="35"/>
      <c r="H644" s="36"/>
      <c r="I644" s="36"/>
      <c r="J644" s="36"/>
    </row>
    <row r="645" customHeight="1" spans="3:10">
      <c r="C645" s="33"/>
      <c r="E645" s="34"/>
      <c r="G645" s="35"/>
      <c r="H645" s="36"/>
      <c r="I645" s="36"/>
      <c r="J645" s="36"/>
    </row>
    <row r="646" customHeight="1" spans="3:10">
      <c r="C646" s="33"/>
      <c r="E646" s="34"/>
      <c r="G646" s="35"/>
      <c r="H646" s="36"/>
      <c r="I646" s="36"/>
      <c r="J646" s="36"/>
    </row>
    <row r="647" customHeight="1" spans="3:10">
      <c r="C647" s="33"/>
      <c r="E647" s="34"/>
      <c r="G647" s="35"/>
      <c r="H647" s="36"/>
      <c r="I647" s="36"/>
      <c r="J647" s="36"/>
    </row>
    <row r="648" customHeight="1" spans="3:10">
      <c r="C648" s="33"/>
      <c r="E648" s="34"/>
      <c r="G648" s="35"/>
      <c r="H648" s="36"/>
      <c r="I648" s="36"/>
      <c r="J648" s="36"/>
    </row>
    <row r="649" customHeight="1" spans="3:10">
      <c r="C649" s="33"/>
      <c r="E649" s="34"/>
      <c r="G649" s="35"/>
      <c r="H649" s="36"/>
      <c r="I649" s="36"/>
      <c r="J649" s="36"/>
    </row>
    <row r="650" customHeight="1" spans="3:10">
      <c r="C650" s="33"/>
      <c r="E650" s="34"/>
      <c r="G650" s="35"/>
      <c r="H650" s="36"/>
      <c r="I650" s="36"/>
      <c r="J650" s="36"/>
    </row>
    <row r="651" customHeight="1" spans="3:10">
      <c r="C651" s="33"/>
      <c r="E651" s="34"/>
      <c r="G651" s="35"/>
      <c r="H651" s="36"/>
      <c r="I651" s="36"/>
      <c r="J651" s="36"/>
    </row>
    <row r="652" customHeight="1" spans="3:10">
      <c r="C652" s="33"/>
      <c r="E652" s="34"/>
      <c r="G652" s="35"/>
      <c r="H652" s="36"/>
      <c r="I652" s="36"/>
      <c r="J652" s="36"/>
    </row>
    <row r="653" customHeight="1" spans="3:10">
      <c r="C653" s="33"/>
      <c r="E653" s="34"/>
      <c r="G653" s="35"/>
      <c r="H653" s="36"/>
      <c r="I653" s="36"/>
      <c r="J653" s="36"/>
    </row>
    <row r="654" customHeight="1" spans="3:10">
      <c r="C654" s="33"/>
      <c r="E654" s="34"/>
      <c r="G654" s="35"/>
      <c r="H654" s="36"/>
      <c r="I654" s="36"/>
      <c r="J654" s="36"/>
    </row>
    <row r="655" customHeight="1" spans="3:10">
      <c r="C655" s="33"/>
      <c r="E655" s="34"/>
      <c r="G655" s="35"/>
      <c r="H655" s="36"/>
      <c r="I655" s="36"/>
      <c r="J655" s="36"/>
    </row>
    <row r="656" customHeight="1" spans="3:10">
      <c r="C656" s="33"/>
      <c r="E656" s="34"/>
      <c r="G656" s="35"/>
      <c r="H656" s="36"/>
      <c r="I656" s="36"/>
      <c r="J656" s="36"/>
    </row>
    <row r="657" customHeight="1" spans="3:10">
      <c r="C657" s="33"/>
      <c r="E657" s="34"/>
      <c r="G657" s="35"/>
      <c r="H657" s="36"/>
      <c r="I657" s="36"/>
      <c r="J657" s="36"/>
    </row>
    <row r="658" customHeight="1" spans="3:10">
      <c r="C658" s="33"/>
      <c r="E658" s="34"/>
      <c r="G658" s="35"/>
      <c r="H658" s="36"/>
      <c r="I658" s="36"/>
      <c r="J658" s="36"/>
    </row>
    <row r="659" customHeight="1" spans="3:10">
      <c r="C659" s="33"/>
      <c r="E659" s="34"/>
      <c r="G659" s="35"/>
      <c r="H659" s="36"/>
      <c r="I659" s="36"/>
      <c r="J659" s="36"/>
    </row>
    <row r="660" customHeight="1" spans="3:10">
      <c r="C660" s="33"/>
      <c r="E660" s="34"/>
      <c r="G660" s="35"/>
      <c r="H660" s="36"/>
      <c r="I660" s="36"/>
      <c r="J660" s="36"/>
    </row>
    <row r="661" customHeight="1" spans="3:10">
      <c r="C661" s="33"/>
      <c r="E661" s="34"/>
      <c r="G661" s="35"/>
      <c r="H661" s="36"/>
      <c r="I661" s="36"/>
      <c r="J661" s="36"/>
    </row>
    <row r="662" customHeight="1" spans="3:10">
      <c r="C662" s="33"/>
      <c r="E662" s="34"/>
      <c r="G662" s="35"/>
      <c r="H662" s="36"/>
      <c r="I662" s="36"/>
      <c r="J662" s="36"/>
    </row>
    <row r="663" customHeight="1" spans="3:10">
      <c r="C663" s="33"/>
      <c r="E663" s="34"/>
      <c r="G663" s="35"/>
      <c r="H663" s="36"/>
      <c r="I663" s="36"/>
      <c r="J663" s="36"/>
    </row>
    <row r="664" customHeight="1" spans="3:10">
      <c r="C664" s="33"/>
      <c r="E664" s="34"/>
      <c r="G664" s="35"/>
      <c r="H664" s="36"/>
      <c r="I664" s="36"/>
      <c r="J664" s="36"/>
    </row>
    <row r="665" customHeight="1" spans="3:10">
      <c r="C665" s="33"/>
      <c r="E665" s="34"/>
      <c r="G665" s="35"/>
      <c r="H665" s="36"/>
      <c r="I665" s="36"/>
      <c r="J665" s="36"/>
    </row>
    <row r="666" customHeight="1" spans="3:10">
      <c r="C666" s="33"/>
      <c r="E666" s="34"/>
      <c r="G666" s="35"/>
      <c r="H666" s="36"/>
      <c r="I666" s="36"/>
      <c r="J666" s="36"/>
    </row>
    <row r="667" customHeight="1" spans="3:10">
      <c r="C667" s="33"/>
      <c r="E667" s="34"/>
      <c r="G667" s="35"/>
      <c r="H667" s="36"/>
      <c r="I667" s="36"/>
      <c r="J667" s="36"/>
    </row>
    <row r="668" customHeight="1" spans="3:10">
      <c r="C668" s="33"/>
      <c r="E668" s="34"/>
      <c r="G668" s="35"/>
      <c r="H668" s="36"/>
      <c r="I668" s="36"/>
      <c r="J668" s="36"/>
    </row>
    <row r="669" customHeight="1" spans="3:10">
      <c r="C669" s="33"/>
      <c r="E669" s="34"/>
      <c r="G669" s="35"/>
      <c r="H669" s="36"/>
      <c r="I669" s="36"/>
      <c r="J669" s="36"/>
    </row>
    <row r="670" customHeight="1" spans="3:10">
      <c r="C670" s="33"/>
      <c r="E670" s="34"/>
      <c r="G670" s="35"/>
      <c r="H670" s="36"/>
      <c r="I670" s="36"/>
      <c r="J670" s="36"/>
    </row>
    <row r="671" customHeight="1" spans="3:10">
      <c r="C671" s="33"/>
      <c r="E671" s="34"/>
      <c r="G671" s="35"/>
      <c r="H671" s="36"/>
      <c r="I671" s="36"/>
      <c r="J671" s="36"/>
    </row>
    <row r="672" customHeight="1" spans="3:10">
      <c r="C672" s="33"/>
      <c r="E672" s="34"/>
      <c r="G672" s="35"/>
      <c r="H672" s="36"/>
      <c r="I672" s="36"/>
      <c r="J672" s="36"/>
    </row>
    <row r="673" customHeight="1" spans="3:10">
      <c r="C673" s="33"/>
      <c r="E673" s="34"/>
      <c r="G673" s="35"/>
      <c r="H673" s="36"/>
      <c r="I673" s="36"/>
      <c r="J673" s="36"/>
    </row>
    <row r="674" customHeight="1" spans="3:10">
      <c r="C674" s="33"/>
      <c r="E674" s="34"/>
      <c r="G674" s="35"/>
      <c r="H674" s="36"/>
      <c r="I674" s="36"/>
      <c r="J674" s="36"/>
    </row>
    <row r="675" customHeight="1" spans="3:10">
      <c r="C675" s="33"/>
      <c r="E675" s="34"/>
      <c r="G675" s="35"/>
      <c r="H675" s="36"/>
      <c r="I675" s="36"/>
      <c r="J675" s="36"/>
    </row>
    <row r="676" customHeight="1" spans="3:10">
      <c r="C676" s="33"/>
      <c r="E676" s="34"/>
      <c r="G676" s="35"/>
      <c r="H676" s="36"/>
      <c r="I676" s="36"/>
      <c r="J676" s="36"/>
    </row>
    <row r="677" customHeight="1" spans="3:10">
      <c r="C677" s="33"/>
      <c r="E677" s="34"/>
      <c r="G677" s="35"/>
      <c r="H677" s="36"/>
      <c r="I677" s="36"/>
      <c r="J677" s="36"/>
    </row>
    <row r="678" customHeight="1" spans="3:10">
      <c r="C678" s="33"/>
      <c r="E678" s="34"/>
      <c r="G678" s="35"/>
      <c r="H678" s="36"/>
      <c r="I678" s="36"/>
      <c r="J678" s="36"/>
    </row>
    <row r="679" customHeight="1" spans="3:10">
      <c r="C679" s="33"/>
      <c r="E679" s="34"/>
      <c r="G679" s="35"/>
      <c r="H679" s="36"/>
      <c r="I679" s="36"/>
      <c r="J679" s="36"/>
    </row>
    <row r="680" customHeight="1" spans="3:10">
      <c r="C680" s="33"/>
      <c r="E680" s="34"/>
      <c r="G680" s="35"/>
      <c r="H680" s="36"/>
      <c r="I680" s="36"/>
      <c r="J680" s="36"/>
    </row>
    <row r="681" customHeight="1" spans="3:10">
      <c r="C681" s="33"/>
      <c r="E681" s="34"/>
      <c r="G681" s="35"/>
      <c r="H681" s="36"/>
      <c r="I681" s="36"/>
      <c r="J681" s="36"/>
    </row>
    <row r="682" customHeight="1" spans="3:10">
      <c r="C682" s="33"/>
      <c r="E682" s="34"/>
      <c r="G682" s="35"/>
      <c r="H682" s="36"/>
      <c r="I682" s="36"/>
      <c r="J682" s="36"/>
    </row>
    <row r="683" customHeight="1" spans="3:10">
      <c r="C683" s="33"/>
      <c r="E683" s="34"/>
      <c r="G683" s="35"/>
      <c r="H683" s="36"/>
      <c r="I683" s="36"/>
      <c r="J683" s="36"/>
    </row>
    <row r="684" customHeight="1" spans="3:10">
      <c r="C684" s="33"/>
      <c r="E684" s="34"/>
      <c r="G684" s="35"/>
      <c r="H684" s="36"/>
      <c r="I684" s="36"/>
      <c r="J684" s="36"/>
    </row>
    <row r="685" customHeight="1" spans="3:10">
      <c r="C685" s="33"/>
      <c r="E685" s="34"/>
      <c r="G685" s="35"/>
      <c r="H685" s="36"/>
      <c r="I685" s="36"/>
      <c r="J685" s="36"/>
    </row>
    <row r="686" customHeight="1" spans="3:10">
      <c r="C686" s="33"/>
      <c r="E686" s="34"/>
      <c r="G686" s="35"/>
      <c r="H686" s="36"/>
      <c r="I686" s="36"/>
      <c r="J686" s="36"/>
    </row>
    <row r="687" customHeight="1" spans="3:10">
      <c r="C687" s="33"/>
      <c r="E687" s="34"/>
      <c r="G687" s="35"/>
      <c r="H687" s="36"/>
      <c r="I687" s="36"/>
      <c r="J687" s="36"/>
    </row>
    <row r="688" customHeight="1" spans="3:10">
      <c r="C688" s="33"/>
      <c r="E688" s="34"/>
      <c r="G688" s="35"/>
      <c r="H688" s="36"/>
      <c r="I688" s="36"/>
      <c r="J688" s="36"/>
    </row>
    <row r="689" customHeight="1" spans="3:10">
      <c r="C689" s="33"/>
      <c r="E689" s="34"/>
      <c r="G689" s="35"/>
      <c r="H689" s="36"/>
      <c r="I689" s="36"/>
      <c r="J689" s="36"/>
    </row>
    <row r="690" customHeight="1" spans="3:10">
      <c r="C690" s="33"/>
      <c r="E690" s="34"/>
      <c r="G690" s="35"/>
      <c r="H690" s="36"/>
      <c r="I690" s="36"/>
      <c r="J690" s="36"/>
    </row>
    <row r="691" customHeight="1" spans="3:10">
      <c r="C691" s="33"/>
      <c r="E691" s="34"/>
      <c r="G691" s="35"/>
      <c r="H691" s="36"/>
      <c r="I691" s="36"/>
      <c r="J691" s="36"/>
    </row>
    <row r="692" customHeight="1" spans="3:10">
      <c r="C692" s="33"/>
      <c r="E692" s="34"/>
      <c r="G692" s="35"/>
      <c r="H692" s="36"/>
      <c r="I692" s="36"/>
      <c r="J692" s="36"/>
    </row>
    <row r="693" customHeight="1" spans="3:10">
      <c r="C693" s="33"/>
      <c r="E693" s="34"/>
      <c r="G693" s="35"/>
      <c r="H693" s="36"/>
      <c r="I693" s="36"/>
      <c r="J693" s="36"/>
    </row>
    <row r="694" customHeight="1" spans="3:10">
      <c r="C694" s="33"/>
      <c r="E694" s="34"/>
      <c r="G694" s="35"/>
      <c r="H694" s="36"/>
      <c r="I694" s="36"/>
      <c r="J694" s="36"/>
    </row>
    <row r="695" customHeight="1" spans="3:10">
      <c r="C695" s="33"/>
      <c r="E695" s="34"/>
      <c r="G695" s="35"/>
      <c r="H695" s="36"/>
      <c r="I695" s="36"/>
      <c r="J695" s="36"/>
    </row>
    <row r="696" customHeight="1" spans="3:10">
      <c r="C696" s="33"/>
      <c r="E696" s="34"/>
      <c r="G696" s="35"/>
      <c r="H696" s="36"/>
      <c r="I696" s="36"/>
      <c r="J696" s="36"/>
    </row>
    <row r="697" customHeight="1" spans="3:10">
      <c r="C697" s="33"/>
      <c r="E697" s="34"/>
      <c r="G697" s="35"/>
      <c r="H697" s="36"/>
      <c r="I697" s="36"/>
      <c r="J697" s="36"/>
    </row>
    <row r="698" customHeight="1" spans="3:10">
      <c r="C698" s="33"/>
      <c r="E698" s="34"/>
      <c r="G698" s="35"/>
      <c r="H698" s="36"/>
      <c r="I698" s="36"/>
      <c r="J698" s="36"/>
    </row>
    <row r="699" customHeight="1" spans="3:10">
      <c r="C699" s="33"/>
      <c r="E699" s="34"/>
      <c r="G699" s="35"/>
      <c r="H699" s="36"/>
      <c r="I699" s="36"/>
      <c r="J699" s="36"/>
    </row>
    <row r="700" customHeight="1" spans="3:10">
      <c r="C700" s="33"/>
      <c r="E700" s="34"/>
      <c r="G700" s="35"/>
      <c r="H700" s="36"/>
      <c r="I700" s="36"/>
      <c r="J700" s="36"/>
    </row>
    <row r="701" customHeight="1" spans="3:10">
      <c r="C701" s="33"/>
      <c r="E701" s="34"/>
      <c r="G701" s="35"/>
      <c r="H701" s="36"/>
      <c r="I701" s="36"/>
      <c r="J701" s="36"/>
    </row>
    <row r="702" customHeight="1" spans="3:10">
      <c r="C702" s="33"/>
      <c r="E702" s="34"/>
      <c r="G702" s="35"/>
      <c r="H702" s="36"/>
      <c r="I702" s="36"/>
      <c r="J702" s="36"/>
    </row>
    <row r="703" customHeight="1" spans="3:10">
      <c r="C703" s="33"/>
      <c r="E703" s="34"/>
      <c r="G703" s="35"/>
      <c r="H703" s="36"/>
      <c r="I703" s="36"/>
      <c r="J703" s="36"/>
    </row>
    <row r="704" customHeight="1" spans="3:10">
      <c r="C704" s="33"/>
      <c r="E704" s="34"/>
      <c r="G704" s="35"/>
      <c r="H704" s="36"/>
      <c r="I704" s="36"/>
      <c r="J704" s="36"/>
    </row>
    <row r="705" customHeight="1" spans="3:10">
      <c r="C705" s="33"/>
      <c r="E705" s="34"/>
      <c r="G705" s="35"/>
      <c r="H705" s="36"/>
      <c r="I705" s="36"/>
      <c r="J705" s="36"/>
    </row>
    <row r="706" customHeight="1" spans="3:10">
      <c r="C706" s="33"/>
      <c r="E706" s="34"/>
      <c r="G706" s="35"/>
      <c r="H706" s="36"/>
      <c r="I706" s="36"/>
      <c r="J706" s="36"/>
    </row>
    <row r="707" customHeight="1" spans="3:10">
      <c r="C707" s="33"/>
      <c r="E707" s="34"/>
      <c r="G707" s="35"/>
      <c r="H707" s="36"/>
      <c r="I707" s="36"/>
      <c r="J707" s="36"/>
    </row>
    <row r="708" customHeight="1" spans="3:10">
      <c r="C708" s="33"/>
      <c r="E708" s="34"/>
      <c r="G708" s="35"/>
      <c r="H708" s="36"/>
      <c r="I708" s="36"/>
      <c r="J708" s="36"/>
    </row>
    <row r="709" customHeight="1" spans="3:10">
      <c r="C709" s="33"/>
      <c r="E709" s="34"/>
      <c r="G709" s="35"/>
      <c r="H709" s="36"/>
      <c r="I709" s="36"/>
      <c r="J709" s="36"/>
    </row>
    <row r="710" customHeight="1" spans="3:10">
      <c r="C710" s="33"/>
      <c r="E710" s="34"/>
      <c r="G710" s="35"/>
      <c r="H710" s="36"/>
      <c r="I710" s="36"/>
      <c r="J710" s="36"/>
    </row>
    <row r="711" customHeight="1" spans="3:10">
      <c r="C711" s="33"/>
      <c r="E711" s="34"/>
      <c r="G711" s="35"/>
      <c r="H711" s="36"/>
      <c r="I711" s="36"/>
      <c r="J711" s="36"/>
    </row>
    <row r="712" customHeight="1" spans="3:10">
      <c r="C712" s="33"/>
      <c r="E712" s="34"/>
      <c r="G712" s="35"/>
      <c r="H712" s="36"/>
      <c r="I712" s="36"/>
      <c r="J712" s="36"/>
    </row>
    <row r="713" customHeight="1" spans="3:10">
      <c r="C713" s="33"/>
      <c r="E713" s="34"/>
      <c r="G713" s="35"/>
      <c r="H713" s="36"/>
      <c r="I713" s="36"/>
      <c r="J713" s="36"/>
    </row>
    <row r="714" customHeight="1" spans="3:10">
      <c r="C714" s="33"/>
      <c r="E714" s="34"/>
      <c r="G714" s="35"/>
      <c r="H714" s="36"/>
      <c r="I714" s="36"/>
      <c r="J714" s="36"/>
    </row>
    <row r="715" customHeight="1" spans="3:10">
      <c r="C715" s="33"/>
      <c r="E715" s="34"/>
      <c r="G715" s="35"/>
      <c r="H715" s="36"/>
      <c r="I715" s="36"/>
      <c r="J715" s="36"/>
    </row>
    <row r="716" customHeight="1" spans="3:10">
      <c r="C716" s="33"/>
      <c r="E716" s="34"/>
      <c r="G716" s="35"/>
      <c r="H716" s="36"/>
      <c r="I716" s="36"/>
      <c r="J716" s="36"/>
    </row>
    <row r="717" customHeight="1" spans="3:10">
      <c r="C717" s="33"/>
      <c r="E717" s="34"/>
      <c r="G717" s="35"/>
      <c r="H717" s="36"/>
      <c r="I717" s="36"/>
      <c r="J717" s="36"/>
    </row>
    <row r="718" customHeight="1" spans="3:10">
      <c r="C718" s="33"/>
      <c r="E718" s="34"/>
      <c r="G718" s="35"/>
      <c r="H718" s="36"/>
      <c r="I718" s="36"/>
      <c r="J718" s="36"/>
    </row>
    <row r="719" customHeight="1" spans="3:10">
      <c r="C719" s="33"/>
      <c r="E719" s="34"/>
      <c r="G719" s="35"/>
      <c r="H719" s="36"/>
      <c r="I719" s="36"/>
      <c r="J719" s="36"/>
    </row>
    <row r="720" customHeight="1" spans="3:10">
      <c r="C720" s="33"/>
      <c r="E720" s="34"/>
      <c r="G720" s="35"/>
      <c r="H720" s="36"/>
      <c r="I720" s="36"/>
      <c r="J720" s="36"/>
    </row>
    <row r="721" customHeight="1" spans="3:10">
      <c r="C721" s="33"/>
      <c r="E721" s="34"/>
      <c r="G721" s="35"/>
      <c r="H721" s="36"/>
      <c r="I721" s="36"/>
      <c r="J721" s="36"/>
    </row>
    <row r="722" customHeight="1" spans="3:10">
      <c r="C722" s="33"/>
      <c r="E722" s="34"/>
      <c r="G722" s="35"/>
      <c r="H722" s="36"/>
      <c r="I722" s="36"/>
      <c r="J722" s="36"/>
    </row>
    <row r="723" customHeight="1" spans="3:10">
      <c r="C723" s="33"/>
      <c r="E723" s="34"/>
      <c r="G723" s="35"/>
      <c r="H723" s="36"/>
      <c r="I723" s="36"/>
      <c r="J723" s="36"/>
    </row>
    <row r="724" customHeight="1" spans="3:10">
      <c r="C724" s="33"/>
      <c r="E724" s="34"/>
      <c r="G724" s="35"/>
      <c r="H724" s="36"/>
      <c r="I724" s="36"/>
      <c r="J724" s="36"/>
    </row>
    <row r="725" customHeight="1" spans="3:10">
      <c r="C725" s="33"/>
      <c r="E725" s="34"/>
      <c r="G725" s="35"/>
      <c r="H725" s="36"/>
      <c r="I725" s="36"/>
      <c r="J725" s="36"/>
    </row>
    <row r="726" customHeight="1" spans="3:10">
      <c r="C726" s="33"/>
      <c r="E726" s="34"/>
      <c r="G726" s="35"/>
      <c r="H726" s="36"/>
      <c r="I726" s="36"/>
      <c r="J726" s="36"/>
    </row>
    <row r="727" customHeight="1" spans="3:10">
      <c r="C727" s="33"/>
      <c r="E727" s="34"/>
      <c r="G727" s="35"/>
      <c r="H727" s="36"/>
      <c r="I727" s="36"/>
      <c r="J727" s="36"/>
    </row>
    <row r="728" customHeight="1" spans="3:10">
      <c r="C728" s="33"/>
      <c r="E728" s="34"/>
      <c r="G728" s="35"/>
      <c r="H728" s="36"/>
      <c r="I728" s="36"/>
      <c r="J728" s="36"/>
    </row>
    <row r="729" customHeight="1" spans="3:10">
      <c r="C729" s="33"/>
      <c r="E729" s="34"/>
      <c r="G729" s="35"/>
      <c r="H729" s="36"/>
      <c r="I729" s="36"/>
      <c r="J729" s="36"/>
    </row>
    <row r="730" customHeight="1" spans="3:10">
      <c r="C730" s="33"/>
      <c r="E730" s="34"/>
      <c r="G730" s="35"/>
      <c r="H730" s="36"/>
      <c r="I730" s="36"/>
      <c r="J730" s="36"/>
    </row>
    <row r="731" customHeight="1" spans="3:10">
      <c r="C731" s="33"/>
      <c r="E731" s="34"/>
      <c r="G731" s="35"/>
      <c r="H731" s="36"/>
      <c r="I731" s="36"/>
      <c r="J731" s="36"/>
    </row>
    <row r="732" customHeight="1" spans="3:10">
      <c r="C732" s="33"/>
      <c r="E732" s="34"/>
      <c r="G732" s="35"/>
      <c r="H732" s="36"/>
      <c r="I732" s="36"/>
      <c r="J732" s="36"/>
    </row>
    <row r="733" customHeight="1" spans="3:10">
      <c r="C733" s="33"/>
      <c r="E733" s="34"/>
      <c r="G733" s="35"/>
      <c r="H733" s="36"/>
      <c r="I733" s="36"/>
      <c r="J733" s="36"/>
    </row>
    <row r="734" customHeight="1" spans="3:10">
      <c r="C734" s="33"/>
      <c r="E734" s="34"/>
      <c r="G734" s="35"/>
      <c r="H734" s="36"/>
      <c r="I734" s="36"/>
      <c r="J734" s="36"/>
    </row>
    <row r="735" customHeight="1" spans="3:10">
      <c r="C735" s="33"/>
      <c r="E735" s="34"/>
      <c r="G735" s="35"/>
      <c r="H735" s="36"/>
      <c r="I735" s="36"/>
      <c r="J735" s="36"/>
    </row>
    <row r="736" customHeight="1" spans="3:10">
      <c r="C736" s="33"/>
      <c r="E736" s="34"/>
      <c r="G736" s="35"/>
      <c r="H736" s="36"/>
      <c r="I736" s="36"/>
      <c r="J736" s="36"/>
    </row>
    <row r="737" customHeight="1" spans="3:10">
      <c r="C737" s="33"/>
      <c r="E737" s="34"/>
      <c r="G737" s="35"/>
      <c r="H737" s="36"/>
      <c r="I737" s="36"/>
      <c r="J737" s="36"/>
    </row>
    <row r="738" customHeight="1" spans="3:10">
      <c r="C738" s="33"/>
      <c r="E738" s="34"/>
      <c r="G738" s="35"/>
      <c r="H738" s="36"/>
      <c r="I738" s="36"/>
      <c r="J738" s="36"/>
    </row>
    <row r="739" customHeight="1" spans="3:10">
      <c r="C739" s="33"/>
      <c r="E739" s="34"/>
      <c r="G739" s="35"/>
      <c r="H739" s="36"/>
      <c r="I739" s="36"/>
      <c r="J739" s="36"/>
    </row>
    <row r="740" customHeight="1" spans="3:10">
      <c r="C740" s="33"/>
      <c r="E740" s="34"/>
      <c r="G740" s="35"/>
      <c r="H740" s="36"/>
      <c r="I740" s="36"/>
      <c r="J740" s="36"/>
    </row>
    <row r="741" customHeight="1" spans="3:10">
      <c r="C741" s="33"/>
      <c r="E741" s="34"/>
      <c r="G741" s="35"/>
      <c r="H741" s="36"/>
      <c r="I741" s="36"/>
      <c r="J741" s="36"/>
    </row>
    <row r="742" customHeight="1" spans="3:10">
      <c r="C742" s="33"/>
      <c r="E742" s="34"/>
      <c r="G742" s="35"/>
      <c r="H742" s="36"/>
      <c r="I742" s="36"/>
      <c r="J742" s="36"/>
    </row>
    <row r="743" customHeight="1" spans="3:10">
      <c r="C743" s="33"/>
      <c r="E743" s="34"/>
      <c r="G743" s="35"/>
      <c r="H743" s="36"/>
      <c r="I743" s="36"/>
      <c r="J743" s="36"/>
    </row>
    <row r="744" customHeight="1" spans="3:10">
      <c r="C744" s="33"/>
      <c r="E744" s="34"/>
      <c r="G744" s="35"/>
      <c r="H744" s="36"/>
      <c r="I744" s="36"/>
      <c r="J744" s="36"/>
    </row>
    <row r="745" customHeight="1" spans="3:10">
      <c r="C745" s="33"/>
      <c r="E745" s="34"/>
      <c r="G745" s="35"/>
      <c r="H745" s="36"/>
      <c r="I745" s="36"/>
      <c r="J745" s="36"/>
    </row>
    <row r="746" customHeight="1" spans="3:10">
      <c r="C746" s="33"/>
      <c r="E746" s="34"/>
      <c r="G746" s="35"/>
      <c r="H746" s="36"/>
      <c r="I746" s="36"/>
      <c r="J746" s="36"/>
    </row>
    <row r="747" customHeight="1" spans="3:10">
      <c r="C747" s="33"/>
      <c r="E747" s="34"/>
      <c r="G747" s="35"/>
      <c r="H747" s="36"/>
      <c r="I747" s="36"/>
      <c r="J747" s="36"/>
    </row>
    <row r="748" customHeight="1" spans="3:10">
      <c r="C748" s="33"/>
      <c r="E748" s="34"/>
      <c r="G748" s="35"/>
      <c r="H748" s="36"/>
      <c r="I748" s="36"/>
      <c r="J748" s="36"/>
    </row>
    <row r="749" customHeight="1" spans="3:10">
      <c r="C749" s="33"/>
      <c r="E749" s="34"/>
      <c r="G749" s="35"/>
      <c r="H749" s="36"/>
      <c r="I749" s="36"/>
      <c r="J749" s="36"/>
    </row>
    <row r="750" customHeight="1" spans="3:10">
      <c r="C750" s="33"/>
      <c r="E750" s="34"/>
      <c r="G750" s="35"/>
      <c r="H750" s="36"/>
      <c r="I750" s="36"/>
      <c r="J750" s="36"/>
    </row>
    <row r="751" customHeight="1" spans="3:10">
      <c r="C751" s="33"/>
      <c r="E751" s="34"/>
      <c r="G751" s="35"/>
      <c r="H751" s="36"/>
      <c r="I751" s="36"/>
      <c r="J751" s="36"/>
    </row>
    <row r="752" customHeight="1" spans="3:10">
      <c r="C752" s="33"/>
      <c r="E752" s="34"/>
      <c r="G752" s="35"/>
      <c r="H752" s="36"/>
      <c r="I752" s="36"/>
      <c r="J752" s="36"/>
    </row>
    <row r="753" customHeight="1" spans="3:10">
      <c r="C753" s="33"/>
      <c r="E753" s="34"/>
      <c r="G753" s="35"/>
      <c r="H753" s="36"/>
      <c r="I753" s="36"/>
      <c r="J753" s="36"/>
    </row>
    <row r="754" customHeight="1" spans="3:10">
      <c r="C754" s="33"/>
      <c r="E754" s="34"/>
      <c r="G754" s="35"/>
      <c r="H754" s="36"/>
      <c r="I754" s="36"/>
      <c r="J754" s="36"/>
    </row>
    <row r="755" customHeight="1" spans="3:10">
      <c r="C755" s="33"/>
      <c r="E755" s="34"/>
      <c r="G755" s="35"/>
      <c r="H755" s="36"/>
      <c r="I755" s="36"/>
      <c r="J755" s="36"/>
    </row>
    <row r="756" customHeight="1" spans="3:10">
      <c r="C756" s="33"/>
      <c r="E756" s="34"/>
      <c r="G756" s="35"/>
      <c r="H756" s="36"/>
      <c r="I756" s="36"/>
      <c r="J756" s="36"/>
    </row>
    <row r="757" customHeight="1" spans="3:10">
      <c r="C757" s="33"/>
      <c r="E757" s="34"/>
      <c r="G757" s="35"/>
      <c r="H757" s="36"/>
      <c r="I757" s="36"/>
      <c r="J757" s="36"/>
    </row>
    <row r="758" customHeight="1" spans="3:10">
      <c r="C758" s="33"/>
      <c r="E758" s="34"/>
      <c r="G758" s="35"/>
      <c r="H758" s="36"/>
      <c r="I758" s="36"/>
      <c r="J758" s="36"/>
    </row>
    <row r="759" customHeight="1" spans="3:10">
      <c r="C759" s="33"/>
      <c r="E759" s="34"/>
      <c r="G759" s="35"/>
      <c r="H759" s="36"/>
      <c r="I759" s="36"/>
      <c r="J759" s="36"/>
    </row>
    <row r="760" customHeight="1" spans="3:10">
      <c r="C760" s="33"/>
      <c r="E760" s="34"/>
      <c r="G760" s="35"/>
      <c r="H760" s="36"/>
      <c r="I760" s="36"/>
      <c r="J760" s="36"/>
    </row>
    <row r="761" customHeight="1" spans="3:10">
      <c r="C761" s="33"/>
      <c r="E761" s="34"/>
      <c r="G761" s="35"/>
      <c r="H761" s="36"/>
      <c r="I761" s="36"/>
      <c r="J761" s="36"/>
    </row>
    <row r="762" customHeight="1" spans="3:10">
      <c r="C762" s="33"/>
      <c r="E762" s="34"/>
      <c r="G762" s="35"/>
      <c r="H762" s="36"/>
      <c r="I762" s="36"/>
      <c r="J762" s="36"/>
    </row>
    <row r="763" customHeight="1" spans="3:10">
      <c r="C763" s="33"/>
      <c r="E763" s="34"/>
      <c r="G763" s="35"/>
      <c r="H763" s="36"/>
      <c r="I763" s="36"/>
      <c r="J763" s="36"/>
    </row>
    <row r="764" customHeight="1" spans="3:10">
      <c r="C764" s="33"/>
      <c r="E764" s="34"/>
      <c r="G764" s="35"/>
      <c r="H764" s="36"/>
      <c r="I764" s="36"/>
      <c r="J764" s="36"/>
    </row>
    <row r="765" customHeight="1" spans="3:10">
      <c r="C765" s="33"/>
      <c r="E765" s="34"/>
      <c r="G765" s="35"/>
      <c r="H765" s="36"/>
      <c r="I765" s="36"/>
      <c r="J765" s="36"/>
    </row>
    <row r="766" customHeight="1" spans="3:10">
      <c r="C766" s="33"/>
      <c r="E766" s="34"/>
      <c r="G766" s="35"/>
      <c r="H766" s="36"/>
      <c r="I766" s="36"/>
      <c r="J766" s="36"/>
    </row>
    <row r="767" customHeight="1" spans="3:10">
      <c r="C767" s="33"/>
      <c r="E767" s="34"/>
      <c r="G767" s="35"/>
      <c r="H767" s="36"/>
      <c r="I767" s="36"/>
      <c r="J767" s="36"/>
    </row>
    <row r="768" customHeight="1" spans="3:10">
      <c r="C768" s="33"/>
      <c r="E768" s="34"/>
      <c r="G768" s="35"/>
      <c r="H768" s="36"/>
      <c r="I768" s="36"/>
      <c r="J768" s="36"/>
    </row>
    <row r="769" customHeight="1" spans="3:10">
      <c r="C769" s="33"/>
      <c r="E769" s="34"/>
      <c r="G769" s="35"/>
      <c r="H769" s="36"/>
      <c r="I769" s="36"/>
      <c r="J769" s="36"/>
    </row>
    <row r="770" customHeight="1" spans="3:10">
      <c r="C770" s="33"/>
      <c r="E770" s="34"/>
      <c r="G770" s="35"/>
      <c r="H770" s="36"/>
      <c r="I770" s="36"/>
      <c r="J770" s="36"/>
    </row>
    <row r="771" customHeight="1" spans="3:10">
      <c r="C771" s="33"/>
      <c r="E771" s="34"/>
      <c r="G771" s="35"/>
      <c r="H771" s="36"/>
      <c r="I771" s="36"/>
      <c r="J771" s="36"/>
    </row>
    <row r="772" customHeight="1" spans="3:10">
      <c r="C772" s="33"/>
      <c r="E772" s="34"/>
      <c r="G772" s="35"/>
      <c r="H772" s="36"/>
      <c r="I772" s="36"/>
      <c r="J772" s="36"/>
    </row>
    <row r="773" customHeight="1" spans="3:10">
      <c r="C773" s="33"/>
      <c r="E773" s="34"/>
      <c r="G773" s="35"/>
      <c r="H773" s="36"/>
      <c r="I773" s="36"/>
      <c r="J773" s="36"/>
    </row>
    <row r="774" customHeight="1" spans="3:10">
      <c r="C774" s="33"/>
      <c r="E774" s="34"/>
      <c r="G774" s="35"/>
      <c r="H774" s="36"/>
      <c r="I774" s="36"/>
      <c r="J774" s="36"/>
    </row>
    <row r="775" customHeight="1" spans="3:10">
      <c r="C775" s="33"/>
      <c r="E775" s="34"/>
      <c r="G775" s="35"/>
      <c r="H775" s="36"/>
      <c r="I775" s="36"/>
      <c r="J775" s="36"/>
    </row>
    <row r="776" customHeight="1" spans="3:10">
      <c r="C776" s="33"/>
      <c r="E776" s="34"/>
      <c r="G776" s="35"/>
      <c r="H776" s="36"/>
      <c r="I776" s="36"/>
      <c r="J776" s="36"/>
    </row>
    <row r="777" customHeight="1" spans="3:10">
      <c r="C777" s="33"/>
      <c r="E777" s="34"/>
      <c r="G777" s="35"/>
      <c r="H777" s="36"/>
      <c r="I777" s="36"/>
      <c r="J777" s="36"/>
    </row>
    <row r="778" customHeight="1" spans="3:10">
      <c r="C778" s="33"/>
      <c r="E778" s="34"/>
      <c r="G778" s="35"/>
      <c r="H778" s="36"/>
      <c r="I778" s="36"/>
      <c r="J778" s="36"/>
    </row>
    <row r="779" customHeight="1" spans="3:10">
      <c r="C779" s="33"/>
      <c r="E779" s="34"/>
      <c r="G779" s="35"/>
      <c r="H779" s="36"/>
      <c r="I779" s="36"/>
      <c r="J779" s="36"/>
    </row>
    <row r="780" customHeight="1" spans="3:10">
      <c r="C780" s="33"/>
      <c r="E780" s="34"/>
      <c r="G780" s="35"/>
      <c r="H780" s="36"/>
      <c r="I780" s="36"/>
      <c r="J780" s="36"/>
    </row>
    <row r="781" customHeight="1" spans="3:10">
      <c r="C781" s="33"/>
      <c r="E781" s="34"/>
      <c r="G781" s="35"/>
      <c r="H781" s="36"/>
      <c r="I781" s="36"/>
      <c r="J781" s="36"/>
    </row>
    <row r="782" customHeight="1" spans="3:10">
      <c r="C782" s="33"/>
      <c r="E782" s="34"/>
      <c r="G782" s="35"/>
      <c r="H782" s="36"/>
      <c r="I782" s="36"/>
      <c r="J782" s="36"/>
    </row>
    <row r="783" customHeight="1" spans="3:10">
      <c r="C783" s="33"/>
      <c r="E783" s="34"/>
      <c r="G783" s="35"/>
      <c r="H783" s="36"/>
      <c r="I783" s="36"/>
      <c r="J783" s="36"/>
    </row>
    <row r="784" customHeight="1" spans="3:10">
      <c r="C784" s="33"/>
      <c r="E784" s="34"/>
      <c r="G784" s="35"/>
      <c r="H784" s="36"/>
      <c r="I784" s="36"/>
      <c r="J784" s="36"/>
    </row>
    <row r="785" customHeight="1" spans="3:10">
      <c r="C785" s="33"/>
      <c r="E785" s="34"/>
      <c r="G785" s="35"/>
      <c r="H785" s="36"/>
      <c r="I785" s="36"/>
      <c r="J785" s="36"/>
    </row>
    <row r="786" customHeight="1" spans="3:10">
      <c r="C786" s="33"/>
      <c r="E786" s="34"/>
      <c r="G786" s="35"/>
      <c r="H786" s="36"/>
      <c r="I786" s="36"/>
      <c r="J786" s="36"/>
    </row>
    <row r="787" customHeight="1" spans="3:10">
      <c r="C787" s="33"/>
      <c r="E787" s="34"/>
      <c r="G787" s="35"/>
      <c r="H787" s="36"/>
      <c r="I787" s="36"/>
      <c r="J787" s="36"/>
    </row>
    <row r="788" customHeight="1" spans="3:10">
      <c r="C788" s="33"/>
      <c r="E788" s="34"/>
      <c r="G788" s="35"/>
      <c r="H788" s="36"/>
      <c r="I788" s="36"/>
      <c r="J788" s="36"/>
    </row>
    <row r="789" customHeight="1" spans="3:10">
      <c r="C789" s="33"/>
      <c r="E789" s="34"/>
      <c r="G789" s="35"/>
      <c r="H789" s="36"/>
      <c r="I789" s="36"/>
      <c r="J789" s="36"/>
    </row>
    <row r="790" customHeight="1" spans="3:10">
      <c r="C790" s="33"/>
      <c r="E790" s="34"/>
      <c r="G790" s="35"/>
      <c r="H790" s="36"/>
      <c r="I790" s="36"/>
      <c r="J790" s="36"/>
    </row>
    <row r="791" customHeight="1" spans="3:10">
      <c r="C791" s="33"/>
      <c r="E791" s="34"/>
      <c r="G791" s="35"/>
      <c r="H791" s="36"/>
      <c r="I791" s="36"/>
      <c r="J791" s="36"/>
    </row>
    <row r="792" customHeight="1" spans="3:10">
      <c r="C792" s="33"/>
      <c r="E792" s="34"/>
      <c r="G792" s="35"/>
      <c r="H792" s="36"/>
      <c r="I792" s="36"/>
      <c r="J792" s="36"/>
    </row>
    <row r="793" customHeight="1" spans="3:10">
      <c r="C793" s="33"/>
      <c r="E793" s="34"/>
      <c r="G793" s="35"/>
      <c r="H793" s="36"/>
      <c r="I793" s="36"/>
      <c r="J793" s="36"/>
    </row>
    <row r="794" customHeight="1" spans="3:10">
      <c r="C794" s="33"/>
      <c r="E794" s="34"/>
      <c r="G794" s="35"/>
      <c r="H794" s="36"/>
      <c r="I794" s="36"/>
      <c r="J794" s="36"/>
    </row>
    <row r="795" customHeight="1" spans="3:10">
      <c r="C795" s="33"/>
      <c r="E795" s="34"/>
      <c r="G795" s="35"/>
      <c r="H795" s="36"/>
      <c r="I795" s="36"/>
      <c r="J795" s="36"/>
    </row>
    <row r="796" customHeight="1" spans="3:10">
      <c r="C796" s="33"/>
      <c r="E796" s="34"/>
      <c r="G796" s="35"/>
      <c r="H796" s="36"/>
      <c r="I796" s="36"/>
      <c r="J796" s="36"/>
    </row>
    <row r="797" customHeight="1" spans="3:10">
      <c r="C797" s="33"/>
      <c r="E797" s="34"/>
      <c r="G797" s="35"/>
      <c r="H797" s="36"/>
      <c r="I797" s="36"/>
      <c r="J797" s="36"/>
    </row>
    <row r="798" customHeight="1" spans="3:10">
      <c r="C798" s="33"/>
      <c r="E798" s="34"/>
      <c r="G798" s="35"/>
      <c r="H798" s="36"/>
      <c r="I798" s="36"/>
      <c r="J798" s="36"/>
    </row>
    <row r="799" customHeight="1" spans="3:10">
      <c r="C799" s="33"/>
      <c r="E799" s="34"/>
      <c r="G799" s="35"/>
      <c r="H799" s="36"/>
      <c r="I799" s="36"/>
      <c r="J799" s="36"/>
    </row>
    <row r="800" customHeight="1" spans="3:10">
      <c r="C800" s="33"/>
      <c r="E800" s="34"/>
      <c r="G800" s="35"/>
      <c r="H800" s="36"/>
      <c r="I800" s="36"/>
      <c r="J800" s="36"/>
    </row>
    <row r="801" customHeight="1" spans="3:10">
      <c r="C801" s="33"/>
      <c r="E801" s="34"/>
      <c r="G801" s="35"/>
      <c r="H801" s="36"/>
      <c r="I801" s="36"/>
      <c r="J801" s="36"/>
    </row>
    <row r="802" customHeight="1" spans="3:10">
      <c r="C802" s="33"/>
      <c r="E802" s="34"/>
      <c r="G802" s="35"/>
      <c r="H802" s="36"/>
      <c r="I802" s="36"/>
      <c r="J802" s="36"/>
    </row>
    <row r="803" customHeight="1" spans="3:10">
      <c r="C803" s="33"/>
      <c r="E803" s="34"/>
      <c r="G803" s="35"/>
      <c r="H803" s="36"/>
      <c r="I803" s="36"/>
      <c r="J803" s="36"/>
    </row>
    <row r="804" customHeight="1" spans="3:10">
      <c r="C804" s="33"/>
      <c r="E804" s="34"/>
      <c r="G804" s="35"/>
      <c r="H804" s="36"/>
      <c r="I804" s="36"/>
      <c r="J804" s="36"/>
    </row>
    <row r="805" customHeight="1" spans="3:10">
      <c r="C805" s="33"/>
      <c r="E805" s="34"/>
      <c r="G805" s="35"/>
      <c r="H805" s="36"/>
      <c r="I805" s="36"/>
      <c r="J805" s="36"/>
    </row>
    <row r="806" customHeight="1" spans="3:10">
      <c r="C806" s="33"/>
      <c r="E806" s="34"/>
      <c r="G806" s="35"/>
      <c r="H806" s="36"/>
      <c r="I806" s="36"/>
      <c r="J806" s="36"/>
    </row>
    <row r="807" customHeight="1" spans="3:10">
      <c r="C807" s="33"/>
      <c r="E807" s="34"/>
      <c r="G807" s="35"/>
      <c r="H807" s="36"/>
      <c r="I807" s="36"/>
      <c r="J807" s="36"/>
    </row>
    <row r="808" customHeight="1" spans="3:10">
      <c r="C808" s="33"/>
      <c r="E808" s="34"/>
      <c r="G808" s="35"/>
      <c r="H808" s="36"/>
      <c r="I808" s="36"/>
      <c r="J808" s="36"/>
    </row>
    <row r="809" customHeight="1" spans="3:10">
      <c r="C809" s="33"/>
      <c r="E809" s="34"/>
      <c r="G809" s="35"/>
      <c r="H809" s="36"/>
      <c r="I809" s="36"/>
      <c r="J809" s="36"/>
    </row>
    <row r="810" customHeight="1" spans="3:10">
      <c r="C810" s="33"/>
      <c r="E810" s="34"/>
      <c r="G810" s="35"/>
      <c r="H810" s="36"/>
      <c r="I810" s="36"/>
      <c r="J810" s="36"/>
    </row>
    <row r="811" customHeight="1" spans="3:10">
      <c r="C811" s="33"/>
      <c r="E811" s="34"/>
      <c r="G811" s="35"/>
      <c r="H811" s="36"/>
      <c r="I811" s="36"/>
      <c r="J811" s="36"/>
    </row>
    <row r="812" customHeight="1" spans="3:10">
      <c r="C812" s="33"/>
      <c r="E812" s="34"/>
      <c r="G812" s="35"/>
      <c r="H812" s="36"/>
      <c r="I812" s="36"/>
      <c r="J812" s="36"/>
    </row>
    <row r="813" customHeight="1" spans="3:10">
      <c r="C813" s="33"/>
      <c r="E813" s="34"/>
      <c r="G813" s="35"/>
      <c r="H813" s="36"/>
      <c r="I813" s="36"/>
      <c r="J813" s="36"/>
    </row>
    <row r="814" customHeight="1" spans="3:10">
      <c r="C814" s="33"/>
      <c r="E814" s="34"/>
      <c r="G814" s="35"/>
      <c r="H814" s="36"/>
      <c r="I814" s="36"/>
      <c r="J814" s="36"/>
    </row>
    <row r="815" customHeight="1" spans="3:10">
      <c r="C815" s="33"/>
      <c r="E815" s="34"/>
      <c r="G815" s="35"/>
      <c r="H815" s="36"/>
      <c r="I815" s="36"/>
      <c r="J815" s="36"/>
    </row>
    <row r="816" customHeight="1" spans="3:10">
      <c r="C816" s="33"/>
      <c r="E816" s="34"/>
      <c r="G816" s="35"/>
      <c r="H816" s="36"/>
      <c r="I816" s="36"/>
      <c r="J816" s="36"/>
    </row>
    <row r="817" customHeight="1" spans="3:10">
      <c r="C817" s="33"/>
      <c r="E817" s="34"/>
      <c r="G817" s="35"/>
      <c r="H817" s="36"/>
      <c r="I817" s="36"/>
      <c r="J817" s="36"/>
    </row>
    <row r="818" customHeight="1" spans="3:10">
      <c r="C818" s="33"/>
      <c r="E818" s="34"/>
      <c r="G818" s="35"/>
      <c r="H818" s="36"/>
      <c r="I818" s="36"/>
      <c r="J818" s="36"/>
    </row>
    <row r="819" customHeight="1" spans="3:10">
      <c r="C819" s="33"/>
      <c r="E819" s="34"/>
      <c r="G819" s="35"/>
      <c r="H819" s="36"/>
      <c r="I819" s="36"/>
      <c r="J819" s="36"/>
    </row>
    <row r="820" customHeight="1" spans="3:10">
      <c r="C820" s="33"/>
      <c r="E820" s="34"/>
      <c r="G820" s="35"/>
      <c r="H820" s="36"/>
      <c r="I820" s="36"/>
      <c r="J820" s="36"/>
    </row>
    <row r="821" customHeight="1" spans="3:10">
      <c r="C821" s="33"/>
      <c r="E821" s="34"/>
      <c r="G821" s="35"/>
      <c r="H821" s="36"/>
      <c r="I821" s="36"/>
      <c r="J821" s="36"/>
    </row>
    <row r="822" customHeight="1" spans="3:10">
      <c r="C822" s="33"/>
      <c r="E822" s="34"/>
      <c r="G822" s="35"/>
      <c r="H822" s="36"/>
      <c r="I822" s="36"/>
      <c r="J822" s="36"/>
    </row>
    <row r="823" customHeight="1" spans="3:10">
      <c r="C823" s="33"/>
      <c r="E823" s="34"/>
      <c r="G823" s="35"/>
      <c r="H823" s="36"/>
      <c r="I823" s="36"/>
      <c r="J823" s="36"/>
    </row>
    <row r="824" customHeight="1" spans="3:10">
      <c r="C824" s="33"/>
      <c r="E824" s="34"/>
      <c r="G824" s="35"/>
      <c r="H824" s="36"/>
      <c r="I824" s="36"/>
      <c r="J824" s="36"/>
    </row>
    <row r="825" customHeight="1" spans="3:10">
      <c r="C825" s="33"/>
      <c r="E825" s="34"/>
      <c r="G825" s="35"/>
      <c r="H825" s="36"/>
      <c r="I825" s="36"/>
      <c r="J825" s="36"/>
    </row>
    <row r="826" customHeight="1" spans="3:10">
      <c r="C826" s="33"/>
      <c r="E826" s="34"/>
      <c r="G826" s="35"/>
      <c r="H826" s="36"/>
      <c r="I826" s="36"/>
      <c r="J826" s="36"/>
    </row>
    <row r="827" customHeight="1" spans="3:10">
      <c r="C827" s="33"/>
      <c r="E827" s="34"/>
      <c r="G827" s="35"/>
      <c r="H827" s="36"/>
      <c r="I827" s="36"/>
      <c r="J827" s="36"/>
    </row>
    <row r="828" customHeight="1" spans="3:10">
      <c r="C828" s="33"/>
      <c r="E828" s="34"/>
      <c r="G828" s="35"/>
      <c r="H828" s="36"/>
      <c r="I828" s="36"/>
      <c r="J828" s="36"/>
    </row>
    <row r="829" customHeight="1" spans="3:10">
      <c r="C829" s="33"/>
      <c r="E829" s="34"/>
      <c r="G829" s="35"/>
      <c r="H829" s="36"/>
      <c r="I829" s="36"/>
      <c r="J829" s="36"/>
    </row>
    <row r="830" customHeight="1" spans="3:10">
      <c r="C830" s="33"/>
      <c r="E830" s="34"/>
      <c r="G830" s="35"/>
      <c r="H830" s="36"/>
      <c r="I830" s="36"/>
      <c r="J830" s="36"/>
    </row>
    <row r="831" customHeight="1" spans="3:10">
      <c r="C831" s="33"/>
      <c r="E831" s="34"/>
      <c r="G831" s="35"/>
      <c r="H831" s="36"/>
      <c r="I831" s="36"/>
      <c r="J831" s="36"/>
    </row>
    <row r="832" customHeight="1" spans="3:10">
      <c r="C832" s="33"/>
      <c r="E832" s="34"/>
      <c r="G832" s="35"/>
      <c r="H832" s="36"/>
      <c r="I832" s="36"/>
      <c r="J832" s="36"/>
    </row>
    <row r="833" customHeight="1" spans="3:10">
      <c r="C833" s="33"/>
      <c r="E833" s="34"/>
      <c r="G833" s="35"/>
      <c r="H833" s="36"/>
      <c r="I833" s="36"/>
      <c r="J833" s="36"/>
    </row>
    <row r="834" customHeight="1" spans="3:10">
      <c r="C834" s="33"/>
      <c r="E834" s="34"/>
      <c r="G834" s="35"/>
      <c r="H834" s="36"/>
      <c r="I834" s="36"/>
      <c r="J834" s="36"/>
    </row>
    <row r="835" customHeight="1" spans="3:10">
      <c r="C835" s="33"/>
      <c r="E835" s="34"/>
      <c r="G835" s="35"/>
      <c r="H835" s="36"/>
      <c r="I835" s="36"/>
      <c r="J835" s="36"/>
    </row>
    <row r="836" customHeight="1" spans="3:10">
      <c r="C836" s="33"/>
      <c r="E836" s="34"/>
      <c r="G836" s="35"/>
      <c r="H836" s="36"/>
      <c r="I836" s="36"/>
      <c r="J836" s="36"/>
    </row>
    <row r="837" customHeight="1" spans="3:10">
      <c r="C837" s="33"/>
      <c r="E837" s="34"/>
      <c r="G837" s="35"/>
      <c r="H837" s="36"/>
      <c r="I837" s="36"/>
      <c r="J837" s="36"/>
    </row>
    <row r="838" customHeight="1" spans="3:10">
      <c r="C838" s="33"/>
      <c r="E838" s="34"/>
      <c r="G838" s="35"/>
      <c r="H838" s="36"/>
      <c r="I838" s="36"/>
      <c r="J838" s="36"/>
    </row>
    <row r="839" customHeight="1" spans="3:10">
      <c r="C839" s="33"/>
      <c r="E839" s="34"/>
      <c r="G839" s="35"/>
      <c r="H839" s="36"/>
      <c r="I839" s="36"/>
      <c r="J839" s="36"/>
    </row>
    <row r="840" customHeight="1" spans="3:10">
      <c r="C840" s="33"/>
      <c r="E840" s="34"/>
      <c r="G840" s="35"/>
      <c r="H840" s="36"/>
      <c r="I840" s="36"/>
      <c r="J840" s="36"/>
    </row>
    <row r="841" customHeight="1" spans="3:10">
      <c r="C841" s="33"/>
      <c r="E841" s="34"/>
      <c r="G841" s="35"/>
      <c r="H841" s="36"/>
      <c r="I841" s="36"/>
      <c r="J841" s="36"/>
    </row>
    <row r="842" customHeight="1" spans="3:10">
      <c r="C842" s="33"/>
      <c r="E842" s="34"/>
      <c r="G842" s="35"/>
      <c r="H842" s="36"/>
      <c r="I842" s="36"/>
      <c r="J842" s="36"/>
    </row>
    <row r="843" customHeight="1" spans="3:10">
      <c r="C843" s="33"/>
      <c r="E843" s="34"/>
      <c r="G843" s="35"/>
      <c r="H843" s="36"/>
      <c r="I843" s="36"/>
      <c r="J843" s="36"/>
    </row>
    <row r="844" customHeight="1" spans="3:10">
      <c r="C844" s="33"/>
      <c r="E844" s="34"/>
      <c r="G844" s="35"/>
      <c r="H844" s="36"/>
      <c r="I844" s="36"/>
      <c r="J844" s="36"/>
    </row>
    <row r="845" customHeight="1" spans="3:10">
      <c r="C845" s="33"/>
      <c r="E845" s="34"/>
      <c r="G845" s="35"/>
      <c r="H845" s="36"/>
      <c r="I845" s="36"/>
      <c r="J845" s="36"/>
    </row>
    <row r="846" customHeight="1" spans="3:10">
      <c r="C846" s="33"/>
      <c r="E846" s="34"/>
      <c r="G846" s="35"/>
      <c r="H846" s="36"/>
      <c r="I846" s="36"/>
      <c r="J846" s="36"/>
    </row>
    <row r="847" customHeight="1" spans="3:10">
      <c r="C847" s="33"/>
      <c r="E847" s="34"/>
      <c r="G847" s="35"/>
      <c r="H847" s="36"/>
      <c r="I847" s="36"/>
      <c r="J847" s="36"/>
    </row>
    <row r="848" customHeight="1" spans="3:10">
      <c r="C848" s="33"/>
      <c r="E848" s="34"/>
      <c r="G848" s="35"/>
      <c r="H848" s="36"/>
      <c r="I848" s="36"/>
      <c r="J848" s="36"/>
    </row>
    <row r="849" customHeight="1" spans="3:10">
      <c r="C849" s="33"/>
      <c r="E849" s="34"/>
      <c r="G849" s="35"/>
      <c r="H849" s="36"/>
      <c r="I849" s="36"/>
      <c r="J849" s="36"/>
    </row>
    <row r="850" customHeight="1" spans="3:10">
      <c r="C850" s="33"/>
      <c r="E850" s="34"/>
      <c r="G850" s="35"/>
      <c r="H850" s="36"/>
      <c r="I850" s="36"/>
      <c r="J850" s="36"/>
    </row>
    <row r="851" customHeight="1" spans="3:10">
      <c r="C851" s="33"/>
      <c r="E851" s="34"/>
      <c r="G851" s="35"/>
      <c r="H851" s="36"/>
      <c r="I851" s="36"/>
      <c r="J851" s="36"/>
    </row>
    <row r="852" customHeight="1" spans="3:10">
      <c r="C852" s="33"/>
      <c r="E852" s="34"/>
      <c r="G852" s="35"/>
      <c r="H852" s="36"/>
      <c r="I852" s="36"/>
      <c r="J852" s="36"/>
    </row>
    <row r="853" customHeight="1" spans="3:10">
      <c r="C853" s="33"/>
      <c r="E853" s="34"/>
      <c r="G853" s="35"/>
      <c r="H853" s="36"/>
      <c r="I853" s="36"/>
      <c r="J853" s="36"/>
    </row>
    <row r="854" customHeight="1" spans="3:10">
      <c r="C854" s="33"/>
      <c r="E854" s="34"/>
      <c r="G854" s="35"/>
      <c r="H854" s="36"/>
      <c r="I854" s="36"/>
      <c r="J854" s="36"/>
    </row>
    <row r="855" customHeight="1" spans="3:10">
      <c r="C855" s="33"/>
      <c r="E855" s="34"/>
      <c r="G855" s="35"/>
      <c r="H855" s="36"/>
      <c r="I855" s="36"/>
      <c r="J855" s="36"/>
    </row>
    <row r="856" customHeight="1" spans="3:10">
      <c r="C856" s="33"/>
      <c r="E856" s="34"/>
      <c r="G856" s="35"/>
      <c r="H856" s="36"/>
      <c r="I856" s="36"/>
      <c r="J856" s="36"/>
    </row>
    <row r="857" customHeight="1" spans="3:10">
      <c r="C857" s="33"/>
      <c r="E857" s="34"/>
      <c r="G857" s="35"/>
      <c r="H857" s="36"/>
      <c r="I857" s="36"/>
      <c r="J857" s="36"/>
    </row>
    <row r="858" customHeight="1" spans="3:10">
      <c r="C858" s="33"/>
      <c r="E858" s="34"/>
      <c r="G858" s="35"/>
      <c r="H858" s="36"/>
      <c r="I858" s="36"/>
      <c r="J858" s="36"/>
    </row>
    <row r="859" customHeight="1" spans="3:10">
      <c r="C859" s="33"/>
      <c r="E859" s="34"/>
      <c r="G859" s="35"/>
      <c r="H859" s="36"/>
      <c r="I859" s="36"/>
      <c r="J859" s="36"/>
    </row>
    <row r="860" customHeight="1" spans="3:10">
      <c r="C860" s="33"/>
      <c r="E860" s="34"/>
      <c r="G860" s="35"/>
      <c r="H860" s="36"/>
      <c r="I860" s="36"/>
      <c r="J860" s="36"/>
    </row>
    <row r="861" customHeight="1" spans="3:10">
      <c r="C861" s="33"/>
      <c r="E861" s="34"/>
      <c r="G861" s="35"/>
      <c r="H861" s="36"/>
      <c r="I861" s="36"/>
      <c r="J861" s="36"/>
    </row>
    <row r="862" customHeight="1" spans="3:10">
      <c r="C862" s="33"/>
      <c r="E862" s="34"/>
      <c r="G862" s="35"/>
      <c r="H862" s="36"/>
      <c r="I862" s="36"/>
      <c r="J862" s="36"/>
    </row>
    <row r="863" customHeight="1" spans="3:10">
      <c r="C863" s="33"/>
      <c r="E863" s="34"/>
      <c r="G863" s="35"/>
      <c r="H863" s="36"/>
      <c r="I863" s="36"/>
      <c r="J863" s="36"/>
    </row>
    <row r="864" customHeight="1" spans="3:10">
      <c r="C864" s="33"/>
      <c r="E864" s="34"/>
      <c r="G864" s="35"/>
      <c r="H864" s="36"/>
      <c r="I864" s="36"/>
      <c r="J864" s="36"/>
    </row>
    <row r="865" customHeight="1" spans="3:10">
      <c r="C865" s="33"/>
      <c r="E865" s="34"/>
      <c r="G865" s="35"/>
      <c r="H865" s="36"/>
      <c r="I865" s="36"/>
      <c r="J865" s="36"/>
    </row>
    <row r="866" customHeight="1" spans="3:10">
      <c r="C866" s="33"/>
      <c r="E866" s="34"/>
      <c r="G866" s="35"/>
      <c r="H866" s="36"/>
      <c r="I866" s="36"/>
      <c r="J866" s="36"/>
    </row>
    <row r="867" customHeight="1" spans="3:10">
      <c r="C867" s="33"/>
      <c r="E867" s="34"/>
      <c r="G867" s="35"/>
      <c r="H867" s="36"/>
      <c r="I867" s="36"/>
      <c r="J867" s="36"/>
    </row>
    <row r="868" customHeight="1" spans="3:10">
      <c r="C868" s="33"/>
      <c r="E868" s="34"/>
      <c r="G868" s="35"/>
      <c r="H868" s="36"/>
      <c r="I868" s="36"/>
      <c r="J868" s="36"/>
    </row>
    <row r="869" customHeight="1" spans="3:10">
      <c r="C869" s="33"/>
      <c r="E869" s="34"/>
      <c r="G869" s="35"/>
      <c r="H869" s="36"/>
      <c r="I869" s="36"/>
      <c r="J869" s="36"/>
    </row>
    <row r="870" customHeight="1" spans="3:10">
      <c r="C870" s="33"/>
      <c r="E870" s="34"/>
      <c r="G870" s="35"/>
      <c r="H870" s="36"/>
      <c r="I870" s="36"/>
      <c r="J870" s="36"/>
    </row>
    <row r="871" customHeight="1" spans="3:10">
      <c r="C871" s="33"/>
      <c r="E871" s="34"/>
      <c r="G871" s="35"/>
      <c r="H871" s="36"/>
      <c r="I871" s="36"/>
      <c r="J871" s="36"/>
    </row>
    <row r="872" customHeight="1" spans="3:10">
      <c r="C872" s="33"/>
      <c r="E872" s="34"/>
      <c r="G872" s="35"/>
      <c r="H872" s="36"/>
      <c r="I872" s="36"/>
      <c r="J872" s="36"/>
    </row>
    <row r="873" customHeight="1" spans="3:10">
      <c r="C873" s="33"/>
      <c r="E873" s="34"/>
      <c r="G873" s="35"/>
      <c r="H873" s="36"/>
      <c r="I873" s="36"/>
      <c r="J873" s="36"/>
    </row>
    <row r="874" customHeight="1" spans="3:10">
      <c r="C874" s="33"/>
      <c r="E874" s="34"/>
      <c r="G874" s="35"/>
      <c r="H874" s="36"/>
      <c r="I874" s="36"/>
      <c r="J874" s="36"/>
    </row>
    <row r="875" customHeight="1" spans="3:10">
      <c r="C875" s="33"/>
      <c r="E875" s="34"/>
      <c r="G875" s="35"/>
      <c r="H875" s="36"/>
      <c r="I875" s="36"/>
      <c r="J875" s="36"/>
    </row>
    <row r="876" customHeight="1" spans="3:10">
      <c r="C876" s="33"/>
      <c r="E876" s="34"/>
      <c r="G876" s="35"/>
      <c r="H876" s="36"/>
      <c r="I876" s="36"/>
      <c r="J876" s="36"/>
    </row>
    <row r="877" customHeight="1" spans="3:10">
      <c r="C877" s="33"/>
      <c r="E877" s="34"/>
      <c r="G877" s="35"/>
      <c r="H877" s="36"/>
      <c r="I877" s="36"/>
      <c r="J877" s="36"/>
    </row>
    <row r="878" customHeight="1" spans="3:10">
      <c r="C878" s="33"/>
      <c r="E878" s="34"/>
      <c r="G878" s="35"/>
      <c r="H878" s="36"/>
      <c r="I878" s="36"/>
      <c r="J878" s="36"/>
    </row>
    <row r="879" customHeight="1" spans="3:10">
      <c r="C879" s="33"/>
      <c r="E879" s="34"/>
      <c r="G879" s="35"/>
      <c r="H879" s="36"/>
      <c r="I879" s="36"/>
      <c r="J879" s="36"/>
    </row>
    <row r="880" customHeight="1" spans="3:10">
      <c r="C880" s="33"/>
      <c r="E880" s="34"/>
      <c r="G880" s="35"/>
      <c r="H880" s="36"/>
      <c r="I880" s="36"/>
      <c r="J880" s="36"/>
    </row>
    <row r="881" customHeight="1" spans="3:10">
      <c r="C881" s="33"/>
      <c r="E881" s="34"/>
      <c r="G881" s="35"/>
      <c r="H881" s="36"/>
      <c r="I881" s="36"/>
      <c r="J881" s="36"/>
    </row>
    <row r="882" customHeight="1" spans="3:10">
      <c r="C882" s="33"/>
      <c r="E882" s="34"/>
      <c r="G882" s="35"/>
      <c r="H882" s="36"/>
      <c r="I882" s="36"/>
      <c r="J882" s="36"/>
    </row>
    <row r="883" customHeight="1" spans="3:10">
      <c r="C883" s="33"/>
      <c r="E883" s="34"/>
      <c r="G883" s="35"/>
      <c r="H883" s="36"/>
      <c r="I883" s="36"/>
      <c r="J883" s="36"/>
    </row>
    <row r="884" customHeight="1" spans="3:10">
      <c r="C884" s="33"/>
      <c r="E884" s="34"/>
      <c r="G884" s="35"/>
      <c r="H884" s="36"/>
      <c r="I884" s="36"/>
      <c r="J884" s="36"/>
    </row>
    <row r="885" customHeight="1" spans="3:10">
      <c r="C885" s="33"/>
      <c r="E885" s="34"/>
      <c r="G885" s="35"/>
      <c r="H885" s="36"/>
      <c r="I885" s="36"/>
      <c r="J885" s="36"/>
    </row>
    <row r="886" customHeight="1" spans="3:10">
      <c r="C886" s="33"/>
      <c r="E886" s="34"/>
      <c r="G886" s="35"/>
      <c r="H886" s="36"/>
      <c r="I886" s="36"/>
      <c r="J886" s="36"/>
    </row>
    <row r="887" customHeight="1" spans="3:10">
      <c r="C887" s="33"/>
      <c r="E887" s="34"/>
      <c r="G887" s="35"/>
      <c r="H887" s="36"/>
      <c r="I887" s="36"/>
      <c r="J887" s="36"/>
    </row>
    <row r="888" customHeight="1" spans="3:10">
      <c r="C888" s="33"/>
      <c r="E888" s="34"/>
      <c r="G888" s="35"/>
      <c r="H888" s="36"/>
      <c r="I888" s="36"/>
      <c r="J888" s="36"/>
    </row>
    <row r="889" customHeight="1" spans="3:10">
      <c r="C889" s="33"/>
      <c r="E889" s="34"/>
      <c r="G889" s="35"/>
      <c r="H889" s="36"/>
      <c r="I889" s="36"/>
      <c r="J889" s="36"/>
    </row>
    <row r="890" customHeight="1" spans="3:10">
      <c r="C890" s="33"/>
      <c r="E890" s="34"/>
      <c r="G890" s="35"/>
      <c r="H890" s="36"/>
      <c r="I890" s="36"/>
      <c r="J890" s="36"/>
    </row>
    <row r="891" customHeight="1" spans="3:10">
      <c r="C891" s="33"/>
      <c r="E891" s="34"/>
      <c r="G891" s="35"/>
      <c r="H891" s="36"/>
      <c r="I891" s="36"/>
      <c r="J891" s="36"/>
    </row>
    <row r="892" customHeight="1" spans="3:10">
      <c r="C892" s="33"/>
      <c r="E892" s="34"/>
      <c r="G892" s="35"/>
      <c r="H892" s="36"/>
      <c r="I892" s="36"/>
      <c r="J892" s="36"/>
    </row>
    <row r="893" customHeight="1" spans="3:10">
      <c r="C893" s="33"/>
      <c r="E893" s="34"/>
      <c r="G893" s="35"/>
      <c r="H893" s="36"/>
      <c r="I893" s="36"/>
      <c r="J893" s="36"/>
    </row>
    <row r="894" customHeight="1" spans="3:10">
      <c r="C894" s="33"/>
      <c r="E894" s="34"/>
      <c r="G894" s="35"/>
      <c r="H894" s="36"/>
      <c r="I894" s="36"/>
      <c r="J894" s="36"/>
    </row>
    <row r="895" customHeight="1" spans="3:10">
      <c r="C895" s="33"/>
      <c r="E895" s="34"/>
      <c r="G895" s="35"/>
      <c r="H895" s="36"/>
      <c r="I895" s="36"/>
      <c r="J895" s="36"/>
    </row>
    <row r="896" customHeight="1" spans="3:10">
      <c r="C896" s="33"/>
      <c r="E896" s="34"/>
      <c r="G896" s="35"/>
      <c r="H896" s="36"/>
      <c r="I896" s="36"/>
      <c r="J896" s="36"/>
    </row>
    <row r="897" customHeight="1" spans="3:10">
      <c r="C897" s="33"/>
      <c r="E897" s="34"/>
      <c r="G897" s="35"/>
      <c r="H897" s="36"/>
      <c r="I897" s="36"/>
      <c r="J897" s="36"/>
    </row>
    <row r="898" customHeight="1" spans="3:10">
      <c r="C898" s="33"/>
      <c r="E898" s="34"/>
      <c r="G898" s="35"/>
      <c r="H898" s="36"/>
      <c r="I898" s="36"/>
      <c r="J898" s="36"/>
    </row>
    <row r="899" customHeight="1" spans="3:10">
      <c r="C899" s="33"/>
      <c r="E899" s="34"/>
      <c r="G899" s="35"/>
      <c r="H899" s="36"/>
      <c r="I899" s="36"/>
      <c r="J899" s="36"/>
    </row>
    <row r="900" customHeight="1" spans="3:10">
      <c r="C900" s="33"/>
      <c r="E900" s="34"/>
      <c r="G900" s="35"/>
      <c r="H900" s="36"/>
      <c r="I900" s="36"/>
      <c r="J900" s="36"/>
    </row>
    <row r="901" customHeight="1" spans="3:10">
      <c r="C901" s="33"/>
      <c r="E901" s="34"/>
      <c r="G901" s="35"/>
      <c r="H901" s="36"/>
      <c r="I901" s="36"/>
      <c r="J901" s="36"/>
    </row>
    <row r="902" customHeight="1" spans="3:10">
      <c r="C902" s="33"/>
      <c r="E902" s="34"/>
      <c r="G902" s="35"/>
      <c r="H902" s="36"/>
      <c r="I902" s="36"/>
      <c r="J902" s="36"/>
    </row>
    <row r="903" customHeight="1" spans="3:10">
      <c r="C903" s="33"/>
      <c r="E903" s="34"/>
      <c r="G903" s="35"/>
      <c r="H903" s="36"/>
      <c r="I903" s="36"/>
      <c r="J903" s="36"/>
    </row>
    <row r="904" customHeight="1" spans="3:10">
      <c r="C904" s="33"/>
      <c r="E904" s="34"/>
      <c r="G904" s="35"/>
      <c r="H904" s="36"/>
      <c r="I904" s="36"/>
      <c r="J904" s="36"/>
    </row>
    <row r="905" customHeight="1" spans="3:10">
      <c r="C905" s="33"/>
      <c r="E905" s="34"/>
      <c r="G905" s="35"/>
      <c r="H905" s="36"/>
      <c r="I905" s="36"/>
      <c r="J905" s="36"/>
    </row>
    <row r="906" customHeight="1" spans="3:10">
      <c r="C906" s="33"/>
      <c r="E906" s="34"/>
      <c r="G906" s="35"/>
      <c r="H906" s="36"/>
      <c r="I906" s="36"/>
      <c r="J906" s="36"/>
    </row>
    <row r="907" customHeight="1" spans="3:10">
      <c r="C907" s="33"/>
      <c r="E907" s="34"/>
      <c r="G907" s="35"/>
      <c r="H907" s="36"/>
      <c r="I907" s="36"/>
      <c r="J907" s="36"/>
    </row>
    <row r="908" customHeight="1" spans="3:10">
      <c r="C908" s="33"/>
      <c r="E908" s="34"/>
      <c r="G908" s="35"/>
      <c r="H908" s="36"/>
      <c r="I908" s="36"/>
      <c r="J908" s="36"/>
    </row>
    <row r="909" customHeight="1" spans="3:10">
      <c r="C909" s="33"/>
      <c r="E909" s="34"/>
      <c r="G909" s="35"/>
      <c r="H909" s="36"/>
      <c r="I909" s="36"/>
      <c r="J909" s="36"/>
    </row>
    <row r="910" customHeight="1" spans="3:10">
      <c r="C910" s="33"/>
      <c r="E910" s="34"/>
      <c r="G910" s="35"/>
      <c r="H910" s="36"/>
      <c r="I910" s="36"/>
      <c r="J910" s="36"/>
    </row>
    <row r="911" customHeight="1" spans="3:10">
      <c r="C911" s="33"/>
      <c r="E911" s="34"/>
      <c r="G911" s="35"/>
      <c r="H911" s="36"/>
      <c r="I911" s="36"/>
      <c r="J911" s="36"/>
    </row>
    <row r="912" customHeight="1" spans="3:10">
      <c r="C912" s="33"/>
      <c r="E912" s="34"/>
      <c r="G912" s="35"/>
      <c r="H912" s="36"/>
      <c r="I912" s="36"/>
      <c r="J912" s="36"/>
    </row>
    <row r="913" customHeight="1" spans="3:10">
      <c r="C913" s="33"/>
      <c r="E913" s="34"/>
      <c r="G913" s="35"/>
      <c r="H913" s="36"/>
      <c r="I913" s="36"/>
      <c r="J913" s="36"/>
    </row>
    <row r="914" customHeight="1" spans="3:10">
      <c r="C914" s="33"/>
      <c r="E914" s="34"/>
      <c r="G914" s="35"/>
      <c r="H914" s="36"/>
      <c r="I914" s="36"/>
      <c r="J914" s="36"/>
    </row>
    <row r="915" customHeight="1" spans="3:10">
      <c r="C915" s="33"/>
      <c r="E915" s="34"/>
      <c r="G915" s="35"/>
      <c r="H915" s="36"/>
      <c r="I915" s="36"/>
      <c r="J915" s="36"/>
    </row>
    <row r="916" customHeight="1" spans="3:10">
      <c r="C916" s="33"/>
      <c r="E916" s="34"/>
      <c r="G916" s="35"/>
      <c r="H916" s="36"/>
      <c r="I916" s="36"/>
      <c r="J916" s="36"/>
    </row>
    <row r="917" customHeight="1" spans="3:10">
      <c r="C917" s="33"/>
      <c r="E917" s="34"/>
      <c r="G917" s="35"/>
      <c r="H917" s="36"/>
      <c r="I917" s="36"/>
      <c r="J917" s="36"/>
    </row>
    <row r="918" customHeight="1" spans="3:10">
      <c r="C918" s="33"/>
      <c r="E918" s="34"/>
      <c r="G918" s="35"/>
      <c r="H918" s="36"/>
      <c r="I918" s="36"/>
      <c r="J918" s="36"/>
    </row>
    <row r="919" customHeight="1" spans="3:10">
      <c r="C919" s="33"/>
      <c r="E919" s="34"/>
      <c r="G919" s="35"/>
      <c r="H919" s="36"/>
      <c r="I919" s="36"/>
      <c r="J919" s="36"/>
    </row>
    <row r="920" customHeight="1" spans="3:10">
      <c r="C920" s="33"/>
      <c r="E920" s="34"/>
      <c r="G920" s="35"/>
      <c r="H920" s="36"/>
      <c r="I920" s="36"/>
      <c r="J920" s="36"/>
    </row>
    <row r="921" customHeight="1" spans="3:10">
      <c r="C921" s="33"/>
      <c r="E921" s="34"/>
      <c r="G921" s="35"/>
      <c r="H921" s="36"/>
      <c r="I921" s="36"/>
      <c r="J921" s="36"/>
    </row>
    <row r="922" customHeight="1" spans="3:10">
      <c r="C922" s="33"/>
      <c r="E922" s="34"/>
      <c r="G922" s="35"/>
      <c r="H922" s="36"/>
      <c r="I922" s="36"/>
      <c r="J922" s="36"/>
    </row>
    <row r="923" customHeight="1" spans="3:10">
      <c r="C923" s="33"/>
      <c r="E923" s="34"/>
      <c r="G923" s="35"/>
      <c r="H923" s="36"/>
      <c r="I923" s="36"/>
      <c r="J923" s="36"/>
    </row>
    <row r="924" customHeight="1" spans="3:10">
      <c r="C924" s="33"/>
      <c r="E924" s="34"/>
      <c r="G924" s="35"/>
      <c r="H924" s="36"/>
      <c r="I924" s="36"/>
      <c r="J924" s="36"/>
    </row>
    <row r="925" customHeight="1" spans="3:10">
      <c r="C925" s="33"/>
      <c r="E925" s="34"/>
      <c r="G925" s="35"/>
      <c r="H925" s="36"/>
      <c r="I925" s="36"/>
      <c r="J925" s="36"/>
    </row>
    <row r="926" customHeight="1" spans="3:10">
      <c r="C926" s="33"/>
      <c r="E926" s="34"/>
      <c r="G926" s="35"/>
      <c r="H926" s="36"/>
      <c r="I926" s="36"/>
      <c r="J926" s="36"/>
    </row>
    <row r="927" customHeight="1" spans="3:10">
      <c r="C927" s="33"/>
      <c r="E927" s="34"/>
      <c r="G927" s="35"/>
      <c r="H927" s="36"/>
      <c r="I927" s="36"/>
      <c r="J927" s="36"/>
    </row>
    <row r="928" customHeight="1" spans="3:10">
      <c r="C928" s="33"/>
      <c r="E928" s="34"/>
      <c r="G928" s="35"/>
      <c r="H928" s="36"/>
      <c r="I928" s="36"/>
      <c r="J928" s="36"/>
    </row>
    <row r="929" customHeight="1" spans="3:10">
      <c r="C929" s="33"/>
      <c r="E929" s="34"/>
      <c r="G929" s="35"/>
      <c r="H929" s="36"/>
      <c r="I929" s="36"/>
      <c r="J929" s="36"/>
    </row>
    <row r="930" customHeight="1" spans="3:10">
      <c r="C930" s="33"/>
      <c r="E930" s="34"/>
      <c r="G930" s="35"/>
      <c r="H930" s="36"/>
      <c r="I930" s="36"/>
      <c r="J930" s="36"/>
    </row>
    <row r="931" customHeight="1" spans="3:10">
      <c r="C931" s="33"/>
      <c r="E931" s="34"/>
      <c r="G931" s="35"/>
      <c r="H931" s="36"/>
      <c r="I931" s="36"/>
      <c r="J931" s="36"/>
    </row>
    <row r="932" customHeight="1" spans="3:10">
      <c r="C932" s="33"/>
      <c r="E932" s="34"/>
      <c r="G932" s="35"/>
      <c r="H932" s="36"/>
      <c r="I932" s="36"/>
      <c r="J932" s="36"/>
    </row>
    <row r="933" customHeight="1" spans="3:10">
      <c r="C933" s="33"/>
      <c r="E933" s="34"/>
      <c r="G933" s="35"/>
      <c r="H933" s="36"/>
      <c r="I933" s="36"/>
      <c r="J933" s="36"/>
    </row>
    <row r="934" customHeight="1" spans="3:10">
      <c r="C934" s="33"/>
      <c r="E934" s="34"/>
      <c r="G934" s="35"/>
      <c r="H934" s="36"/>
      <c r="I934" s="36"/>
      <c r="J934" s="36"/>
    </row>
    <row r="935" customHeight="1" spans="3:10">
      <c r="C935" s="33"/>
      <c r="E935" s="34"/>
      <c r="G935" s="35"/>
      <c r="H935" s="36"/>
      <c r="I935" s="36"/>
      <c r="J935" s="36"/>
    </row>
    <row r="936" customHeight="1" spans="3:10">
      <c r="C936" s="33"/>
      <c r="E936" s="34"/>
      <c r="G936" s="35"/>
      <c r="H936" s="36"/>
      <c r="I936" s="36"/>
      <c r="J936" s="36"/>
    </row>
    <row r="937" customHeight="1" spans="3:10">
      <c r="C937" s="33"/>
      <c r="E937" s="34"/>
      <c r="G937" s="35"/>
      <c r="H937" s="36"/>
      <c r="I937" s="36"/>
      <c r="J937" s="36"/>
    </row>
    <row r="938" customHeight="1" spans="3:10">
      <c r="C938" s="33"/>
      <c r="E938" s="34"/>
      <c r="G938" s="35"/>
      <c r="H938" s="36"/>
      <c r="I938" s="36"/>
      <c r="J938" s="36"/>
    </row>
    <row r="939" customHeight="1" spans="3:10">
      <c r="C939" s="33"/>
      <c r="E939" s="34"/>
      <c r="G939" s="35"/>
      <c r="H939" s="36"/>
      <c r="I939" s="36"/>
      <c r="J939" s="36"/>
    </row>
    <row r="940" customHeight="1" spans="3:10">
      <c r="C940" s="33"/>
      <c r="E940" s="34"/>
      <c r="G940" s="35"/>
      <c r="H940" s="36"/>
      <c r="I940" s="36"/>
      <c r="J940" s="36"/>
    </row>
    <row r="941" customHeight="1" spans="3:10">
      <c r="C941" s="33"/>
      <c r="E941" s="34"/>
      <c r="G941" s="35"/>
      <c r="H941" s="36"/>
      <c r="I941" s="36"/>
      <c r="J941" s="36"/>
    </row>
    <row r="942" customHeight="1" spans="3:10">
      <c r="C942" s="33"/>
      <c r="E942" s="34"/>
      <c r="G942" s="35"/>
      <c r="H942" s="36"/>
      <c r="I942" s="36"/>
      <c r="J942" s="36"/>
    </row>
    <row r="943" customHeight="1" spans="3:10">
      <c r="C943" s="33"/>
      <c r="E943" s="34"/>
      <c r="G943" s="35"/>
      <c r="H943" s="36"/>
      <c r="I943" s="36"/>
      <c r="J943" s="36"/>
    </row>
    <row r="944" customHeight="1" spans="3:10">
      <c r="C944" s="33"/>
      <c r="E944" s="34"/>
      <c r="G944" s="35"/>
      <c r="H944" s="36"/>
      <c r="I944" s="36"/>
      <c r="J944" s="36"/>
    </row>
    <row r="945" customHeight="1" spans="3:10">
      <c r="C945" s="33"/>
      <c r="E945" s="34"/>
      <c r="G945" s="35"/>
      <c r="H945" s="36"/>
      <c r="I945" s="36"/>
      <c r="J945" s="36"/>
    </row>
    <row r="946" customHeight="1" spans="3:10">
      <c r="C946" s="33"/>
      <c r="E946" s="34"/>
      <c r="G946" s="35"/>
      <c r="H946" s="36"/>
      <c r="I946" s="36"/>
      <c r="J946" s="36"/>
    </row>
    <row r="947" customHeight="1" spans="3:10">
      <c r="C947" s="33"/>
      <c r="E947" s="34"/>
      <c r="G947" s="35"/>
      <c r="H947" s="36"/>
      <c r="I947" s="36"/>
      <c r="J947" s="36"/>
    </row>
    <row r="948" customHeight="1" spans="3:10">
      <c r="C948" s="33"/>
      <c r="E948" s="34"/>
      <c r="G948" s="35"/>
      <c r="H948" s="36"/>
      <c r="I948" s="36"/>
      <c r="J948" s="36"/>
    </row>
    <row r="949" customHeight="1" spans="3:10">
      <c r="C949" s="33"/>
      <c r="E949" s="34"/>
      <c r="G949" s="35"/>
      <c r="H949" s="36"/>
      <c r="I949" s="36"/>
      <c r="J949" s="36"/>
    </row>
    <row r="950" customHeight="1" spans="3:10">
      <c r="C950" s="33"/>
      <c r="E950" s="34"/>
      <c r="G950" s="35"/>
      <c r="H950" s="36"/>
      <c r="I950" s="36"/>
      <c r="J950" s="36"/>
    </row>
    <row r="951" customHeight="1" spans="3:10">
      <c r="C951" s="33"/>
      <c r="E951" s="34"/>
      <c r="G951" s="35"/>
      <c r="H951" s="36"/>
      <c r="I951" s="36"/>
      <c r="J951" s="36"/>
    </row>
    <row r="952" customHeight="1" spans="3:10">
      <c r="C952" s="33"/>
      <c r="E952" s="34"/>
      <c r="G952" s="35"/>
      <c r="H952" s="36"/>
      <c r="I952" s="36"/>
      <c r="J952" s="36"/>
    </row>
    <row r="953" customHeight="1" spans="3:10">
      <c r="C953" s="33"/>
      <c r="E953" s="34"/>
      <c r="G953" s="35"/>
      <c r="H953" s="36"/>
      <c r="I953" s="36"/>
      <c r="J953" s="36"/>
    </row>
    <row r="954" customHeight="1" spans="3:10">
      <c r="C954" s="33"/>
      <c r="E954" s="34"/>
      <c r="G954" s="35"/>
      <c r="H954" s="36"/>
      <c r="I954" s="36"/>
      <c r="J954" s="36"/>
    </row>
    <row r="955" customHeight="1" spans="3:10">
      <c r="C955" s="33"/>
      <c r="E955" s="34"/>
      <c r="G955" s="35"/>
      <c r="H955" s="36"/>
      <c r="I955" s="36"/>
      <c r="J955" s="36"/>
    </row>
    <row r="956" customHeight="1" spans="3:10">
      <c r="C956" s="33"/>
      <c r="E956" s="34"/>
      <c r="G956" s="35"/>
      <c r="H956" s="36"/>
      <c r="I956" s="36"/>
      <c r="J956" s="36"/>
    </row>
    <row r="957" customHeight="1" spans="3:10">
      <c r="C957" s="33"/>
      <c r="E957" s="34"/>
      <c r="G957" s="35"/>
      <c r="H957" s="36"/>
      <c r="I957" s="36"/>
      <c r="J957" s="36"/>
    </row>
    <row r="958" customHeight="1" spans="3:10">
      <c r="C958" s="33"/>
      <c r="E958" s="34"/>
      <c r="G958" s="35"/>
      <c r="H958" s="36"/>
      <c r="I958" s="36"/>
      <c r="J958" s="36"/>
    </row>
    <row r="959" customHeight="1" spans="3:10">
      <c r="C959" s="33"/>
      <c r="E959" s="34"/>
      <c r="G959" s="35"/>
      <c r="H959" s="36"/>
      <c r="I959" s="36"/>
      <c r="J959" s="36"/>
    </row>
    <row r="960" customHeight="1" spans="3:10">
      <c r="C960" s="33"/>
      <c r="E960" s="34"/>
      <c r="G960" s="35"/>
      <c r="H960" s="36"/>
      <c r="I960" s="36"/>
      <c r="J960" s="36"/>
    </row>
    <row r="961" customHeight="1" spans="3:10">
      <c r="C961" s="33"/>
      <c r="E961" s="34"/>
      <c r="G961" s="35"/>
      <c r="H961" s="36"/>
      <c r="I961" s="36"/>
      <c r="J961" s="36"/>
    </row>
    <row r="962" customHeight="1" spans="3:10">
      <c r="C962" s="33"/>
      <c r="E962" s="34"/>
      <c r="G962" s="35"/>
      <c r="H962" s="36"/>
      <c r="I962" s="36"/>
      <c r="J962" s="36"/>
    </row>
    <row r="963" customHeight="1" spans="3:10">
      <c r="C963" s="33"/>
      <c r="E963" s="34"/>
      <c r="G963" s="35"/>
      <c r="H963" s="36"/>
      <c r="I963" s="36"/>
      <c r="J963" s="36"/>
    </row>
    <row r="964" customHeight="1" spans="3:10">
      <c r="C964" s="33"/>
      <c r="E964" s="34"/>
      <c r="G964" s="35"/>
      <c r="H964" s="36"/>
      <c r="I964" s="36"/>
      <c r="J964" s="36"/>
    </row>
    <row r="965" customHeight="1" spans="3:10">
      <c r="C965" s="33"/>
      <c r="E965" s="34"/>
      <c r="G965" s="35"/>
      <c r="H965" s="36"/>
      <c r="I965" s="36"/>
      <c r="J965" s="36"/>
    </row>
    <row r="966" customHeight="1" spans="3:10">
      <c r="C966" s="33"/>
      <c r="E966" s="34"/>
      <c r="G966" s="35"/>
      <c r="H966" s="36"/>
      <c r="I966" s="36"/>
      <c r="J966" s="36"/>
    </row>
    <row r="967" customHeight="1" spans="3:10">
      <c r="C967" s="33"/>
      <c r="E967" s="34"/>
      <c r="G967" s="35"/>
      <c r="H967" s="36"/>
      <c r="I967" s="36"/>
      <c r="J967" s="36"/>
    </row>
    <row r="968" customHeight="1" spans="3:10">
      <c r="C968" s="33"/>
      <c r="E968" s="34"/>
      <c r="G968" s="35"/>
      <c r="H968" s="36"/>
      <c r="I968" s="36"/>
      <c r="J968" s="36"/>
    </row>
    <row r="969" customHeight="1" spans="3:10">
      <c r="C969" s="33"/>
      <c r="E969" s="34"/>
      <c r="G969" s="35"/>
      <c r="H969" s="36"/>
      <c r="I969" s="36"/>
      <c r="J969" s="36"/>
    </row>
    <row r="970" customHeight="1" spans="3:10">
      <c r="C970" s="33"/>
      <c r="E970" s="34"/>
      <c r="G970" s="35"/>
      <c r="H970" s="36"/>
      <c r="I970" s="36"/>
      <c r="J970" s="36"/>
    </row>
    <row r="971" customHeight="1" spans="3:10">
      <c r="C971" s="33"/>
      <c r="E971" s="34"/>
      <c r="G971" s="35"/>
      <c r="H971" s="36"/>
      <c r="I971" s="36"/>
      <c r="J971" s="36"/>
    </row>
    <row r="972" customHeight="1" spans="3:10">
      <c r="C972" s="33"/>
      <c r="E972" s="34"/>
      <c r="G972" s="35"/>
      <c r="H972" s="36"/>
      <c r="I972" s="36"/>
      <c r="J972" s="36"/>
    </row>
    <row r="973" customHeight="1" spans="3:10">
      <c r="C973" s="33"/>
      <c r="E973" s="34"/>
      <c r="G973" s="35"/>
      <c r="H973" s="36"/>
      <c r="I973" s="36"/>
      <c r="J973" s="36"/>
    </row>
    <row r="974" customHeight="1" spans="3:10">
      <c r="C974" s="33"/>
      <c r="E974" s="34"/>
      <c r="G974" s="35"/>
      <c r="H974" s="36"/>
      <c r="I974" s="36"/>
      <c r="J974" s="36"/>
    </row>
    <row r="975" customHeight="1" spans="3:10">
      <c r="C975" s="33"/>
      <c r="E975" s="34"/>
      <c r="G975" s="35"/>
      <c r="H975" s="36"/>
      <c r="I975" s="36"/>
      <c r="J975" s="36"/>
    </row>
    <row r="976" customHeight="1" spans="3:10">
      <c r="C976" s="33"/>
      <c r="E976" s="34"/>
      <c r="G976" s="35"/>
      <c r="H976" s="36"/>
      <c r="I976" s="36"/>
      <c r="J976" s="36"/>
    </row>
    <row r="977" customHeight="1" spans="3:10">
      <c r="C977" s="33"/>
      <c r="E977" s="34"/>
      <c r="G977" s="35"/>
      <c r="H977" s="36"/>
      <c r="I977" s="36"/>
      <c r="J977" s="36"/>
    </row>
    <row r="978" customHeight="1" spans="3:10">
      <c r="C978" s="33"/>
      <c r="E978" s="34"/>
      <c r="G978" s="35"/>
      <c r="H978" s="36"/>
      <c r="I978" s="36"/>
      <c r="J978" s="36"/>
    </row>
    <row r="979" customHeight="1" spans="3:10">
      <c r="C979" s="33"/>
      <c r="E979" s="34"/>
      <c r="G979" s="35"/>
      <c r="H979" s="36"/>
      <c r="I979" s="36"/>
      <c r="J979" s="36"/>
    </row>
    <row r="980" customHeight="1" spans="3:10">
      <c r="C980" s="33"/>
      <c r="E980" s="34"/>
      <c r="G980" s="35"/>
      <c r="H980" s="36"/>
      <c r="I980" s="36"/>
      <c r="J980" s="36"/>
    </row>
    <row r="981" customHeight="1" spans="3:10">
      <c r="C981" s="33"/>
      <c r="E981" s="34"/>
      <c r="G981" s="35"/>
      <c r="H981" s="36"/>
      <c r="I981" s="36"/>
      <c r="J981" s="36"/>
    </row>
    <row r="982" customHeight="1" spans="3:10">
      <c r="C982" s="33"/>
      <c r="E982" s="34"/>
      <c r="G982" s="35"/>
      <c r="H982" s="36"/>
      <c r="I982" s="36"/>
      <c r="J982" s="36"/>
    </row>
    <row r="983" customHeight="1" spans="3:10">
      <c r="C983" s="33"/>
      <c r="E983" s="34"/>
      <c r="G983" s="35"/>
      <c r="H983" s="36"/>
      <c r="I983" s="36"/>
      <c r="J983" s="36"/>
    </row>
    <row r="984" customHeight="1" spans="3:10">
      <c r="C984" s="33"/>
      <c r="E984" s="34"/>
      <c r="G984" s="35"/>
      <c r="H984" s="36"/>
      <c r="I984" s="36"/>
      <c r="J984" s="36"/>
    </row>
    <row r="985" customHeight="1" spans="3:10">
      <c r="C985" s="33"/>
      <c r="E985" s="34"/>
      <c r="G985" s="35"/>
      <c r="H985" s="36"/>
      <c r="I985" s="36"/>
      <c r="J985" s="36"/>
    </row>
    <row r="986" customHeight="1" spans="3:10">
      <c r="C986" s="33"/>
      <c r="E986" s="34"/>
      <c r="G986" s="35"/>
      <c r="H986" s="36"/>
      <c r="I986" s="36"/>
      <c r="J986" s="36"/>
    </row>
    <row r="987" customHeight="1" spans="3:10">
      <c r="C987" s="33"/>
      <c r="E987" s="34"/>
      <c r="G987" s="35"/>
      <c r="H987" s="36"/>
      <c r="I987" s="36"/>
      <c r="J987" s="36"/>
    </row>
    <row r="988" customHeight="1" spans="3:10">
      <c r="C988" s="33"/>
      <c r="E988" s="34"/>
      <c r="G988" s="35"/>
      <c r="H988" s="36"/>
      <c r="I988" s="36"/>
      <c r="J988" s="36"/>
    </row>
    <row r="989" customHeight="1" spans="3:10">
      <c r="C989" s="33"/>
      <c r="E989" s="34"/>
      <c r="G989" s="35"/>
      <c r="H989" s="36"/>
      <c r="I989" s="36"/>
      <c r="J989" s="36"/>
    </row>
    <row r="990" customHeight="1" spans="3:10">
      <c r="C990" s="33"/>
      <c r="E990" s="34"/>
      <c r="G990" s="35"/>
      <c r="H990" s="36"/>
      <c r="I990" s="36"/>
      <c r="J990" s="36"/>
    </row>
    <row r="991" customHeight="1" spans="3:10">
      <c r="C991" s="33"/>
      <c r="E991" s="34"/>
      <c r="G991" s="35"/>
      <c r="H991" s="36"/>
      <c r="I991" s="36"/>
      <c r="J991" s="36"/>
    </row>
    <row r="992" customHeight="1" spans="3:10">
      <c r="C992" s="33"/>
      <c r="E992" s="34"/>
      <c r="G992" s="35"/>
      <c r="H992" s="36"/>
      <c r="I992" s="36"/>
      <c r="J992" s="36"/>
    </row>
    <row r="993" customHeight="1" spans="3:10">
      <c r="C993" s="33"/>
      <c r="E993" s="34"/>
      <c r="G993" s="35"/>
      <c r="H993" s="36"/>
      <c r="I993" s="36"/>
      <c r="J993" s="36"/>
    </row>
    <row r="994" customHeight="1" spans="3:10">
      <c r="C994" s="33"/>
      <c r="E994" s="34"/>
      <c r="G994" s="35"/>
      <c r="H994" s="36"/>
      <c r="I994" s="36"/>
      <c r="J994" s="36"/>
    </row>
    <row r="995" customHeight="1" spans="3:10">
      <c r="C995" s="33"/>
      <c r="E995" s="34"/>
      <c r="G995" s="35"/>
      <c r="H995" s="36"/>
      <c r="I995" s="36"/>
      <c r="J995" s="36"/>
    </row>
    <row r="996" customHeight="1" spans="3:10">
      <c r="C996" s="33"/>
      <c r="E996" s="34"/>
      <c r="G996" s="35"/>
      <c r="H996" s="36"/>
      <c r="I996" s="36"/>
      <c r="J996" s="36"/>
    </row>
    <row r="997" customHeight="1" spans="3:10">
      <c r="C997" s="33"/>
      <c r="E997" s="34"/>
      <c r="G997" s="35"/>
      <c r="H997" s="36"/>
      <c r="I997" s="36"/>
      <c r="J997" s="36"/>
    </row>
    <row r="998" customHeight="1" spans="3:10">
      <c r="C998" s="33"/>
      <c r="E998" s="34"/>
      <c r="G998" s="35"/>
      <c r="H998" s="36"/>
      <c r="I998" s="36"/>
      <c r="J998" s="36"/>
    </row>
    <row r="999" customHeight="1" spans="3:10">
      <c r="C999" s="33"/>
      <c r="E999" s="34"/>
      <c r="G999" s="35"/>
      <c r="H999" s="36"/>
      <c r="I999" s="36"/>
      <c r="J999" s="36"/>
    </row>
    <row r="1000" customHeight="1" spans="3:10">
      <c r="C1000" s="33"/>
      <c r="E1000" s="34"/>
      <c r="G1000" s="35"/>
      <c r="H1000" s="36"/>
      <c r="I1000" s="36"/>
      <c r="J1000" s="36"/>
    </row>
    <row r="1001" customHeight="1" spans="3:10">
      <c r="C1001" s="33"/>
      <c r="E1001" s="34"/>
      <c r="G1001" s="35"/>
      <c r="H1001" s="36"/>
      <c r="I1001" s="36"/>
      <c r="J1001" s="36"/>
    </row>
    <row r="1002" customHeight="1" spans="3:10">
      <c r="C1002" s="33"/>
      <c r="E1002" s="34"/>
      <c r="G1002" s="35"/>
      <c r="H1002" s="36"/>
      <c r="I1002" s="36"/>
      <c r="J1002" s="36"/>
    </row>
    <row r="1003" customHeight="1" spans="3:10">
      <c r="C1003" s="33"/>
      <c r="E1003" s="34"/>
      <c r="G1003" s="35"/>
      <c r="H1003" s="36"/>
      <c r="I1003" s="36"/>
      <c r="J1003" s="36"/>
    </row>
    <row r="1004" customHeight="1" spans="3:10">
      <c r="C1004" s="33"/>
      <c r="E1004" s="34"/>
      <c r="G1004" s="35"/>
      <c r="H1004" s="36"/>
      <c r="I1004" s="36"/>
      <c r="J1004" s="36"/>
    </row>
    <row r="1005" customHeight="1" spans="3:10">
      <c r="C1005" s="33"/>
      <c r="E1005" s="34"/>
      <c r="G1005" s="35"/>
      <c r="H1005" s="36"/>
      <c r="I1005" s="36"/>
      <c r="J1005" s="36"/>
    </row>
    <row r="1006" customHeight="1" spans="3:10">
      <c r="C1006" s="33"/>
      <c r="E1006" s="34"/>
      <c r="G1006" s="35"/>
      <c r="H1006" s="36"/>
      <c r="I1006" s="36"/>
      <c r="J1006" s="36"/>
    </row>
    <row r="1007" customHeight="1" spans="3:10">
      <c r="C1007" s="33"/>
      <c r="E1007" s="34"/>
      <c r="G1007" s="35"/>
      <c r="H1007" s="36"/>
      <c r="I1007" s="36"/>
      <c r="J1007" s="36"/>
    </row>
    <row r="1008" customHeight="1" spans="3:10">
      <c r="C1008" s="33"/>
      <c r="E1008" s="34"/>
      <c r="G1008" s="35"/>
      <c r="H1008" s="36"/>
      <c r="I1008" s="36"/>
      <c r="J1008" s="36"/>
    </row>
    <row r="1009" customHeight="1" spans="3:10">
      <c r="C1009" s="33"/>
      <c r="E1009" s="34"/>
      <c r="G1009" s="35"/>
      <c r="H1009" s="36"/>
      <c r="I1009" s="36"/>
      <c r="J1009" s="36"/>
    </row>
  </sheetData>
  <autoFilter ref="A2:A1009">
    <extLst/>
  </autoFilter>
  <mergeCells count="3">
    <mergeCell ref="B1:C1"/>
    <mergeCell ref="D1:E1"/>
    <mergeCell ref="F1:G1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8"/>
  <sheetViews>
    <sheetView workbookViewId="0">
      <pane xSplit="1" topLeftCell="B1" activePane="topRight" state="frozen"/>
      <selection/>
      <selection pane="topRight" activeCell="C2" sqref="C2"/>
    </sheetView>
  </sheetViews>
  <sheetFormatPr defaultColWidth="14.4285714285714" defaultRowHeight="15.75" customHeight="1"/>
  <cols>
    <col min="1" max="1" width="21.1428571428571" customWidth="1"/>
    <col min="2" max="2" width="8.42857142857143" customWidth="1"/>
    <col min="3" max="3" width="11.1428571428571" customWidth="1"/>
    <col min="4" max="4" width="7.85714285714286" customWidth="1"/>
    <col min="5" max="5" width="9.42857142857143" customWidth="1"/>
    <col min="6" max="6" width="8.57142857142857" customWidth="1"/>
    <col min="7" max="7" width="8.85714285714286" customWidth="1"/>
    <col min="8" max="8" width="13.8571428571429" customWidth="1"/>
    <col min="9" max="9" width="13.7142857142857" customWidth="1"/>
    <col min="10" max="10" width="17.1428571428571" customWidth="1"/>
    <col min="11" max="11" width="7.85714285714286" customWidth="1"/>
  </cols>
  <sheetData>
    <row r="1" ht="24.75" customHeight="1" spans="1:11">
      <c r="A1" s="21" t="s">
        <v>99</v>
      </c>
      <c r="B1" s="48">
        <v>2018</v>
      </c>
      <c r="C1" s="21" t="s">
        <v>100</v>
      </c>
      <c r="D1" s="48">
        <v>2019</v>
      </c>
      <c r="E1" s="21" t="s">
        <v>101</v>
      </c>
      <c r="F1" s="48">
        <v>2020</v>
      </c>
      <c r="G1" s="21" t="s">
        <v>102</v>
      </c>
      <c r="H1" s="5" t="s">
        <v>103</v>
      </c>
      <c r="I1" s="5" t="s">
        <v>104</v>
      </c>
      <c r="J1" s="5" t="s">
        <v>59</v>
      </c>
      <c r="K1" s="37"/>
    </row>
    <row r="2" ht="12.75" spans="1:10">
      <c r="A2" s="21" t="s">
        <v>73</v>
      </c>
      <c r="B2" s="48">
        <v>6230</v>
      </c>
      <c r="C2" s="49">
        <v>0.152497980564463</v>
      </c>
      <c r="D2" s="48">
        <v>4497</v>
      </c>
      <c r="E2" s="49">
        <v>0.139083908081527</v>
      </c>
      <c r="F2" s="48">
        <v>3105</v>
      </c>
      <c r="G2" s="49">
        <v>0.144016697588126</v>
      </c>
      <c r="H2" s="38">
        <f t="shared" ref="H2:H40" si="0">(E2-C2)/C2</f>
        <v>-0.0879622958499829</v>
      </c>
      <c r="I2" s="38">
        <f t="shared" ref="I2:I40" si="1">(G2-E2)/E2</f>
        <v>0.0354662848825623</v>
      </c>
      <c r="J2" s="38">
        <f t="shared" ref="J2:J40" si="2">(G2-C2)/C2</f>
        <v>-0.0556157068109603</v>
      </c>
    </row>
    <row r="3" ht="12.75" spans="1:10">
      <c r="A3" s="21" t="s">
        <v>60</v>
      </c>
      <c r="B3" s="48">
        <v>3795</v>
      </c>
      <c r="C3" s="49">
        <v>0.0928940347098132</v>
      </c>
      <c r="D3" s="48">
        <v>2778</v>
      </c>
      <c r="E3" s="49">
        <v>0.0859184115300158</v>
      </c>
      <c r="F3" s="48">
        <v>1771</v>
      </c>
      <c r="G3" s="49">
        <v>0.0821428571428571</v>
      </c>
      <c r="H3" s="38">
        <f t="shared" si="0"/>
        <v>-0.0750922618614667</v>
      </c>
      <c r="I3" s="38">
        <f t="shared" si="1"/>
        <v>-0.0439434845212382</v>
      </c>
      <c r="J3" s="38">
        <f t="shared" si="2"/>
        <v>-0.115735930735931</v>
      </c>
    </row>
    <row r="4" ht="12.75" spans="1:10">
      <c r="A4" s="21" t="s">
        <v>62</v>
      </c>
      <c r="B4" s="48">
        <v>1050</v>
      </c>
      <c r="C4" s="49">
        <v>0.0257019068367072</v>
      </c>
      <c r="D4" s="48">
        <v>1668</v>
      </c>
      <c r="E4" s="49">
        <v>0.0515881607026877</v>
      </c>
      <c r="F4" s="48">
        <v>1383</v>
      </c>
      <c r="G4" s="49">
        <v>0.0641465677179963</v>
      </c>
      <c r="H4" s="42">
        <f t="shared" si="0"/>
        <v>1.00717250398752</v>
      </c>
      <c r="I4" s="38">
        <f t="shared" si="1"/>
        <v>0.243435835746987</v>
      </c>
      <c r="J4" s="42">
        <f t="shared" si="2"/>
        <v>1.4957902199841</v>
      </c>
    </row>
    <row r="5" ht="12.75" spans="1:10">
      <c r="A5" s="21" t="s">
        <v>65</v>
      </c>
      <c r="B5" s="48">
        <v>1942</v>
      </c>
      <c r="C5" s="49">
        <v>0.0475362886446528</v>
      </c>
      <c r="D5" s="48">
        <v>1524</v>
      </c>
      <c r="E5" s="49">
        <v>0.0471345065413045</v>
      </c>
      <c r="F5" s="48">
        <v>1199</v>
      </c>
      <c r="G5" s="49">
        <v>0.0556122448979592</v>
      </c>
      <c r="H5" s="38">
        <f t="shared" si="0"/>
        <v>-0.00845211342331885</v>
      </c>
      <c r="I5" s="38">
        <f t="shared" si="1"/>
        <v>0.179862673415823</v>
      </c>
      <c r="J5" s="38">
        <f t="shared" si="2"/>
        <v>0.169890340276172</v>
      </c>
    </row>
    <row r="6" ht="12.75" spans="1:28">
      <c r="A6" s="24" t="s">
        <v>69</v>
      </c>
      <c r="B6" s="50">
        <v>992</v>
      </c>
      <c r="C6" s="51">
        <v>0.0242821824590605</v>
      </c>
      <c r="D6" s="50">
        <v>934</v>
      </c>
      <c r="E6" s="51">
        <v>0.0288868957411932</v>
      </c>
      <c r="F6" s="50">
        <v>1074</v>
      </c>
      <c r="G6" s="51">
        <v>0.0498144712430427</v>
      </c>
      <c r="H6" s="40">
        <f t="shared" si="0"/>
        <v>0.189633419067506</v>
      </c>
      <c r="I6" s="40">
        <f t="shared" si="1"/>
        <v>0.724466058566701</v>
      </c>
      <c r="J6" s="40">
        <f t="shared" si="2"/>
        <v>1.05148245331857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</row>
    <row r="7" ht="12.75" spans="1:10">
      <c r="A7" s="21" t="s">
        <v>64</v>
      </c>
      <c r="B7" s="48">
        <v>1882</v>
      </c>
      <c r="C7" s="49">
        <v>0.0460676082539838</v>
      </c>
      <c r="D7" s="48">
        <v>1334</v>
      </c>
      <c r="E7" s="49">
        <v>0.0412581573005907</v>
      </c>
      <c r="F7" s="48">
        <v>1046</v>
      </c>
      <c r="G7" s="49">
        <v>0.0485157699443414</v>
      </c>
      <c r="H7" s="38">
        <f t="shared" si="0"/>
        <v>-0.104399840488293</v>
      </c>
      <c r="I7" s="38">
        <f t="shared" si="1"/>
        <v>0.175907338538523</v>
      </c>
      <c r="J7" s="38">
        <f t="shared" si="2"/>
        <v>0.0531427999660883</v>
      </c>
    </row>
    <row r="8" ht="12.75" spans="1:10">
      <c r="A8" s="21" t="s">
        <v>61</v>
      </c>
      <c r="B8" s="48">
        <v>3517</v>
      </c>
      <c r="C8" s="49">
        <v>0.0860891488997136</v>
      </c>
      <c r="D8" s="48">
        <v>1738</v>
      </c>
      <c r="E8" s="49">
        <v>0.0537531314755822</v>
      </c>
      <c r="F8" s="48">
        <v>1038</v>
      </c>
      <c r="G8" s="49">
        <v>0.0481447124304267</v>
      </c>
      <c r="H8" s="38">
        <f t="shared" si="0"/>
        <v>-0.37561083873416</v>
      </c>
      <c r="I8" s="38">
        <f t="shared" si="1"/>
        <v>-0.10433660125835</v>
      </c>
      <c r="J8" s="38">
        <f t="shared" si="2"/>
        <v>-0.44075748168319</v>
      </c>
    </row>
    <row r="9" ht="12.75" spans="1:10">
      <c r="A9" s="21" t="s">
        <v>63</v>
      </c>
      <c r="B9" s="48">
        <v>2178</v>
      </c>
      <c r="C9" s="49">
        <v>0.0533130981812841</v>
      </c>
      <c r="D9" s="48">
        <v>1726</v>
      </c>
      <c r="E9" s="49">
        <v>0.0533819936288003</v>
      </c>
      <c r="F9" s="48">
        <v>984</v>
      </c>
      <c r="G9" s="49">
        <v>0.0456400742115028</v>
      </c>
      <c r="H9" s="38">
        <f t="shared" si="0"/>
        <v>0.00129227994370001</v>
      </c>
      <c r="I9" s="38">
        <f t="shared" si="1"/>
        <v>-0.145028667740139</v>
      </c>
      <c r="J9" s="38">
        <f t="shared" si="2"/>
        <v>-0.143923805435021</v>
      </c>
    </row>
    <row r="10" ht="12.75" spans="1:10">
      <c r="A10" s="21" t="s">
        <v>75</v>
      </c>
      <c r="B10" s="48">
        <v>1207</v>
      </c>
      <c r="C10" s="49">
        <v>0.0295449538589577</v>
      </c>
      <c r="D10" s="48">
        <v>1062</v>
      </c>
      <c r="E10" s="49">
        <v>0.0328456994402004</v>
      </c>
      <c r="F10" s="48">
        <v>697</v>
      </c>
      <c r="G10" s="49">
        <v>0.0323283858998145</v>
      </c>
      <c r="H10" s="38">
        <f t="shared" si="0"/>
        <v>0.111719435982194</v>
      </c>
      <c r="I10" s="38">
        <f t="shared" si="1"/>
        <v>-0.0157498104532003</v>
      </c>
      <c r="J10" s="38">
        <f t="shared" si="2"/>
        <v>0.0942100655883353</v>
      </c>
    </row>
    <row r="11" ht="12.75" spans="1:28">
      <c r="A11" t="s">
        <v>67</v>
      </c>
      <c r="B11" s="52">
        <v>1967</v>
      </c>
      <c r="C11" s="53">
        <v>0.0481482388074315</v>
      </c>
      <c r="D11" s="52">
        <v>1771</v>
      </c>
      <c r="E11" s="53">
        <v>0.0547737605542325</v>
      </c>
      <c r="F11" s="52">
        <v>693</v>
      </c>
      <c r="G11" s="53">
        <v>0.0321428571428571</v>
      </c>
      <c r="H11" s="38">
        <f t="shared" si="0"/>
        <v>0.137606731022909</v>
      </c>
      <c r="I11" s="38">
        <f t="shared" si="1"/>
        <v>-0.413170525127047</v>
      </c>
      <c r="J11" s="38">
        <f t="shared" si="2"/>
        <v>-0.33241883942189</v>
      </c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</row>
    <row r="12" ht="12.75" spans="1:10">
      <c r="A12" s="21" t="s">
        <v>70</v>
      </c>
      <c r="B12" s="48">
        <v>1274</v>
      </c>
      <c r="C12" s="49">
        <v>0.0311849802952048</v>
      </c>
      <c r="D12" s="48">
        <v>769</v>
      </c>
      <c r="E12" s="49">
        <v>0.0237837503479417</v>
      </c>
      <c r="F12" s="48">
        <v>595</v>
      </c>
      <c r="G12" s="49">
        <v>0.0275974025974026</v>
      </c>
      <c r="H12" s="38">
        <f t="shared" si="0"/>
        <v>-0.237333160938412</v>
      </c>
      <c r="I12" s="38">
        <f t="shared" si="1"/>
        <v>0.160346967726682</v>
      </c>
      <c r="J12" s="38">
        <f t="shared" si="2"/>
        <v>-0.115041845909193</v>
      </c>
    </row>
    <row r="13" ht="12.75" spans="1:10">
      <c r="A13" s="21" t="s">
        <v>96</v>
      </c>
      <c r="B13" s="48">
        <v>865</v>
      </c>
      <c r="C13" s="49">
        <v>0.0211734756321445</v>
      </c>
      <c r="D13" s="48">
        <v>1074</v>
      </c>
      <c r="E13" s="49">
        <v>0.0332168372869823</v>
      </c>
      <c r="F13" s="48">
        <v>571</v>
      </c>
      <c r="G13" s="49">
        <v>0.0264842300556586</v>
      </c>
      <c r="H13" s="38">
        <f t="shared" si="0"/>
        <v>0.568794744144612</v>
      </c>
      <c r="I13" s="38">
        <f t="shared" si="1"/>
        <v>-0.202686582505018</v>
      </c>
      <c r="J13" s="38">
        <f t="shared" si="2"/>
        <v>0.250821098802106</v>
      </c>
    </row>
    <row r="14" ht="12.75" spans="1:10">
      <c r="A14" s="21" t="s">
        <v>81</v>
      </c>
      <c r="B14" s="48">
        <v>774</v>
      </c>
      <c r="C14" s="49">
        <v>0.0189459770396299</v>
      </c>
      <c r="D14" s="48">
        <v>628</v>
      </c>
      <c r="E14" s="49">
        <v>0.0194228806482541</v>
      </c>
      <c r="F14" s="48">
        <v>545</v>
      </c>
      <c r="G14" s="49">
        <v>0.025278293135436</v>
      </c>
      <c r="H14" s="38">
        <f t="shared" si="0"/>
        <v>0.0251717611409884</v>
      </c>
      <c r="I14" s="38">
        <f t="shared" si="1"/>
        <v>0.301469827942758</v>
      </c>
      <c r="J14" s="38">
        <f t="shared" si="2"/>
        <v>0.334230115583936</v>
      </c>
    </row>
    <row r="15" ht="12.75" spans="1:10">
      <c r="A15" s="21" t="s">
        <v>95</v>
      </c>
      <c r="B15" s="48">
        <v>1067</v>
      </c>
      <c r="C15" s="49">
        <v>0.0261180329473968</v>
      </c>
      <c r="D15" s="48">
        <v>693</v>
      </c>
      <c r="E15" s="49">
        <v>0.0214332106516562</v>
      </c>
      <c r="F15" s="48">
        <v>537</v>
      </c>
      <c r="G15" s="49">
        <v>0.0249072356215213</v>
      </c>
      <c r="H15" s="38">
        <f t="shared" si="0"/>
        <v>-0.179371176427263</v>
      </c>
      <c r="I15" s="38">
        <f t="shared" si="1"/>
        <v>0.162086074099061</v>
      </c>
      <c r="J15" s="38">
        <f t="shared" si="2"/>
        <v>-0.0463586721218266</v>
      </c>
    </row>
    <row r="16" ht="12.75" spans="1:10">
      <c r="A16" s="21" t="s">
        <v>89</v>
      </c>
      <c r="B16" s="48">
        <v>317</v>
      </c>
      <c r="C16" s="49">
        <v>0.00775952806403447</v>
      </c>
      <c r="D16" s="48">
        <v>564</v>
      </c>
      <c r="E16" s="49">
        <v>0.0174434787987505</v>
      </c>
      <c r="F16" s="48">
        <v>529</v>
      </c>
      <c r="G16" s="49">
        <v>0.0245361781076067</v>
      </c>
      <c r="H16" s="38">
        <f t="shared" si="0"/>
        <v>1.24800769515885</v>
      </c>
      <c r="I16" s="38">
        <f t="shared" si="1"/>
        <v>0.406610366583771</v>
      </c>
      <c r="J16" s="38">
        <f t="shared" si="2"/>
        <v>2.16207092817052</v>
      </c>
    </row>
    <row r="17" ht="12.75" spans="1:10">
      <c r="A17" s="21" t="s">
        <v>84</v>
      </c>
      <c r="B17" s="48">
        <v>819</v>
      </c>
      <c r="C17" s="49">
        <v>0.0200474873326316</v>
      </c>
      <c r="D17" s="48">
        <v>787</v>
      </c>
      <c r="E17" s="49">
        <v>0.0243404571181146</v>
      </c>
      <c r="F17" s="48">
        <v>511</v>
      </c>
      <c r="G17" s="49">
        <v>0.0237012987012987</v>
      </c>
      <c r="H17" s="38">
        <f t="shared" si="0"/>
        <v>0.214140042303219</v>
      </c>
      <c r="I17" s="38">
        <f t="shared" si="1"/>
        <v>-0.0262590966847637</v>
      </c>
      <c r="J17" s="38">
        <f t="shared" si="2"/>
        <v>0.182257821543536</v>
      </c>
    </row>
    <row r="18" ht="12.75" spans="1:10">
      <c r="A18" s="48">
        <v>1028</v>
      </c>
      <c r="B18" s="48">
        <v>1257</v>
      </c>
      <c r="C18" s="49">
        <v>0.0307688541845152</v>
      </c>
      <c r="D18" s="48">
        <v>876</v>
      </c>
      <c r="E18" s="49">
        <v>0.0270930628150806</v>
      </c>
      <c r="F18" s="48">
        <v>482</v>
      </c>
      <c r="G18" s="49">
        <v>0.0223562152133581</v>
      </c>
      <c r="H18" s="38">
        <f t="shared" si="0"/>
        <v>-0.119464681635253</v>
      </c>
      <c r="I18" s="38">
        <f t="shared" si="1"/>
        <v>-0.174836179801933</v>
      </c>
      <c r="J18" s="38">
        <f t="shared" si="2"/>
        <v>-0.273414112878825</v>
      </c>
    </row>
    <row r="19" ht="12.75" spans="1:10">
      <c r="A19" s="21" t="s">
        <v>82</v>
      </c>
      <c r="B19" s="48">
        <v>894</v>
      </c>
      <c r="C19" s="49">
        <v>0.0218833378209679</v>
      </c>
      <c r="D19" s="48">
        <v>845</v>
      </c>
      <c r="E19" s="49">
        <v>0.0261342900442273</v>
      </c>
      <c r="F19" s="48">
        <v>402</v>
      </c>
      <c r="G19" s="49">
        <v>0.0186456400742115</v>
      </c>
      <c r="H19" s="42">
        <f t="shared" si="0"/>
        <v>0.194255202658631</v>
      </c>
      <c r="I19" s="38">
        <f t="shared" si="1"/>
        <v>-0.28654499346807</v>
      </c>
      <c r="J19" s="42">
        <f t="shared" si="2"/>
        <v>-0.147952646586395</v>
      </c>
    </row>
    <row r="20" ht="12.75" spans="1:10">
      <c r="A20" s="21" t="s">
        <v>66</v>
      </c>
      <c r="B20" s="48">
        <v>673</v>
      </c>
      <c r="C20" s="49">
        <v>0.0164736983820038</v>
      </c>
      <c r="D20" s="48">
        <v>629</v>
      </c>
      <c r="E20" s="49">
        <v>0.0194538088021526</v>
      </c>
      <c r="F20" s="48">
        <v>368</v>
      </c>
      <c r="G20" s="49">
        <v>0.0170686456400742</v>
      </c>
      <c r="H20" s="38">
        <f t="shared" si="0"/>
        <v>0.18090111589055</v>
      </c>
      <c r="I20" s="38">
        <f t="shared" si="1"/>
        <v>-0.12260648731237</v>
      </c>
      <c r="J20" s="38">
        <f t="shared" si="2"/>
        <v>0.0361149782079521</v>
      </c>
    </row>
    <row r="21" ht="12.75" spans="1:10">
      <c r="A21" s="21" t="s">
        <v>97</v>
      </c>
      <c r="B21" s="48">
        <v>246</v>
      </c>
      <c r="C21" s="49">
        <v>0.00602158960174283</v>
      </c>
      <c r="D21" s="48">
        <v>234</v>
      </c>
      <c r="E21" s="49">
        <v>0.00723718801224755</v>
      </c>
      <c r="F21" s="48">
        <v>308</v>
      </c>
      <c r="G21" s="49">
        <v>0.0142857142857143</v>
      </c>
      <c r="H21" s="38">
        <f t="shared" si="0"/>
        <v>0.201873340911988</v>
      </c>
      <c r="I21" s="38">
        <f t="shared" si="1"/>
        <v>0.973931623931624</v>
      </c>
      <c r="J21" s="38">
        <f t="shared" si="2"/>
        <v>1.37241579558653</v>
      </c>
    </row>
    <row r="22" ht="12.75" spans="1:10">
      <c r="A22" s="21" t="s">
        <v>74</v>
      </c>
      <c r="B22" s="48">
        <v>637</v>
      </c>
      <c r="C22" s="49">
        <v>0.0155924901476024</v>
      </c>
      <c r="D22" s="48">
        <v>435</v>
      </c>
      <c r="E22" s="49">
        <v>0.0134537469458448</v>
      </c>
      <c r="F22" s="48">
        <v>286</v>
      </c>
      <c r="G22" s="49">
        <v>0.013265306122449</v>
      </c>
      <c r="H22" s="38">
        <f t="shared" si="0"/>
        <v>-0.137164954507696</v>
      </c>
      <c r="I22" s="38">
        <f t="shared" si="1"/>
        <v>-0.0140065681444992</v>
      </c>
      <c r="J22" s="38">
        <f t="shared" si="2"/>
        <v>-0.149250312369846</v>
      </c>
    </row>
    <row r="23" ht="12.75" spans="1:10">
      <c r="A23" s="21" t="s">
        <v>77</v>
      </c>
      <c r="B23" s="48">
        <v>279</v>
      </c>
      <c r="C23" s="49">
        <v>0.00682936381661078</v>
      </c>
      <c r="D23" s="48">
        <v>386</v>
      </c>
      <c r="E23" s="49">
        <v>0.0119382674048186</v>
      </c>
      <c r="F23" s="48">
        <v>279</v>
      </c>
      <c r="G23" s="49">
        <v>0.0129406307977737</v>
      </c>
      <c r="H23" s="38">
        <f t="shared" si="0"/>
        <v>0.74807899028335</v>
      </c>
      <c r="I23" s="38">
        <f t="shared" si="1"/>
        <v>0.0839622165399367</v>
      </c>
      <c r="J23" s="38">
        <f t="shared" si="2"/>
        <v>0.894851576994434</v>
      </c>
    </row>
    <row r="24" ht="12.75" spans="1:10">
      <c r="A24" s="21" t="s">
        <v>87</v>
      </c>
      <c r="B24" s="48">
        <v>529</v>
      </c>
      <c r="C24" s="49">
        <v>0.0129488654443982</v>
      </c>
      <c r="D24" s="48">
        <v>499</v>
      </c>
      <c r="E24" s="49">
        <v>0.0154331487953484</v>
      </c>
      <c r="F24" s="48">
        <v>262</v>
      </c>
      <c r="G24" s="49">
        <v>0.012152133580705</v>
      </c>
      <c r="H24" s="38">
        <f t="shared" si="0"/>
        <v>0.191853360560243</v>
      </c>
      <c r="I24" s="38">
        <f t="shared" si="1"/>
        <v>-0.212595320511152</v>
      </c>
      <c r="J24" s="38">
        <f t="shared" si="2"/>
        <v>-0.0615290866303559</v>
      </c>
    </row>
    <row r="25" ht="12.75" spans="1:10">
      <c r="A25" s="21" t="s">
        <v>79</v>
      </c>
      <c r="B25" s="48">
        <v>309</v>
      </c>
      <c r="C25" s="49">
        <v>0.00756370401194527</v>
      </c>
      <c r="D25" s="48">
        <v>236</v>
      </c>
      <c r="E25" s="49">
        <v>0.00729904432004454</v>
      </c>
      <c r="F25" s="48">
        <v>260</v>
      </c>
      <c r="G25" s="49">
        <v>0.0120593692022263</v>
      </c>
      <c r="H25" s="38">
        <f t="shared" si="0"/>
        <v>-0.0349907520816199</v>
      </c>
      <c r="I25" s="38">
        <f t="shared" si="1"/>
        <v>0.652184679727053</v>
      </c>
      <c r="J25" s="38">
        <f t="shared" si="2"/>
        <v>0.594373495205673</v>
      </c>
    </row>
    <row r="26" ht="12.75" spans="1:10">
      <c r="A26" s="21" t="s">
        <v>68</v>
      </c>
      <c r="B26" s="48">
        <v>810</v>
      </c>
      <c r="C26" s="49">
        <v>0.0198271852740313</v>
      </c>
      <c r="D26" s="48">
        <v>406</v>
      </c>
      <c r="E26" s="49">
        <v>0.0125568304827885</v>
      </c>
      <c r="F26" s="48">
        <v>248</v>
      </c>
      <c r="G26" s="49">
        <v>0.0115027829313544</v>
      </c>
      <c r="H26" s="38">
        <f t="shared" si="0"/>
        <v>-0.366686178131657</v>
      </c>
      <c r="I26" s="38">
        <f t="shared" si="1"/>
        <v>-0.0839421662081761</v>
      </c>
      <c r="J26" s="38">
        <f t="shared" si="2"/>
        <v>-0.419847912228865</v>
      </c>
    </row>
    <row r="27" ht="12.75" spans="1:10">
      <c r="A27" s="21" t="s">
        <v>85</v>
      </c>
      <c r="B27" s="48">
        <v>349</v>
      </c>
      <c r="C27" s="49">
        <v>0.00854282427239126</v>
      </c>
      <c r="D27" s="48">
        <v>528</v>
      </c>
      <c r="E27" s="49">
        <v>0.0163300652584047</v>
      </c>
      <c r="F27" s="48">
        <v>247</v>
      </c>
      <c r="G27" s="49">
        <v>0.011456400742115</v>
      </c>
      <c r="H27" s="38">
        <f t="shared" si="0"/>
        <v>0.911553455592001</v>
      </c>
      <c r="I27" s="38">
        <f t="shared" si="1"/>
        <v>-0.298447338646202</v>
      </c>
      <c r="J27" s="38">
        <f t="shared" si="2"/>
        <v>0.341055414090617</v>
      </c>
    </row>
    <row r="28" ht="12.75" spans="1:10">
      <c r="A28" s="21" t="s">
        <v>80</v>
      </c>
      <c r="B28" s="48">
        <v>452</v>
      </c>
      <c r="C28" s="49">
        <v>0.0110640589430397</v>
      </c>
      <c r="D28" s="48">
        <v>469</v>
      </c>
      <c r="E28" s="49">
        <v>0.0145053041783936</v>
      </c>
      <c r="F28" s="48">
        <v>243</v>
      </c>
      <c r="G28" s="49">
        <v>0.0112708719851577</v>
      </c>
      <c r="H28" s="38">
        <f t="shared" si="0"/>
        <v>0.311029184955561</v>
      </c>
      <c r="I28" s="38">
        <f t="shared" si="1"/>
        <v>-0.22298272090383</v>
      </c>
      <c r="J28" s="38">
        <f t="shared" si="2"/>
        <v>0.0186923301098396</v>
      </c>
    </row>
    <row r="29" ht="12.75" spans="1:10">
      <c r="A29" s="21" t="s">
        <v>91</v>
      </c>
      <c r="B29" s="48">
        <v>319</v>
      </c>
      <c r="C29" s="49">
        <v>0.00780848407705676</v>
      </c>
      <c r="D29" s="48">
        <v>203</v>
      </c>
      <c r="E29" s="49">
        <v>0.00627841524139424</v>
      </c>
      <c r="F29" s="48">
        <v>218</v>
      </c>
      <c r="G29" s="49">
        <v>0.0101113172541744</v>
      </c>
      <c r="H29" s="38">
        <f t="shared" si="0"/>
        <v>-0.195949536499439</v>
      </c>
      <c r="I29" s="38">
        <f t="shared" si="1"/>
        <v>0.610488772311432</v>
      </c>
      <c r="J29" s="38">
        <f t="shared" si="2"/>
        <v>0.294914243839456</v>
      </c>
    </row>
    <row r="30" ht="12.75" spans="1:10">
      <c r="A30" s="21" t="s">
        <v>71</v>
      </c>
      <c r="B30" s="48">
        <v>506</v>
      </c>
      <c r="C30" s="49">
        <v>0.0123858712946418</v>
      </c>
      <c r="D30" s="48">
        <v>472</v>
      </c>
      <c r="E30" s="49">
        <v>0.0145980886400891</v>
      </c>
      <c r="F30" s="48">
        <v>215</v>
      </c>
      <c r="G30" s="49">
        <v>0.0099721706864564</v>
      </c>
      <c r="H30" s="38">
        <f t="shared" si="0"/>
        <v>0.17860813283312</v>
      </c>
      <c r="I30" s="38">
        <f t="shared" si="1"/>
        <v>-0.316885180497469</v>
      </c>
      <c r="J30" s="38">
        <f t="shared" si="2"/>
        <v>-0.194875318075487</v>
      </c>
    </row>
    <row r="31" ht="12.75" spans="1:10">
      <c r="A31" s="21" t="s">
        <v>76</v>
      </c>
      <c r="B31" s="48">
        <v>410</v>
      </c>
      <c r="C31" s="49">
        <v>0.0100359826695714</v>
      </c>
      <c r="D31" s="48">
        <v>391</v>
      </c>
      <c r="E31" s="49">
        <v>0.0120929081743111</v>
      </c>
      <c r="F31" s="48">
        <v>213</v>
      </c>
      <c r="G31" s="49">
        <v>0.00987940630797774</v>
      </c>
      <c r="H31" s="38">
        <f t="shared" si="0"/>
        <v>0.204955067427147</v>
      </c>
      <c r="I31" s="38">
        <f t="shared" si="1"/>
        <v>-0.183041319294516</v>
      </c>
      <c r="J31" s="38">
        <f t="shared" si="2"/>
        <v>-0.0156014978053305</v>
      </c>
    </row>
    <row r="32" ht="12.75" spans="1:28">
      <c r="A32" t="s">
        <v>78</v>
      </c>
      <c r="B32" s="52">
        <v>1140</v>
      </c>
      <c r="C32" s="53">
        <v>0.0279049274227107</v>
      </c>
      <c r="D32" s="52">
        <v>495</v>
      </c>
      <c r="E32" s="53">
        <v>0.0153094361797544</v>
      </c>
      <c r="F32" s="52">
        <v>208</v>
      </c>
      <c r="G32" s="53">
        <v>0.00964749536178108</v>
      </c>
      <c r="H32" s="38">
        <f t="shared" si="0"/>
        <v>-0.45137158223552</v>
      </c>
      <c r="I32" s="38">
        <f t="shared" si="1"/>
        <v>-0.369833398924308</v>
      </c>
      <c r="J32" s="38">
        <f t="shared" si="2"/>
        <v>-0.654272694723823</v>
      </c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</row>
    <row r="33" ht="12.75" spans="1:10">
      <c r="A33" s="21" t="s">
        <v>94</v>
      </c>
      <c r="B33" s="48">
        <v>35</v>
      </c>
      <c r="C33" s="49">
        <v>0.000856730227890241</v>
      </c>
      <c r="D33" s="48">
        <v>118</v>
      </c>
      <c r="E33" s="49">
        <v>0.00364952216002227</v>
      </c>
      <c r="F33" s="48">
        <v>185</v>
      </c>
      <c r="G33" s="49">
        <v>0.00858070500927644</v>
      </c>
      <c r="H33" s="38">
        <f t="shared" si="0"/>
        <v>3.25982653723971</v>
      </c>
      <c r="I33" s="38">
        <f t="shared" si="1"/>
        <v>1.35118589038081</v>
      </c>
      <c r="J33" s="38">
        <f t="shared" si="2"/>
        <v>9.01564404982772</v>
      </c>
    </row>
    <row r="34" ht="12.75" spans="1:10">
      <c r="A34" s="21" t="s">
        <v>86</v>
      </c>
      <c r="B34" s="48">
        <v>522</v>
      </c>
      <c r="C34" s="49">
        <v>0.0127775193988202</v>
      </c>
      <c r="D34" s="48">
        <v>402</v>
      </c>
      <c r="E34" s="49">
        <v>0.0124331178671945</v>
      </c>
      <c r="F34" s="48">
        <v>180</v>
      </c>
      <c r="G34" s="49">
        <v>0.00834879406307978</v>
      </c>
      <c r="H34" s="38">
        <f t="shared" si="0"/>
        <v>-0.0269537083745264</v>
      </c>
      <c r="I34" s="38">
        <f t="shared" si="1"/>
        <v>-0.328503585966273</v>
      </c>
      <c r="J34" s="38">
        <f t="shared" si="2"/>
        <v>-0.346602904484678</v>
      </c>
    </row>
    <row r="35" ht="12.75" spans="1:10">
      <c r="A35" s="21" t="s">
        <v>90</v>
      </c>
      <c r="B35" s="48">
        <v>308</v>
      </c>
      <c r="C35" s="49">
        <v>0.00753922600543412</v>
      </c>
      <c r="D35" s="48">
        <v>216</v>
      </c>
      <c r="E35" s="49">
        <v>0.00668048124207466</v>
      </c>
      <c r="F35" s="48">
        <v>179</v>
      </c>
      <c r="G35" s="49">
        <v>0.00830241187384045</v>
      </c>
      <c r="H35" s="38">
        <f t="shared" si="0"/>
        <v>-0.113903570836116</v>
      </c>
      <c r="I35" s="38">
        <f t="shared" si="1"/>
        <v>0.242786495911496</v>
      </c>
      <c r="J35" s="38">
        <f t="shared" si="2"/>
        <v>0.101228676240272</v>
      </c>
    </row>
    <row r="36" ht="12.75" spans="1:10">
      <c r="A36" s="21" t="s">
        <v>88</v>
      </c>
      <c r="B36" s="48">
        <v>227</v>
      </c>
      <c r="C36" s="49">
        <v>0.00555650747803099</v>
      </c>
      <c r="D36" s="48">
        <v>236</v>
      </c>
      <c r="E36" s="49">
        <v>0.00729904432004454</v>
      </c>
      <c r="F36" s="48">
        <v>132</v>
      </c>
      <c r="G36" s="49">
        <v>0.00612244897959184</v>
      </c>
      <c r="H36" s="38">
        <f t="shared" si="0"/>
        <v>0.313602896946165</v>
      </c>
      <c r="I36" s="38">
        <f t="shared" si="1"/>
        <v>-0.161198547215496</v>
      </c>
      <c r="J36" s="38">
        <f t="shared" si="2"/>
        <v>0.101852018340376</v>
      </c>
    </row>
    <row r="37" ht="12.75" spans="1:28">
      <c r="A37" t="s">
        <v>72</v>
      </c>
      <c r="B37" s="52">
        <v>261</v>
      </c>
      <c r="C37" s="53">
        <v>0.00638875969941008</v>
      </c>
      <c r="D37" s="52">
        <v>211</v>
      </c>
      <c r="E37" s="53">
        <v>0.00652584047258219</v>
      </c>
      <c r="F37" s="52">
        <v>129</v>
      </c>
      <c r="G37" s="53">
        <v>0.00598330241187384</v>
      </c>
      <c r="H37" s="38">
        <f t="shared" si="0"/>
        <v>0.0214565548904225</v>
      </c>
      <c r="I37" s="38">
        <f t="shared" si="1"/>
        <v>-0.0831368868098726</v>
      </c>
      <c r="J37" s="38">
        <f t="shared" si="2"/>
        <v>-0.0634641630947049</v>
      </c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</row>
    <row r="38" ht="12.75" spans="1:10">
      <c r="A38" s="21" t="s">
        <v>83</v>
      </c>
      <c r="B38" s="48">
        <v>219</v>
      </c>
      <c r="C38" s="49">
        <v>0.00536068342594179</v>
      </c>
      <c r="D38" s="48">
        <v>290</v>
      </c>
      <c r="E38" s="49">
        <v>0.0089691646305632</v>
      </c>
      <c r="F38" s="48">
        <v>118</v>
      </c>
      <c r="G38" s="49">
        <v>0.00547309833024119</v>
      </c>
      <c r="H38" s="38">
        <f t="shared" si="0"/>
        <v>0.673138276951591</v>
      </c>
      <c r="I38" s="38">
        <f t="shared" si="1"/>
        <v>-0.389787281683833</v>
      </c>
      <c r="J38" s="38">
        <f t="shared" si="2"/>
        <v>0.0209702560974578</v>
      </c>
    </row>
    <row r="39" ht="12.75" spans="1:10">
      <c r="A39" s="21" t="s">
        <v>92</v>
      </c>
      <c r="B39" s="48">
        <v>402</v>
      </c>
      <c r="C39" s="49">
        <v>0.00984015861748219</v>
      </c>
      <c r="D39" s="48">
        <v>127</v>
      </c>
      <c r="E39" s="49">
        <v>0.00392787554510871</v>
      </c>
      <c r="F39" s="48">
        <v>62</v>
      </c>
      <c r="G39" s="49">
        <v>0.00287569573283859</v>
      </c>
      <c r="H39" s="38">
        <f t="shared" si="0"/>
        <v>-0.600832090436999</v>
      </c>
      <c r="I39" s="38">
        <f t="shared" si="1"/>
        <v>-0.267875038347479</v>
      </c>
      <c r="J39" s="38">
        <f t="shared" si="2"/>
        <v>-0.707759209518271</v>
      </c>
    </row>
    <row r="40" ht="12.75" spans="1:28">
      <c r="A40" t="s">
        <v>93</v>
      </c>
      <c r="B40" s="52">
        <v>193</v>
      </c>
      <c r="C40" s="53">
        <v>0.0047242552566519</v>
      </c>
      <c r="D40" s="52">
        <v>82</v>
      </c>
      <c r="E40" s="53">
        <v>0.00253610861967649</v>
      </c>
      <c r="F40" s="52">
        <v>58</v>
      </c>
      <c r="G40" s="53">
        <v>0.00269016697588126</v>
      </c>
      <c r="H40" s="38">
        <f t="shared" si="0"/>
        <v>-0.46317282155625</v>
      </c>
      <c r="I40" s="38">
        <f t="shared" si="1"/>
        <v>0.0607459613557174</v>
      </c>
      <c r="J40" s="38">
        <f t="shared" si="2"/>
        <v>-0.430562738519807</v>
      </c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</row>
    <row r="41" ht="12.75" spans="1:10">
      <c r="A41" s="25" t="s">
        <v>98</v>
      </c>
      <c r="B41" s="25"/>
      <c r="C41" s="8">
        <f t="shared" ref="C41:D41" si="3">SUM(C2:C40)</f>
        <v>1</v>
      </c>
      <c r="D41" s="25">
        <f t="shared" si="3"/>
        <v>32333</v>
      </c>
      <c r="E41" s="9">
        <f>D41/$D$41</f>
        <v>1</v>
      </c>
      <c r="F41" s="7">
        <f>SUM(F2:F40)</f>
        <v>21560</v>
      </c>
      <c r="G41" s="10">
        <f>SUM(G2:G40)</f>
        <v>1</v>
      </c>
      <c r="H41" s="7"/>
      <c r="I41" s="5"/>
      <c r="J41" s="5"/>
    </row>
    <row r="42" ht="12.75" spans="2:10">
      <c r="B42" s="26"/>
      <c r="C42" s="27"/>
      <c r="D42" s="26"/>
      <c r="E42" s="28"/>
      <c r="F42" s="26"/>
      <c r="G42" s="29"/>
      <c r="H42" s="7"/>
      <c r="I42" s="7"/>
      <c r="J42" s="7"/>
    </row>
    <row r="43" ht="12.75" spans="2:10">
      <c r="B43" s="26"/>
      <c r="C43" s="27"/>
      <c r="D43" s="26"/>
      <c r="E43" s="28"/>
      <c r="F43" s="26"/>
      <c r="G43" s="29"/>
      <c r="H43" s="7"/>
      <c r="I43" s="7"/>
      <c r="J43" s="7"/>
    </row>
    <row r="44" ht="12.75" spans="2:10">
      <c r="B44" s="21"/>
      <c r="C44" s="30"/>
      <c r="D44" s="21"/>
      <c r="E44" s="31"/>
      <c r="F44" s="21"/>
      <c r="G44" s="32"/>
      <c r="H44" s="5"/>
      <c r="I44" s="5"/>
      <c r="J44" s="5"/>
    </row>
    <row r="45" ht="12.75" spans="2:10">
      <c r="B45" s="21"/>
      <c r="C45" s="30"/>
      <c r="D45" s="21"/>
      <c r="E45" s="31"/>
      <c r="F45" s="21"/>
      <c r="G45" s="32"/>
      <c r="H45" s="5"/>
      <c r="I45" s="5"/>
      <c r="J45" s="5"/>
    </row>
    <row r="46" ht="12.75" spans="2:10">
      <c r="B46" s="21"/>
      <c r="C46" s="30"/>
      <c r="D46" s="21"/>
      <c r="E46" s="31"/>
      <c r="F46" s="21"/>
      <c r="G46" s="32"/>
      <c r="H46" s="5"/>
      <c r="I46" s="5"/>
      <c r="J46" s="5"/>
    </row>
    <row r="47" ht="12.75" spans="2:10">
      <c r="B47" s="21"/>
      <c r="C47" s="30"/>
      <c r="D47" s="21"/>
      <c r="E47" s="31"/>
      <c r="F47" s="21"/>
      <c r="G47" s="32"/>
      <c r="H47" s="5"/>
      <c r="I47" s="5"/>
      <c r="J47" s="5"/>
    </row>
    <row r="48" ht="12.75" spans="2:10">
      <c r="B48" s="21"/>
      <c r="C48" s="30"/>
      <c r="D48" s="21"/>
      <c r="E48" s="31"/>
      <c r="F48" s="21"/>
      <c r="G48" s="32"/>
      <c r="H48" s="5"/>
      <c r="I48" s="5"/>
      <c r="J48" s="5"/>
    </row>
    <row r="49" ht="12.75" spans="2:10">
      <c r="B49" s="21"/>
      <c r="C49" s="30"/>
      <c r="D49" s="21"/>
      <c r="E49" s="31"/>
      <c r="F49" s="21"/>
      <c r="G49" s="32"/>
      <c r="H49" s="5"/>
      <c r="I49" s="5"/>
      <c r="J49" s="5"/>
    </row>
    <row r="50" ht="12.75" spans="2:10">
      <c r="B50" s="21"/>
      <c r="C50" s="30"/>
      <c r="D50" s="21"/>
      <c r="E50" s="31"/>
      <c r="F50" s="21"/>
      <c r="G50" s="32"/>
      <c r="H50" s="5"/>
      <c r="I50" s="5"/>
      <c r="J50" s="5"/>
    </row>
    <row r="51" ht="12.75" spans="2:10">
      <c r="B51" s="21"/>
      <c r="C51" s="30"/>
      <c r="D51" s="21"/>
      <c r="E51" s="31"/>
      <c r="F51" s="21"/>
      <c r="G51" s="32"/>
      <c r="H51" s="5"/>
      <c r="I51" s="5"/>
      <c r="J51" s="5"/>
    </row>
    <row r="52" ht="12.75" spans="2:10">
      <c r="B52" s="21"/>
      <c r="C52" s="30"/>
      <c r="D52" s="21"/>
      <c r="E52" s="31"/>
      <c r="F52" s="21"/>
      <c r="G52" s="32"/>
      <c r="H52" s="5"/>
      <c r="I52" s="5"/>
      <c r="J52" s="5"/>
    </row>
    <row r="53" ht="12.75" spans="2:10">
      <c r="B53" s="21"/>
      <c r="C53" s="30"/>
      <c r="D53" s="21"/>
      <c r="E53" s="31"/>
      <c r="F53" s="21"/>
      <c r="G53" s="32"/>
      <c r="H53" s="5"/>
      <c r="I53" s="5"/>
      <c r="J53" s="5"/>
    </row>
    <row r="54" ht="12.75" spans="3:10">
      <c r="C54" s="33"/>
      <c r="E54" s="34"/>
      <c r="G54" s="35"/>
      <c r="H54" s="36"/>
      <c r="I54" s="36"/>
      <c r="J54" s="36"/>
    </row>
    <row r="55" ht="12.75" spans="3:10">
      <c r="C55" s="33"/>
      <c r="E55" s="34"/>
      <c r="G55" s="35"/>
      <c r="H55" s="36"/>
      <c r="I55" s="36"/>
      <c r="J55" s="36"/>
    </row>
    <row r="56" ht="12.75" spans="3:10">
      <c r="C56" s="33"/>
      <c r="E56" s="34"/>
      <c r="G56" s="35"/>
      <c r="H56" s="36"/>
      <c r="I56" s="36"/>
      <c r="J56" s="36"/>
    </row>
    <row r="57" ht="12.75" spans="3:10">
      <c r="C57" s="33"/>
      <c r="E57" s="34"/>
      <c r="G57" s="35"/>
      <c r="H57" s="36"/>
      <c r="I57" s="36"/>
      <c r="J57" s="36"/>
    </row>
    <row r="58" ht="12.75" spans="3:10">
      <c r="C58" s="33"/>
      <c r="E58" s="34"/>
      <c r="G58" s="35"/>
      <c r="H58" s="36"/>
      <c r="I58" s="36"/>
      <c r="J58" s="36"/>
    </row>
    <row r="59" ht="12.75" spans="3:10">
      <c r="C59" s="33"/>
      <c r="E59" s="34"/>
      <c r="G59" s="35"/>
      <c r="H59" s="36"/>
      <c r="I59" s="36"/>
      <c r="J59" s="36"/>
    </row>
    <row r="60" ht="12.75" spans="3:10">
      <c r="C60" s="33"/>
      <c r="E60" s="34"/>
      <c r="G60" s="35"/>
      <c r="H60" s="36"/>
      <c r="I60" s="36"/>
      <c r="J60" s="36"/>
    </row>
    <row r="61" ht="12.75" spans="3:10">
      <c r="C61" s="33"/>
      <c r="E61" s="34"/>
      <c r="G61" s="35"/>
      <c r="H61" s="36"/>
      <c r="I61" s="36"/>
      <c r="J61" s="36"/>
    </row>
    <row r="62" ht="12.75" spans="3:10">
      <c r="C62" s="33"/>
      <c r="E62" s="34"/>
      <c r="G62" s="35"/>
      <c r="H62" s="36"/>
      <c r="I62" s="36"/>
      <c r="J62" s="36"/>
    </row>
    <row r="63" ht="12.75" spans="3:10">
      <c r="C63" s="33"/>
      <c r="E63" s="34"/>
      <c r="G63" s="35"/>
      <c r="H63" s="36"/>
      <c r="I63" s="36"/>
      <c r="J63" s="36"/>
    </row>
    <row r="64" ht="12.75" spans="3:10">
      <c r="C64" s="33"/>
      <c r="E64" s="34"/>
      <c r="G64" s="35"/>
      <c r="H64" s="36"/>
      <c r="I64" s="36"/>
      <c r="J64" s="36"/>
    </row>
    <row r="65" ht="12.75" spans="3:10">
      <c r="C65" s="33"/>
      <c r="E65" s="34"/>
      <c r="G65" s="35"/>
      <c r="H65" s="36"/>
      <c r="I65" s="36"/>
      <c r="J65" s="36"/>
    </row>
    <row r="66" ht="12.75" spans="3:10">
      <c r="C66" s="33"/>
      <c r="E66" s="34"/>
      <c r="G66" s="35"/>
      <c r="H66" s="36"/>
      <c r="I66" s="36"/>
      <c r="J66" s="36"/>
    </row>
    <row r="67" ht="12.75" spans="3:10">
      <c r="C67" s="33"/>
      <c r="E67" s="34"/>
      <c r="G67" s="35"/>
      <c r="H67" s="36"/>
      <c r="I67" s="36"/>
      <c r="J67" s="36"/>
    </row>
    <row r="68" ht="12.75" spans="3:10">
      <c r="C68" s="33"/>
      <c r="E68" s="34"/>
      <c r="G68" s="35"/>
      <c r="H68" s="36"/>
      <c r="I68" s="36"/>
      <c r="J68" s="36"/>
    </row>
    <row r="69" ht="12.75" spans="3:10">
      <c r="C69" s="33"/>
      <c r="E69" s="34"/>
      <c r="G69" s="35"/>
      <c r="H69" s="36"/>
      <c r="I69" s="36"/>
      <c r="J69" s="36"/>
    </row>
    <row r="70" ht="12.75" spans="3:10">
      <c r="C70" s="33"/>
      <c r="E70" s="34"/>
      <c r="G70" s="35"/>
      <c r="H70" s="36"/>
      <c r="I70" s="36"/>
      <c r="J70" s="36"/>
    </row>
    <row r="71" ht="12.75" spans="3:10">
      <c r="C71" s="33"/>
      <c r="E71" s="34"/>
      <c r="G71" s="35"/>
      <c r="H71" s="36"/>
      <c r="I71" s="36"/>
      <c r="J71" s="36"/>
    </row>
    <row r="72" ht="12.75" spans="3:10">
      <c r="C72" s="33"/>
      <c r="E72" s="34"/>
      <c r="G72" s="35"/>
      <c r="H72" s="36"/>
      <c r="I72" s="36"/>
      <c r="J72" s="36"/>
    </row>
    <row r="73" ht="12.75" spans="3:10">
      <c r="C73" s="33"/>
      <c r="E73" s="34"/>
      <c r="G73" s="35"/>
      <c r="H73" s="36"/>
      <c r="I73" s="36"/>
      <c r="J73" s="36"/>
    </row>
    <row r="74" ht="12.75" spans="3:10">
      <c r="C74" s="33"/>
      <c r="E74" s="34"/>
      <c r="G74" s="35"/>
      <c r="H74" s="36"/>
      <c r="I74" s="36"/>
      <c r="J74" s="36"/>
    </row>
    <row r="75" ht="12.75" spans="3:10">
      <c r="C75" s="33"/>
      <c r="E75" s="34"/>
      <c r="G75" s="35"/>
      <c r="H75" s="36"/>
      <c r="I75" s="36"/>
      <c r="J75" s="36"/>
    </row>
    <row r="76" ht="12.75" spans="3:10">
      <c r="C76" s="33"/>
      <c r="E76" s="34"/>
      <c r="G76" s="35"/>
      <c r="H76" s="36"/>
      <c r="I76" s="36"/>
      <c r="J76" s="36"/>
    </row>
    <row r="77" ht="12.75" spans="3:10">
      <c r="C77" s="33"/>
      <c r="E77" s="34"/>
      <c r="G77" s="35"/>
      <c r="H77" s="36"/>
      <c r="I77" s="36"/>
      <c r="J77" s="36"/>
    </row>
    <row r="78" ht="12.75" spans="3:10">
      <c r="C78" s="33"/>
      <c r="E78" s="34"/>
      <c r="G78" s="35"/>
      <c r="H78" s="36"/>
      <c r="I78" s="36"/>
      <c r="J78" s="36"/>
    </row>
    <row r="79" ht="12.75" spans="3:10">
      <c r="C79" s="33"/>
      <c r="E79" s="34"/>
      <c r="G79" s="35"/>
      <c r="H79" s="36"/>
      <c r="I79" s="36"/>
      <c r="J79" s="36"/>
    </row>
    <row r="80" ht="12.75" spans="3:10">
      <c r="C80" s="33"/>
      <c r="E80" s="34"/>
      <c r="G80" s="35"/>
      <c r="H80" s="36"/>
      <c r="I80" s="36"/>
      <c r="J80" s="36"/>
    </row>
    <row r="81" ht="12.75" spans="3:10">
      <c r="C81" s="33"/>
      <c r="E81" s="34"/>
      <c r="G81" s="35"/>
      <c r="H81" s="36"/>
      <c r="I81" s="36"/>
      <c r="J81" s="36"/>
    </row>
    <row r="82" ht="12.75" spans="3:10">
      <c r="C82" s="33"/>
      <c r="E82" s="34"/>
      <c r="G82" s="35"/>
      <c r="H82" s="36"/>
      <c r="I82" s="36"/>
      <c r="J82" s="36"/>
    </row>
    <row r="83" ht="12.75" spans="3:10">
      <c r="C83" s="33"/>
      <c r="E83" s="34"/>
      <c r="G83" s="35"/>
      <c r="H83" s="36"/>
      <c r="I83" s="36"/>
      <c r="J83" s="36"/>
    </row>
    <row r="84" ht="12.75" spans="3:10">
      <c r="C84" s="33"/>
      <c r="E84" s="34"/>
      <c r="G84" s="35"/>
      <c r="H84" s="36"/>
      <c r="I84" s="36"/>
      <c r="J84" s="36"/>
    </row>
    <row r="85" ht="12.75" spans="3:10">
      <c r="C85" s="33"/>
      <c r="E85" s="34"/>
      <c r="G85" s="35"/>
      <c r="H85" s="36"/>
      <c r="I85" s="36"/>
      <c r="J85" s="36"/>
    </row>
    <row r="86" ht="12.75" spans="3:10">
      <c r="C86" s="33"/>
      <c r="E86" s="34"/>
      <c r="G86" s="35"/>
      <c r="H86" s="36"/>
      <c r="I86" s="36"/>
      <c r="J86" s="36"/>
    </row>
    <row r="87" ht="12.75" spans="3:10">
      <c r="C87" s="33"/>
      <c r="E87" s="34"/>
      <c r="G87" s="35"/>
      <c r="H87" s="36"/>
      <c r="I87" s="36"/>
      <c r="J87" s="36"/>
    </row>
    <row r="88" ht="12.75" spans="3:10">
      <c r="C88" s="33"/>
      <c r="E88" s="34"/>
      <c r="G88" s="35"/>
      <c r="H88" s="36"/>
      <c r="I88" s="36"/>
      <c r="J88" s="36"/>
    </row>
    <row r="89" ht="12.75" spans="3:10">
      <c r="C89" s="33"/>
      <c r="E89" s="34"/>
      <c r="G89" s="35"/>
      <c r="H89" s="36"/>
      <c r="I89" s="36"/>
      <c r="J89" s="36"/>
    </row>
    <row r="90" ht="12.75" spans="3:10">
      <c r="C90" s="33"/>
      <c r="E90" s="34"/>
      <c r="G90" s="35"/>
      <c r="H90" s="36"/>
      <c r="I90" s="36"/>
      <c r="J90" s="36"/>
    </row>
    <row r="91" ht="12.75" spans="3:10">
      <c r="C91" s="33"/>
      <c r="E91" s="34"/>
      <c r="G91" s="35"/>
      <c r="H91" s="36"/>
      <c r="I91" s="36"/>
      <c r="J91" s="36"/>
    </row>
    <row r="92" ht="12.75" spans="3:10">
      <c r="C92" s="33"/>
      <c r="E92" s="34"/>
      <c r="G92" s="35"/>
      <c r="H92" s="36"/>
      <c r="I92" s="36"/>
      <c r="J92" s="36"/>
    </row>
    <row r="93" ht="12.75" spans="3:10">
      <c r="C93" s="33"/>
      <c r="E93" s="34"/>
      <c r="G93" s="35"/>
      <c r="H93" s="36"/>
      <c r="I93" s="36"/>
      <c r="J93" s="36"/>
    </row>
    <row r="94" ht="12.75" spans="3:10">
      <c r="C94" s="33"/>
      <c r="E94" s="34"/>
      <c r="G94" s="35"/>
      <c r="H94" s="36"/>
      <c r="I94" s="36"/>
      <c r="J94" s="36"/>
    </row>
    <row r="95" ht="12.75" spans="3:10">
      <c r="C95" s="33"/>
      <c r="E95" s="34"/>
      <c r="G95" s="35"/>
      <c r="H95" s="36"/>
      <c r="I95" s="36"/>
      <c r="J95" s="36"/>
    </row>
    <row r="96" ht="12.75" spans="3:10">
      <c r="C96" s="33"/>
      <c r="E96" s="34"/>
      <c r="G96" s="35"/>
      <c r="H96" s="36"/>
      <c r="I96" s="36"/>
      <c r="J96" s="36"/>
    </row>
    <row r="97" ht="12.75" spans="3:10">
      <c r="C97" s="33"/>
      <c r="E97" s="34"/>
      <c r="G97" s="35"/>
      <c r="H97" s="36"/>
      <c r="I97" s="36"/>
      <c r="J97" s="36"/>
    </row>
    <row r="98" ht="12.75" spans="3:10">
      <c r="C98" s="33"/>
      <c r="E98" s="34"/>
      <c r="G98" s="35"/>
      <c r="H98" s="36"/>
      <c r="I98" s="36"/>
      <c r="J98" s="36"/>
    </row>
    <row r="99" ht="12.75" spans="3:10">
      <c r="C99" s="33"/>
      <c r="E99" s="34"/>
      <c r="G99" s="35"/>
      <c r="H99" s="36"/>
      <c r="I99" s="36"/>
      <c r="J99" s="36"/>
    </row>
    <row r="100" ht="12.75" spans="3:10">
      <c r="C100" s="33"/>
      <c r="E100" s="34"/>
      <c r="G100" s="35"/>
      <c r="H100" s="36"/>
      <c r="I100" s="36"/>
      <c r="J100" s="36"/>
    </row>
    <row r="101" ht="12.75" spans="3:10">
      <c r="C101" s="33"/>
      <c r="E101" s="34"/>
      <c r="G101" s="35"/>
      <c r="H101" s="36"/>
      <c r="I101" s="36"/>
      <c r="J101" s="36"/>
    </row>
    <row r="102" ht="12.75" spans="3:10">
      <c r="C102" s="33"/>
      <c r="E102" s="34"/>
      <c r="G102" s="35"/>
      <c r="H102" s="36"/>
      <c r="I102" s="36"/>
      <c r="J102" s="36"/>
    </row>
    <row r="103" ht="12.75" spans="3:10">
      <c r="C103" s="33"/>
      <c r="E103" s="34"/>
      <c r="G103" s="35"/>
      <c r="H103" s="36"/>
      <c r="I103" s="36"/>
      <c r="J103" s="36"/>
    </row>
    <row r="104" ht="12.75" spans="3:10">
      <c r="C104" s="33"/>
      <c r="E104" s="34"/>
      <c r="G104" s="35"/>
      <c r="H104" s="36"/>
      <c r="I104" s="36"/>
      <c r="J104" s="36"/>
    </row>
    <row r="105" ht="12.75" spans="3:10">
      <c r="C105" s="33"/>
      <c r="E105" s="34"/>
      <c r="G105" s="35"/>
      <c r="H105" s="36"/>
      <c r="I105" s="36"/>
      <c r="J105" s="36"/>
    </row>
    <row r="106" ht="12.75" spans="3:10">
      <c r="C106" s="33"/>
      <c r="E106" s="34"/>
      <c r="G106" s="35"/>
      <c r="H106" s="36"/>
      <c r="I106" s="36"/>
      <c r="J106" s="36"/>
    </row>
    <row r="107" ht="12.75" spans="3:10">
      <c r="C107" s="33"/>
      <c r="E107" s="34"/>
      <c r="G107" s="35"/>
      <c r="H107" s="36"/>
      <c r="I107" s="36"/>
      <c r="J107" s="36"/>
    </row>
    <row r="108" ht="12.75" spans="3:10">
      <c r="C108" s="33"/>
      <c r="E108" s="34"/>
      <c r="G108" s="35"/>
      <c r="H108" s="36"/>
      <c r="I108" s="36"/>
      <c r="J108" s="36"/>
    </row>
    <row r="109" ht="12.75" spans="3:10">
      <c r="C109" s="33"/>
      <c r="E109" s="34"/>
      <c r="G109" s="35"/>
      <c r="H109" s="36"/>
      <c r="I109" s="36"/>
      <c r="J109" s="36"/>
    </row>
    <row r="110" ht="12.75" spans="3:10">
      <c r="C110" s="33"/>
      <c r="E110" s="34"/>
      <c r="G110" s="35"/>
      <c r="H110" s="36"/>
      <c r="I110" s="36"/>
      <c r="J110" s="36"/>
    </row>
    <row r="111" ht="12.75" spans="3:10">
      <c r="C111" s="33"/>
      <c r="E111" s="34"/>
      <c r="G111" s="35"/>
      <c r="H111" s="36"/>
      <c r="I111" s="36"/>
      <c r="J111" s="36"/>
    </row>
    <row r="112" ht="12.75" spans="3:10">
      <c r="C112" s="33"/>
      <c r="E112" s="34"/>
      <c r="G112" s="35"/>
      <c r="H112" s="36"/>
      <c r="I112" s="36"/>
      <c r="J112" s="36"/>
    </row>
    <row r="113" ht="12.75" spans="3:10">
      <c r="C113" s="33"/>
      <c r="E113" s="34"/>
      <c r="G113" s="35"/>
      <c r="H113" s="36"/>
      <c r="I113" s="36"/>
      <c r="J113" s="36"/>
    </row>
    <row r="114" ht="12.75" spans="3:10">
      <c r="C114" s="33"/>
      <c r="E114" s="34"/>
      <c r="G114" s="35"/>
      <c r="H114" s="36"/>
      <c r="I114" s="36"/>
      <c r="J114" s="36"/>
    </row>
    <row r="115" ht="12.75" spans="3:10">
      <c r="C115" s="33"/>
      <c r="E115" s="34"/>
      <c r="G115" s="35"/>
      <c r="H115" s="36"/>
      <c r="I115" s="36"/>
      <c r="J115" s="36"/>
    </row>
    <row r="116" ht="12.75" spans="3:10">
      <c r="C116" s="33"/>
      <c r="E116" s="34"/>
      <c r="G116" s="35"/>
      <c r="H116" s="36"/>
      <c r="I116" s="36"/>
      <c r="J116" s="36"/>
    </row>
    <row r="117" ht="12.75" spans="3:10">
      <c r="C117" s="33"/>
      <c r="E117" s="34"/>
      <c r="G117" s="35"/>
      <c r="H117" s="36"/>
      <c r="I117" s="36"/>
      <c r="J117" s="36"/>
    </row>
    <row r="118" ht="12.75" spans="3:10">
      <c r="C118" s="33"/>
      <c r="E118" s="34"/>
      <c r="G118" s="35"/>
      <c r="H118" s="36"/>
      <c r="I118" s="36"/>
      <c r="J118" s="36"/>
    </row>
    <row r="119" ht="12.75" spans="3:10">
      <c r="C119" s="33"/>
      <c r="E119" s="34"/>
      <c r="G119" s="35"/>
      <c r="H119" s="36"/>
      <c r="I119" s="36"/>
      <c r="J119" s="36"/>
    </row>
    <row r="120" ht="12.75" spans="3:10">
      <c r="C120" s="33"/>
      <c r="E120" s="34"/>
      <c r="G120" s="35"/>
      <c r="H120" s="36"/>
      <c r="I120" s="36"/>
      <c r="J120" s="36"/>
    </row>
    <row r="121" ht="12.75" spans="3:10">
      <c r="C121" s="33"/>
      <c r="E121" s="34"/>
      <c r="G121" s="35"/>
      <c r="H121" s="36"/>
      <c r="I121" s="36"/>
      <c r="J121" s="36"/>
    </row>
    <row r="122" ht="12.75" spans="3:10">
      <c r="C122" s="33"/>
      <c r="E122" s="34"/>
      <c r="G122" s="35"/>
      <c r="H122" s="36"/>
      <c r="I122" s="36"/>
      <c r="J122" s="36"/>
    </row>
    <row r="123" ht="12.75" spans="3:10">
      <c r="C123" s="33"/>
      <c r="E123" s="34"/>
      <c r="G123" s="35"/>
      <c r="H123" s="36"/>
      <c r="I123" s="36"/>
      <c r="J123" s="36"/>
    </row>
    <row r="124" ht="12.75" spans="3:10">
      <c r="C124" s="33"/>
      <c r="E124" s="34"/>
      <c r="G124" s="35"/>
      <c r="H124" s="36"/>
      <c r="I124" s="36"/>
      <c r="J124" s="36"/>
    </row>
    <row r="125" ht="12.75" spans="3:10">
      <c r="C125" s="33"/>
      <c r="E125" s="34"/>
      <c r="G125" s="35"/>
      <c r="H125" s="36"/>
      <c r="I125" s="36"/>
      <c r="J125" s="36"/>
    </row>
    <row r="126" ht="12.75" spans="3:10">
      <c r="C126" s="33"/>
      <c r="E126" s="34"/>
      <c r="G126" s="35"/>
      <c r="H126" s="36"/>
      <c r="I126" s="36"/>
      <c r="J126" s="36"/>
    </row>
    <row r="127" ht="12.75" spans="3:10">
      <c r="C127" s="33"/>
      <c r="E127" s="34"/>
      <c r="G127" s="35"/>
      <c r="H127" s="36"/>
      <c r="I127" s="36"/>
      <c r="J127" s="36"/>
    </row>
    <row r="128" ht="12.75" spans="3:10">
      <c r="C128" s="33"/>
      <c r="E128" s="34"/>
      <c r="G128" s="35"/>
      <c r="H128" s="36"/>
      <c r="I128" s="36"/>
      <c r="J128" s="36"/>
    </row>
    <row r="129" ht="12.75" spans="3:10">
      <c r="C129" s="33"/>
      <c r="E129" s="34"/>
      <c r="G129" s="35"/>
      <c r="H129" s="36"/>
      <c r="I129" s="36"/>
      <c r="J129" s="36"/>
    </row>
    <row r="130" ht="12.75" spans="3:10">
      <c r="C130" s="33"/>
      <c r="E130" s="34"/>
      <c r="G130" s="35"/>
      <c r="H130" s="36"/>
      <c r="I130" s="36"/>
      <c r="J130" s="36"/>
    </row>
    <row r="131" ht="12.75" spans="3:10">
      <c r="C131" s="33"/>
      <c r="E131" s="34"/>
      <c r="G131" s="35"/>
      <c r="H131" s="36"/>
      <c r="I131" s="36"/>
      <c r="J131" s="36"/>
    </row>
    <row r="132" ht="12.75" spans="3:10">
      <c r="C132" s="33"/>
      <c r="E132" s="34"/>
      <c r="G132" s="35"/>
      <c r="H132" s="36"/>
      <c r="I132" s="36"/>
      <c r="J132" s="36"/>
    </row>
    <row r="133" ht="12.75" spans="3:10">
      <c r="C133" s="33"/>
      <c r="E133" s="34"/>
      <c r="G133" s="35"/>
      <c r="H133" s="36"/>
      <c r="I133" s="36"/>
      <c r="J133" s="36"/>
    </row>
    <row r="134" ht="12.75" spans="3:10">
      <c r="C134" s="33"/>
      <c r="E134" s="34"/>
      <c r="G134" s="35"/>
      <c r="H134" s="36"/>
      <c r="I134" s="36"/>
      <c r="J134" s="36"/>
    </row>
    <row r="135" ht="12.75" spans="3:10">
      <c r="C135" s="33"/>
      <c r="E135" s="34"/>
      <c r="G135" s="35"/>
      <c r="H135" s="36"/>
      <c r="I135" s="36"/>
      <c r="J135" s="36"/>
    </row>
    <row r="136" ht="12.75" spans="3:10">
      <c r="C136" s="33"/>
      <c r="E136" s="34"/>
      <c r="G136" s="35"/>
      <c r="H136" s="36"/>
      <c r="I136" s="36"/>
      <c r="J136" s="36"/>
    </row>
    <row r="137" ht="12.75" spans="3:10">
      <c r="C137" s="33"/>
      <c r="E137" s="34"/>
      <c r="G137" s="35"/>
      <c r="H137" s="36"/>
      <c r="I137" s="36"/>
      <c r="J137" s="36"/>
    </row>
    <row r="138" ht="12.75" spans="3:10">
      <c r="C138" s="33"/>
      <c r="E138" s="34"/>
      <c r="G138" s="35"/>
      <c r="H138" s="36"/>
      <c r="I138" s="36"/>
      <c r="J138" s="36"/>
    </row>
    <row r="139" ht="12.75" spans="3:10">
      <c r="C139" s="33"/>
      <c r="E139" s="34"/>
      <c r="G139" s="35"/>
      <c r="H139" s="36"/>
      <c r="I139" s="36"/>
      <c r="J139" s="36"/>
    </row>
    <row r="140" ht="12.75" spans="3:10">
      <c r="C140" s="33"/>
      <c r="E140" s="34"/>
      <c r="G140" s="35"/>
      <c r="H140" s="36"/>
      <c r="I140" s="36"/>
      <c r="J140" s="36"/>
    </row>
    <row r="141" ht="12.75" spans="3:10">
      <c r="C141" s="33"/>
      <c r="E141" s="34"/>
      <c r="G141" s="35"/>
      <c r="H141" s="36"/>
      <c r="I141" s="36"/>
      <c r="J141" s="36"/>
    </row>
    <row r="142" ht="12.75" spans="3:10">
      <c r="C142" s="33"/>
      <c r="E142" s="34"/>
      <c r="G142" s="35"/>
      <c r="H142" s="36"/>
      <c r="I142" s="36"/>
      <c r="J142" s="36"/>
    </row>
    <row r="143" ht="12.75" spans="3:10">
      <c r="C143" s="33"/>
      <c r="E143" s="34"/>
      <c r="G143" s="35"/>
      <c r="H143" s="36"/>
      <c r="I143" s="36"/>
      <c r="J143" s="36"/>
    </row>
    <row r="144" ht="12.75" spans="3:10">
      <c r="C144" s="33"/>
      <c r="E144" s="34"/>
      <c r="G144" s="35"/>
      <c r="H144" s="36"/>
      <c r="I144" s="36"/>
      <c r="J144" s="36"/>
    </row>
    <row r="145" ht="12.75" spans="3:10">
      <c r="C145" s="33"/>
      <c r="E145" s="34"/>
      <c r="G145" s="35"/>
      <c r="H145" s="36"/>
      <c r="I145" s="36"/>
      <c r="J145" s="36"/>
    </row>
    <row r="146" ht="12.75" spans="3:10">
      <c r="C146" s="33"/>
      <c r="E146" s="34"/>
      <c r="G146" s="35"/>
      <c r="H146" s="36"/>
      <c r="I146" s="36"/>
      <c r="J146" s="36"/>
    </row>
    <row r="147" ht="12.75" spans="3:10">
      <c r="C147" s="33"/>
      <c r="E147" s="34"/>
      <c r="G147" s="35"/>
      <c r="H147" s="36"/>
      <c r="I147" s="36"/>
      <c r="J147" s="36"/>
    </row>
    <row r="148" ht="12.75" spans="3:10">
      <c r="C148" s="33"/>
      <c r="E148" s="34"/>
      <c r="G148" s="35"/>
      <c r="H148" s="36"/>
      <c r="I148" s="36"/>
      <c r="J148" s="36"/>
    </row>
    <row r="149" ht="12.75" spans="3:10">
      <c r="C149" s="33"/>
      <c r="E149" s="34"/>
      <c r="G149" s="35"/>
      <c r="H149" s="36"/>
      <c r="I149" s="36"/>
      <c r="J149" s="36"/>
    </row>
    <row r="150" ht="12.75" spans="3:10">
      <c r="C150" s="33"/>
      <c r="E150" s="34"/>
      <c r="G150" s="35"/>
      <c r="H150" s="36"/>
      <c r="I150" s="36"/>
      <c r="J150" s="36"/>
    </row>
    <row r="151" ht="12.75" spans="3:10">
      <c r="C151" s="33"/>
      <c r="E151" s="34"/>
      <c r="G151" s="35"/>
      <c r="H151" s="36"/>
      <c r="I151" s="36"/>
      <c r="J151" s="36"/>
    </row>
    <row r="152" ht="12.75" spans="3:10">
      <c r="C152" s="33"/>
      <c r="E152" s="34"/>
      <c r="G152" s="35"/>
      <c r="H152" s="36"/>
      <c r="I152" s="36"/>
      <c r="J152" s="36"/>
    </row>
    <row r="153" ht="12.75" spans="3:10">
      <c r="C153" s="33"/>
      <c r="E153" s="34"/>
      <c r="G153" s="35"/>
      <c r="H153" s="36"/>
      <c r="I153" s="36"/>
      <c r="J153" s="36"/>
    </row>
    <row r="154" ht="12.75" spans="3:10">
      <c r="C154" s="33"/>
      <c r="E154" s="34"/>
      <c r="G154" s="35"/>
      <c r="H154" s="36"/>
      <c r="I154" s="36"/>
      <c r="J154" s="36"/>
    </row>
    <row r="155" ht="12.75" spans="3:10">
      <c r="C155" s="33"/>
      <c r="E155" s="34"/>
      <c r="G155" s="35"/>
      <c r="H155" s="36"/>
      <c r="I155" s="36"/>
      <c r="J155" s="36"/>
    </row>
    <row r="156" ht="12.75" spans="3:10">
      <c r="C156" s="33"/>
      <c r="E156" s="34"/>
      <c r="G156" s="35"/>
      <c r="H156" s="36"/>
      <c r="I156" s="36"/>
      <c r="J156" s="36"/>
    </row>
    <row r="157" ht="12.75" spans="3:10">
      <c r="C157" s="33"/>
      <c r="E157" s="34"/>
      <c r="G157" s="35"/>
      <c r="H157" s="36"/>
      <c r="I157" s="36"/>
      <c r="J157" s="36"/>
    </row>
    <row r="158" ht="12.75" spans="3:10">
      <c r="C158" s="33"/>
      <c r="E158" s="34"/>
      <c r="G158" s="35"/>
      <c r="H158" s="36"/>
      <c r="I158" s="36"/>
      <c r="J158" s="36"/>
    </row>
    <row r="159" ht="12.75" spans="3:10">
      <c r="C159" s="33"/>
      <c r="E159" s="34"/>
      <c r="G159" s="35"/>
      <c r="H159" s="36"/>
      <c r="I159" s="36"/>
      <c r="J159" s="36"/>
    </row>
    <row r="160" ht="12.75" spans="3:10">
      <c r="C160" s="33"/>
      <c r="E160" s="34"/>
      <c r="G160" s="35"/>
      <c r="H160" s="36"/>
      <c r="I160" s="36"/>
      <c r="J160" s="36"/>
    </row>
    <row r="161" ht="12.75" spans="3:10">
      <c r="C161" s="33"/>
      <c r="E161" s="34"/>
      <c r="G161" s="35"/>
      <c r="H161" s="36"/>
      <c r="I161" s="36"/>
      <c r="J161" s="36"/>
    </row>
    <row r="162" ht="12.75" spans="3:10">
      <c r="C162" s="33"/>
      <c r="E162" s="34"/>
      <c r="G162" s="35"/>
      <c r="H162" s="36"/>
      <c r="I162" s="36"/>
      <c r="J162" s="36"/>
    </row>
    <row r="163" ht="12.75" spans="3:10">
      <c r="C163" s="33"/>
      <c r="E163" s="34"/>
      <c r="G163" s="35"/>
      <c r="H163" s="36"/>
      <c r="I163" s="36"/>
      <c r="J163" s="36"/>
    </row>
    <row r="164" ht="12.75" spans="3:10">
      <c r="C164" s="33"/>
      <c r="E164" s="34"/>
      <c r="G164" s="35"/>
      <c r="H164" s="36"/>
      <c r="I164" s="36"/>
      <c r="J164" s="36"/>
    </row>
    <row r="165" ht="12.75" spans="3:10">
      <c r="C165" s="33"/>
      <c r="E165" s="34"/>
      <c r="G165" s="35"/>
      <c r="H165" s="36"/>
      <c r="I165" s="36"/>
      <c r="J165" s="36"/>
    </row>
    <row r="166" ht="12.75" spans="3:10">
      <c r="C166" s="33"/>
      <c r="E166" s="34"/>
      <c r="G166" s="35"/>
      <c r="H166" s="36"/>
      <c r="I166" s="36"/>
      <c r="J166" s="36"/>
    </row>
    <row r="167" ht="12.75" spans="3:10">
      <c r="C167" s="33"/>
      <c r="E167" s="34"/>
      <c r="G167" s="35"/>
      <c r="H167" s="36"/>
      <c r="I167" s="36"/>
      <c r="J167" s="36"/>
    </row>
    <row r="168" ht="12.75" spans="3:10">
      <c r="C168" s="33"/>
      <c r="E168" s="34"/>
      <c r="G168" s="35"/>
      <c r="H168" s="36"/>
      <c r="I168" s="36"/>
      <c r="J168" s="36"/>
    </row>
    <row r="169" ht="12.75" spans="3:10">
      <c r="C169" s="33"/>
      <c r="E169" s="34"/>
      <c r="G169" s="35"/>
      <c r="H169" s="36"/>
      <c r="I169" s="36"/>
      <c r="J169" s="36"/>
    </row>
    <row r="170" ht="12.75" spans="3:10">
      <c r="C170" s="33"/>
      <c r="E170" s="34"/>
      <c r="G170" s="35"/>
      <c r="H170" s="36"/>
      <c r="I170" s="36"/>
      <c r="J170" s="36"/>
    </row>
    <row r="171" ht="12.75" spans="3:10">
      <c r="C171" s="33"/>
      <c r="E171" s="34"/>
      <c r="G171" s="35"/>
      <c r="H171" s="36"/>
      <c r="I171" s="36"/>
      <c r="J171" s="36"/>
    </row>
    <row r="172" ht="12.75" spans="3:10">
      <c r="C172" s="33"/>
      <c r="E172" s="34"/>
      <c r="G172" s="35"/>
      <c r="H172" s="36"/>
      <c r="I172" s="36"/>
      <c r="J172" s="36"/>
    </row>
    <row r="173" ht="12.75" spans="3:10">
      <c r="C173" s="33"/>
      <c r="E173" s="34"/>
      <c r="G173" s="35"/>
      <c r="H173" s="36"/>
      <c r="I173" s="36"/>
      <c r="J173" s="36"/>
    </row>
    <row r="174" ht="12.75" spans="3:10">
      <c r="C174" s="33"/>
      <c r="E174" s="34"/>
      <c r="G174" s="35"/>
      <c r="H174" s="36"/>
      <c r="I174" s="36"/>
      <c r="J174" s="36"/>
    </row>
    <row r="175" ht="12.75" spans="3:10">
      <c r="C175" s="33"/>
      <c r="E175" s="34"/>
      <c r="G175" s="35"/>
      <c r="H175" s="36"/>
      <c r="I175" s="36"/>
      <c r="J175" s="36"/>
    </row>
    <row r="176" ht="12.75" spans="3:10">
      <c r="C176" s="33"/>
      <c r="E176" s="34"/>
      <c r="G176" s="35"/>
      <c r="H176" s="36"/>
      <c r="I176" s="36"/>
      <c r="J176" s="36"/>
    </row>
    <row r="177" ht="12.75" spans="3:10">
      <c r="C177" s="33"/>
      <c r="E177" s="34"/>
      <c r="G177" s="35"/>
      <c r="H177" s="36"/>
      <c r="I177" s="36"/>
      <c r="J177" s="36"/>
    </row>
    <row r="178" ht="12.75" spans="3:10">
      <c r="C178" s="33"/>
      <c r="E178" s="34"/>
      <c r="G178" s="35"/>
      <c r="H178" s="36"/>
      <c r="I178" s="36"/>
      <c r="J178" s="36"/>
    </row>
    <row r="179" ht="12.75" spans="3:10">
      <c r="C179" s="33"/>
      <c r="E179" s="34"/>
      <c r="G179" s="35"/>
      <c r="H179" s="36"/>
      <c r="I179" s="36"/>
      <c r="J179" s="36"/>
    </row>
    <row r="180" ht="12.75" spans="3:10">
      <c r="C180" s="33"/>
      <c r="E180" s="34"/>
      <c r="G180" s="35"/>
      <c r="H180" s="36"/>
      <c r="I180" s="36"/>
      <c r="J180" s="36"/>
    </row>
    <row r="181" ht="12.75" spans="3:10">
      <c r="C181" s="33"/>
      <c r="E181" s="34"/>
      <c r="G181" s="35"/>
      <c r="H181" s="36"/>
      <c r="I181" s="36"/>
      <c r="J181" s="36"/>
    </row>
    <row r="182" ht="12.75" spans="3:10">
      <c r="C182" s="33"/>
      <c r="E182" s="34"/>
      <c r="G182" s="35"/>
      <c r="H182" s="36"/>
      <c r="I182" s="36"/>
      <c r="J182" s="36"/>
    </row>
    <row r="183" ht="12.75" spans="3:10">
      <c r="C183" s="33"/>
      <c r="E183" s="34"/>
      <c r="G183" s="35"/>
      <c r="H183" s="36"/>
      <c r="I183" s="36"/>
      <c r="J183" s="36"/>
    </row>
    <row r="184" ht="12.75" spans="3:10">
      <c r="C184" s="33"/>
      <c r="E184" s="34"/>
      <c r="G184" s="35"/>
      <c r="H184" s="36"/>
      <c r="I184" s="36"/>
      <c r="J184" s="36"/>
    </row>
    <row r="185" ht="12.75" spans="3:10">
      <c r="C185" s="33"/>
      <c r="E185" s="34"/>
      <c r="G185" s="35"/>
      <c r="H185" s="36"/>
      <c r="I185" s="36"/>
      <c r="J185" s="36"/>
    </row>
    <row r="186" ht="12.75" spans="3:10">
      <c r="C186" s="33"/>
      <c r="E186" s="34"/>
      <c r="G186" s="35"/>
      <c r="H186" s="36"/>
      <c r="I186" s="36"/>
      <c r="J186" s="36"/>
    </row>
    <row r="187" ht="12.75" spans="3:10">
      <c r="C187" s="33"/>
      <c r="E187" s="34"/>
      <c r="G187" s="35"/>
      <c r="H187" s="36"/>
      <c r="I187" s="36"/>
      <c r="J187" s="36"/>
    </row>
    <row r="188" ht="12.75" spans="3:10">
      <c r="C188" s="33"/>
      <c r="E188" s="34"/>
      <c r="G188" s="35"/>
      <c r="H188" s="36"/>
      <c r="I188" s="36"/>
      <c r="J188" s="36"/>
    </row>
    <row r="189" ht="12.75" spans="3:10">
      <c r="C189" s="33"/>
      <c r="E189" s="34"/>
      <c r="G189" s="35"/>
      <c r="H189" s="36"/>
      <c r="I189" s="36"/>
      <c r="J189" s="36"/>
    </row>
    <row r="190" ht="12.75" spans="3:10">
      <c r="C190" s="33"/>
      <c r="E190" s="34"/>
      <c r="G190" s="35"/>
      <c r="H190" s="36"/>
      <c r="I190" s="36"/>
      <c r="J190" s="36"/>
    </row>
    <row r="191" ht="12.75" spans="3:10">
      <c r="C191" s="33"/>
      <c r="E191" s="34"/>
      <c r="G191" s="35"/>
      <c r="H191" s="36"/>
      <c r="I191" s="36"/>
      <c r="J191" s="36"/>
    </row>
    <row r="192" ht="12.75" spans="3:10">
      <c r="C192" s="33"/>
      <c r="E192" s="34"/>
      <c r="G192" s="35"/>
      <c r="H192" s="36"/>
      <c r="I192" s="36"/>
      <c r="J192" s="36"/>
    </row>
    <row r="193" ht="12.75" spans="3:10">
      <c r="C193" s="33"/>
      <c r="E193" s="34"/>
      <c r="G193" s="35"/>
      <c r="H193" s="36"/>
      <c r="I193" s="36"/>
      <c r="J193" s="36"/>
    </row>
    <row r="194" ht="12.75" spans="3:10">
      <c r="C194" s="33"/>
      <c r="E194" s="34"/>
      <c r="G194" s="35"/>
      <c r="H194" s="36"/>
      <c r="I194" s="36"/>
      <c r="J194" s="36"/>
    </row>
    <row r="195" ht="12.75" spans="3:10">
      <c r="C195" s="33"/>
      <c r="E195" s="34"/>
      <c r="G195" s="35"/>
      <c r="H195" s="36"/>
      <c r="I195" s="36"/>
      <c r="J195" s="36"/>
    </row>
    <row r="196" ht="12.75" spans="3:10">
      <c r="C196" s="33"/>
      <c r="E196" s="34"/>
      <c r="G196" s="35"/>
      <c r="H196" s="36"/>
      <c r="I196" s="36"/>
      <c r="J196" s="36"/>
    </row>
    <row r="197" ht="12.75" spans="3:10">
      <c r="C197" s="33"/>
      <c r="E197" s="34"/>
      <c r="G197" s="35"/>
      <c r="H197" s="36"/>
      <c r="I197" s="36"/>
      <c r="J197" s="36"/>
    </row>
    <row r="198" ht="12.75" spans="3:10">
      <c r="C198" s="33"/>
      <c r="E198" s="34"/>
      <c r="G198" s="35"/>
      <c r="H198" s="36"/>
      <c r="I198" s="36"/>
      <c r="J198" s="36"/>
    </row>
    <row r="199" ht="12.75" spans="3:10">
      <c r="C199" s="33"/>
      <c r="E199" s="34"/>
      <c r="G199" s="35"/>
      <c r="H199" s="36"/>
      <c r="I199" s="36"/>
      <c r="J199" s="36"/>
    </row>
    <row r="200" ht="12.75" spans="3:10">
      <c r="C200" s="33"/>
      <c r="E200" s="34"/>
      <c r="G200" s="35"/>
      <c r="H200" s="36"/>
      <c r="I200" s="36"/>
      <c r="J200" s="36"/>
    </row>
    <row r="201" ht="12.75" spans="3:10">
      <c r="C201" s="33"/>
      <c r="E201" s="34"/>
      <c r="G201" s="35"/>
      <c r="H201" s="36"/>
      <c r="I201" s="36"/>
      <c r="J201" s="36"/>
    </row>
    <row r="202" ht="12.75" spans="3:10">
      <c r="C202" s="33"/>
      <c r="E202" s="34"/>
      <c r="G202" s="35"/>
      <c r="H202" s="36"/>
      <c r="I202" s="36"/>
      <c r="J202" s="36"/>
    </row>
    <row r="203" ht="12.75" spans="3:10">
      <c r="C203" s="33"/>
      <c r="E203" s="34"/>
      <c r="G203" s="35"/>
      <c r="H203" s="36"/>
      <c r="I203" s="36"/>
      <c r="J203" s="36"/>
    </row>
    <row r="204" ht="12.75" spans="3:10">
      <c r="C204" s="33"/>
      <c r="E204" s="34"/>
      <c r="G204" s="35"/>
      <c r="H204" s="36"/>
      <c r="I204" s="36"/>
      <c r="J204" s="36"/>
    </row>
    <row r="205" ht="12.75" spans="3:10">
      <c r="C205" s="33"/>
      <c r="E205" s="34"/>
      <c r="G205" s="35"/>
      <c r="H205" s="36"/>
      <c r="I205" s="36"/>
      <c r="J205" s="36"/>
    </row>
    <row r="206" ht="12.75" spans="3:10">
      <c r="C206" s="33"/>
      <c r="E206" s="34"/>
      <c r="G206" s="35"/>
      <c r="H206" s="36"/>
      <c r="I206" s="36"/>
      <c r="J206" s="36"/>
    </row>
    <row r="207" ht="12.75" spans="3:10">
      <c r="C207" s="33"/>
      <c r="E207" s="34"/>
      <c r="G207" s="35"/>
      <c r="H207" s="36"/>
      <c r="I207" s="36"/>
      <c r="J207" s="36"/>
    </row>
    <row r="208" ht="12.75" spans="3:10">
      <c r="C208" s="33"/>
      <c r="E208" s="34"/>
      <c r="G208" s="35"/>
      <c r="H208" s="36"/>
      <c r="I208" s="36"/>
      <c r="J208" s="36"/>
    </row>
    <row r="209" ht="12.75" spans="3:10">
      <c r="C209" s="33"/>
      <c r="E209" s="34"/>
      <c r="G209" s="35"/>
      <c r="H209" s="36"/>
      <c r="I209" s="36"/>
      <c r="J209" s="36"/>
    </row>
    <row r="210" ht="12.75" spans="3:10">
      <c r="C210" s="33"/>
      <c r="E210" s="34"/>
      <c r="G210" s="35"/>
      <c r="H210" s="36"/>
      <c r="I210" s="36"/>
      <c r="J210" s="36"/>
    </row>
    <row r="211" ht="12.75" spans="3:10">
      <c r="C211" s="33"/>
      <c r="E211" s="34"/>
      <c r="G211" s="35"/>
      <c r="H211" s="36"/>
      <c r="I211" s="36"/>
      <c r="J211" s="36"/>
    </row>
    <row r="212" ht="12.75" spans="3:10">
      <c r="C212" s="33"/>
      <c r="E212" s="34"/>
      <c r="G212" s="35"/>
      <c r="H212" s="36"/>
      <c r="I212" s="36"/>
      <c r="J212" s="36"/>
    </row>
    <row r="213" ht="12.75" spans="3:10">
      <c r="C213" s="33"/>
      <c r="E213" s="34"/>
      <c r="G213" s="35"/>
      <c r="H213" s="36"/>
      <c r="I213" s="36"/>
      <c r="J213" s="36"/>
    </row>
    <row r="214" ht="12.75" spans="3:10">
      <c r="C214" s="33"/>
      <c r="E214" s="34"/>
      <c r="G214" s="35"/>
      <c r="H214" s="36"/>
      <c r="I214" s="36"/>
      <c r="J214" s="36"/>
    </row>
    <row r="215" ht="12.75" spans="3:10">
      <c r="C215" s="33"/>
      <c r="E215" s="34"/>
      <c r="G215" s="35"/>
      <c r="H215" s="36"/>
      <c r="I215" s="36"/>
      <c r="J215" s="36"/>
    </row>
    <row r="216" ht="12.75" spans="3:10">
      <c r="C216" s="33"/>
      <c r="E216" s="34"/>
      <c r="G216" s="35"/>
      <c r="H216" s="36"/>
      <c r="I216" s="36"/>
      <c r="J216" s="36"/>
    </row>
    <row r="217" ht="12.75" spans="3:10">
      <c r="C217" s="33"/>
      <c r="E217" s="34"/>
      <c r="G217" s="35"/>
      <c r="H217" s="36"/>
      <c r="I217" s="36"/>
      <c r="J217" s="36"/>
    </row>
    <row r="218" ht="12.75" spans="3:10">
      <c r="C218" s="33"/>
      <c r="E218" s="34"/>
      <c r="G218" s="35"/>
      <c r="H218" s="36"/>
      <c r="I218" s="36"/>
      <c r="J218" s="36"/>
    </row>
    <row r="219" ht="12.75" spans="3:10">
      <c r="C219" s="33"/>
      <c r="E219" s="34"/>
      <c r="G219" s="35"/>
      <c r="H219" s="36"/>
      <c r="I219" s="36"/>
      <c r="J219" s="36"/>
    </row>
    <row r="220" ht="12.75" spans="3:10">
      <c r="C220" s="33"/>
      <c r="E220" s="34"/>
      <c r="G220" s="35"/>
      <c r="H220" s="36"/>
      <c r="I220" s="36"/>
      <c r="J220" s="36"/>
    </row>
    <row r="221" ht="12.75" spans="3:10">
      <c r="C221" s="33"/>
      <c r="E221" s="34"/>
      <c r="G221" s="35"/>
      <c r="H221" s="36"/>
      <c r="I221" s="36"/>
      <c r="J221" s="36"/>
    </row>
    <row r="222" ht="12.75" spans="3:10">
      <c r="C222" s="33"/>
      <c r="E222" s="34"/>
      <c r="G222" s="35"/>
      <c r="H222" s="36"/>
      <c r="I222" s="36"/>
      <c r="J222" s="36"/>
    </row>
    <row r="223" ht="12.75" spans="3:10">
      <c r="C223" s="33"/>
      <c r="E223" s="34"/>
      <c r="G223" s="35"/>
      <c r="H223" s="36"/>
      <c r="I223" s="36"/>
      <c r="J223" s="36"/>
    </row>
    <row r="224" ht="12.75" spans="3:10">
      <c r="C224" s="33"/>
      <c r="E224" s="34"/>
      <c r="G224" s="35"/>
      <c r="H224" s="36"/>
      <c r="I224" s="36"/>
      <c r="J224" s="36"/>
    </row>
    <row r="225" ht="12.75" spans="3:10">
      <c r="C225" s="33"/>
      <c r="E225" s="34"/>
      <c r="G225" s="35"/>
      <c r="H225" s="36"/>
      <c r="I225" s="36"/>
      <c r="J225" s="36"/>
    </row>
    <row r="226" ht="12.75" spans="3:10">
      <c r="C226" s="33"/>
      <c r="E226" s="34"/>
      <c r="G226" s="35"/>
      <c r="H226" s="36"/>
      <c r="I226" s="36"/>
      <c r="J226" s="36"/>
    </row>
    <row r="227" ht="12.75" spans="3:10">
      <c r="C227" s="33"/>
      <c r="E227" s="34"/>
      <c r="G227" s="35"/>
      <c r="H227" s="36"/>
      <c r="I227" s="36"/>
      <c r="J227" s="36"/>
    </row>
    <row r="228" ht="12.75" spans="3:10">
      <c r="C228" s="33"/>
      <c r="E228" s="34"/>
      <c r="G228" s="35"/>
      <c r="H228" s="36"/>
      <c r="I228" s="36"/>
      <c r="J228" s="36"/>
    </row>
    <row r="229" ht="12.75" spans="3:10">
      <c r="C229" s="33"/>
      <c r="E229" s="34"/>
      <c r="G229" s="35"/>
      <c r="H229" s="36"/>
      <c r="I229" s="36"/>
      <c r="J229" s="36"/>
    </row>
    <row r="230" ht="12.75" spans="3:10">
      <c r="C230" s="33"/>
      <c r="E230" s="34"/>
      <c r="G230" s="35"/>
      <c r="H230" s="36"/>
      <c r="I230" s="36"/>
      <c r="J230" s="36"/>
    </row>
    <row r="231" ht="12.75" spans="3:10">
      <c r="C231" s="33"/>
      <c r="E231" s="34"/>
      <c r="G231" s="35"/>
      <c r="H231" s="36"/>
      <c r="I231" s="36"/>
      <c r="J231" s="36"/>
    </row>
    <row r="232" ht="12.75" spans="3:10">
      <c r="C232" s="33"/>
      <c r="E232" s="34"/>
      <c r="G232" s="35"/>
      <c r="H232" s="36"/>
      <c r="I232" s="36"/>
      <c r="J232" s="36"/>
    </row>
    <row r="233" ht="12.75" spans="3:10">
      <c r="C233" s="33"/>
      <c r="E233" s="34"/>
      <c r="G233" s="35"/>
      <c r="H233" s="36"/>
      <c r="I233" s="36"/>
      <c r="J233" s="36"/>
    </row>
    <row r="234" ht="12.75" spans="3:10">
      <c r="C234" s="33"/>
      <c r="E234" s="34"/>
      <c r="G234" s="35"/>
      <c r="H234" s="36"/>
      <c r="I234" s="36"/>
      <c r="J234" s="36"/>
    </row>
    <row r="235" ht="12.75" spans="3:10">
      <c r="C235" s="33"/>
      <c r="E235" s="34"/>
      <c r="G235" s="35"/>
      <c r="H235" s="36"/>
      <c r="I235" s="36"/>
      <c r="J235" s="36"/>
    </row>
    <row r="236" ht="12.75" spans="3:10">
      <c r="C236" s="33"/>
      <c r="E236" s="34"/>
      <c r="G236" s="35"/>
      <c r="H236" s="36"/>
      <c r="I236" s="36"/>
      <c r="J236" s="36"/>
    </row>
    <row r="237" ht="12.75" spans="3:10">
      <c r="C237" s="33"/>
      <c r="E237" s="34"/>
      <c r="G237" s="35"/>
      <c r="H237" s="36"/>
      <c r="I237" s="36"/>
      <c r="J237" s="36"/>
    </row>
    <row r="238" ht="12.75" spans="3:10">
      <c r="C238" s="33"/>
      <c r="E238" s="34"/>
      <c r="G238" s="35"/>
      <c r="H238" s="36"/>
      <c r="I238" s="36"/>
      <c r="J238" s="36"/>
    </row>
    <row r="239" ht="12.75" spans="3:10">
      <c r="C239" s="33"/>
      <c r="E239" s="34"/>
      <c r="G239" s="35"/>
      <c r="H239" s="36"/>
      <c r="I239" s="36"/>
      <c r="J239" s="36"/>
    </row>
    <row r="240" ht="12.75" spans="3:10">
      <c r="C240" s="33"/>
      <c r="E240" s="34"/>
      <c r="G240" s="35"/>
      <c r="H240" s="36"/>
      <c r="I240" s="36"/>
      <c r="J240" s="36"/>
    </row>
    <row r="241" ht="12.75" spans="3:10">
      <c r="C241" s="33"/>
      <c r="E241" s="34"/>
      <c r="G241" s="35"/>
      <c r="H241" s="36"/>
      <c r="I241" s="36"/>
      <c r="J241" s="36"/>
    </row>
    <row r="242" ht="12.75" spans="3:10">
      <c r="C242" s="33"/>
      <c r="E242" s="34"/>
      <c r="G242" s="35"/>
      <c r="H242" s="36"/>
      <c r="I242" s="36"/>
      <c r="J242" s="36"/>
    </row>
    <row r="243" ht="12.75" spans="3:10">
      <c r="C243" s="33"/>
      <c r="E243" s="34"/>
      <c r="G243" s="35"/>
      <c r="H243" s="36"/>
      <c r="I243" s="36"/>
      <c r="J243" s="36"/>
    </row>
    <row r="244" ht="12.75" spans="3:10">
      <c r="C244" s="33"/>
      <c r="E244" s="34"/>
      <c r="G244" s="35"/>
      <c r="H244" s="36"/>
      <c r="I244" s="36"/>
      <c r="J244" s="36"/>
    </row>
    <row r="245" ht="12.75" spans="3:10">
      <c r="C245" s="33"/>
      <c r="E245" s="34"/>
      <c r="G245" s="35"/>
      <c r="H245" s="36"/>
      <c r="I245" s="36"/>
      <c r="J245" s="36"/>
    </row>
    <row r="246" ht="12.75" spans="3:10">
      <c r="C246" s="33"/>
      <c r="E246" s="34"/>
      <c r="G246" s="35"/>
      <c r="H246" s="36"/>
      <c r="I246" s="36"/>
      <c r="J246" s="36"/>
    </row>
    <row r="247" ht="12.75" spans="3:10">
      <c r="C247" s="33"/>
      <c r="E247" s="34"/>
      <c r="G247" s="35"/>
      <c r="H247" s="36"/>
      <c r="I247" s="36"/>
      <c r="J247" s="36"/>
    </row>
    <row r="248" ht="12.75" spans="3:10">
      <c r="C248" s="33"/>
      <c r="E248" s="34"/>
      <c r="G248" s="35"/>
      <c r="H248" s="36"/>
      <c r="I248" s="36"/>
      <c r="J248" s="36"/>
    </row>
    <row r="249" ht="12.75" spans="3:10">
      <c r="C249" s="33"/>
      <c r="E249" s="34"/>
      <c r="G249" s="35"/>
      <c r="H249" s="36"/>
      <c r="I249" s="36"/>
      <c r="J249" s="36"/>
    </row>
    <row r="250" ht="12.75" spans="3:10">
      <c r="C250" s="33"/>
      <c r="E250" s="34"/>
      <c r="G250" s="35"/>
      <c r="H250" s="36"/>
      <c r="I250" s="36"/>
      <c r="J250" s="36"/>
    </row>
    <row r="251" ht="12.75" spans="3:10">
      <c r="C251" s="33"/>
      <c r="E251" s="34"/>
      <c r="G251" s="35"/>
      <c r="H251" s="36"/>
      <c r="I251" s="36"/>
      <c r="J251" s="36"/>
    </row>
    <row r="252" ht="12.75" spans="3:10">
      <c r="C252" s="33"/>
      <c r="E252" s="34"/>
      <c r="G252" s="35"/>
      <c r="H252" s="36"/>
      <c r="I252" s="36"/>
      <c r="J252" s="36"/>
    </row>
    <row r="253" ht="12.75" spans="3:10">
      <c r="C253" s="33"/>
      <c r="E253" s="34"/>
      <c r="G253" s="35"/>
      <c r="H253" s="36"/>
      <c r="I253" s="36"/>
      <c r="J253" s="36"/>
    </row>
    <row r="254" ht="12.75" spans="3:10">
      <c r="C254" s="33"/>
      <c r="E254" s="34"/>
      <c r="G254" s="35"/>
      <c r="H254" s="36"/>
      <c r="I254" s="36"/>
      <c r="J254" s="36"/>
    </row>
    <row r="255" ht="12.75" spans="3:10">
      <c r="C255" s="33"/>
      <c r="E255" s="34"/>
      <c r="G255" s="35"/>
      <c r="H255" s="36"/>
      <c r="I255" s="36"/>
      <c r="J255" s="36"/>
    </row>
    <row r="256" ht="12.75" spans="3:10">
      <c r="C256" s="33"/>
      <c r="E256" s="34"/>
      <c r="G256" s="35"/>
      <c r="H256" s="36"/>
      <c r="I256" s="36"/>
      <c r="J256" s="36"/>
    </row>
    <row r="257" ht="12.75" spans="3:10">
      <c r="C257" s="33"/>
      <c r="E257" s="34"/>
      <c r="G257" s="35"/>
      <c r="H257" s="36"/>
      <c r="I257" s="36"/>
      <c r="J257" s="36"/>
    </row>
    <row r="258" ht="12.75" spans="3:10">
      <c r="C258" s="33"/>
      <c r="E258" s="34"/>
      <c r="G258" s="35"/>
      <c r="H258" s="36"/>
      <c r="I258" s="36"/>
      <c r="J258" s="36"/>
    </row>
    <row r="259" ht="12.75" spans="3:10">
      <c r="C259" s="33"/>
      <c r="E259" s="34"/>
      <c r="G259" s="35"/>
      <c r="H259" s="36"/>
      <c r="I259" s="36"/>
      <c r="J259" s="36"/>
    </row>
    <row r="260" ht="12.75" spans="3:10">
      <c r="C260" s="33"/>
      <c r="E260" s="34"/>
      <c r="G260" s="35"/>
      <c r="H260" s="36"/>
      <c r="I260" s="36"/>
      <c r="J260" s="36"/>
    </row>
    <row r="261" ht="12.75" spans="3:10">
      <c r="C261" s="33"/>
      <c r="E261" s="34"/>
      <c r="G261" s="35"/>
      <c r="H261" s="36"/>
      <c r="I261" s="36"/>
      <c r="J261" s="36"/>
    </row>
    <row r="262" ht="12.75" spans="3:10">
      <c r="C262" s="33"/>
      <c r="E262" s="34"/>
      <c r="G262" s="35"/>
      <c r="H262" s="36"/>
      <c r="I262" s="36"/>
      <c r="J262" s="36"/>
    </row>
    <row r="263" ht="12.75" spans="3:10">
      <c r="C263" s="33"/>
      <c r="E263" s="34"/>
      <c r="G263" s="35"/>
      <c r="H263" s="36"/>
      <c r="I263" s="36"/>
      <c r="J263" s="36"/>
    </row>
    <row r="264" ht="12.75" spans="3:10">
      <c r="C264" s="33"/>
      <c r="E264" s="34"/>
      <c r="G264" s="35"/>
      <c r="H264" s="36"/>
      <c r="I264" s="36"/>
      <c r="J264" s="36"/>
    </row>
    <row r="265" ht="12.75" spans="3:10">
      <c r="C265" s="33"/>
      <c r="E265" s="34"/>
      <c r="G265" s="35"/>
      <c r="H265" s="36"/>
      <c r="I265" s="36"/>
      <c r="J265" s="36"/>
    </row>
    <row r="266" ht="12.75" spans="3:10">
      <c r="C266" s="33"/>
      <c r="E266" s="34"/>
      <c r="G266" s="35"/>
      <c r="H266" s="36"/>
      <c r="I266" s="36"/>
      <c r="J266" s="36"/>
    </row>
    <row r="267" ht="12.75" spans="3:10">
      <c r="C267" s="33"/>
      <c r="E267" s="34"/>
      <c r="G267" s="35"/>
      <c r="H267" s="36"/>
      <c r="I267" s="36"/>
      <c r="J267" s="36"/>
    </row>
    <row r="268" ht="12.75" spans="3:10">
      <c r="C268" s="33"/>
      <c r="E268" s="34"/>
      <c r="G268" s="35"/>
      <c r="H268" s="36"/>
      <c r="I268" s="36"/>
      <c r="J268" s="36"/>
    </row>
    <row r="269" ht="12.75" spans="3:10">
      <c r="C269" s="33"/>
      <c r="E269" s="34"/>
      <c r="G269" s="35"/>
      <c r="H269" s="36"/>
      <c r="I269" s="36"/>
      <c r="J269" s="36"/>
    </row>
    <row r="270" ht="12.75" spans="3:10">
      <c r="C270" s="33"/>
      <c r="E270" s="34"/>
      <c r="G270" s="35"/>
      <c r="H270" s="36"/>
      <c r="I270" s="36"/>
      <c r="J270" s="36"/>
    </row>
    <row r="271" ht="12.75" spans="3:10">
      <c r="C271" s="33"/>
      <c r="E271" s="34"/>
      <c r="G271" s="35"/>
      <c r="H271" s="36"/>
      <c r="I271" s="36"/>
      <c r="J271" s="36"/>
    </row>
    <row r="272" ht="12.75" spans="3:10">
      <c r="C272" s="33"/>
      <c r="E272" s="34"/>
      <c r="G272" s="35"/>
      <c r="H272" s="36"/>
      <c r="I272" s="36"/>
      <c r="J272" s="36"/>
    </row>
    <row r="273" ht="12.75" spans="3:10">
      <c r="C273" s="33"/>
      <c r="E273" s="34"/>
      <c r="G273" s="35"/>
      <c r="H273" s="36"/>
      <c r="I273" s="36"/>
      <c r="J273" s="36"/>
    </row>
    <row r="274" ht="12.75" spans="3:10">
      <c r="C274" s="33"/>
      <c r="E274" s="34"/>
      <c r="G274" s="35"/>
      <c r="H274" s="36"/>
      <c r="I274" s="36"/>
      <c r="J274" s="36"/>
    </row>
    <row r="275" ht="12.75" spans="3:10">
      <c r="C275" s="33"/>
      <c r="E275" s="34"/>
      <c r="G275" s="35"/>
      <c r="H275" s="36"/>
      <c r="I275" s="36"/>
      <c r="J275" s="36"/>
    </row>
    <row r="276" ht="12.75" spans="3:10">
      <c r="C276" s="33"/>
      <c r="E276" s="34"/>
      <c r="G276" s="35"/>
      <c r="H276" s="36"/>
      <c r="I276" s="36"/>
      <c r="J276" s="36"/>
    </row>
    <row r="277" ht="12.75" spans="3:10">
      <c r="C277" s="33"/>
      <c r="E277" s="34"/>
      <c r="G277" s="35"/>
      <c r="H277" s="36"/>
      <c r="I277" s="36"/>
      <c r="J277" s="36"/>
    </row>
    <row r="278" ht="12.75" spans="3:10">
      <c r="C278" s="33"/>
      <c r="E278" s="34"/>
      <c r="G278" s="35"/>
      <c r="H278" s="36"/>
      <c r="I278" s="36"/>
      <c r="J278" s="36"/>
    </row>
    <row r="279" ht="12.75" spans="3:10">
      <c r="C279" s="33"/>
      <c r="E279" s="34"/>
      <c r="G279" s="35"/>
      <c r="H279" s="36"/>
      <c r="I279" s="36"/>
      <c r="J279" s="36"/>
    </row>
    <row r="280" ht="12.75" spans="3:10">
      <c r="C280" s="33"/>
      <c r="E280" s="34"/>
      <c r="G280" s="35"/>
      <c r="H280" s="36"/>
      <c r="I280" s="36"/>
      <c r="J280" s="36"/>
    </row>
    <row r="281" ht="12.75" spans="3:10">
      <c r="C281" s="33"/>
      <c r="E281" s="34"/>
      <c r="G281" s="35"/>
      <c r="H281" s="36"/>
      <c r="I281" s="36"/>
      <c r="J281" s="36"/>
    </row>
    <row r="282" ht="12.75" spans="3:10">
      <c r="C282" s="33"/>
      <c r="E282" s="34"/>
      <c r="G282" s="35"/>
      <c r="H282" s="36"/>
      <c r="I282" s="36"/>
      <c r="J282" s="36"/>
    </row>
    <row r="283" ht="12.75" spans="3:10">
      <c r="C283" s="33"/>
      <c r="E283" s="34"/>
      <c r="G283" s="35"/>
      <c r="H283" s="36"/>
      <c r="I283" s="36"/>
      <c r="J283" s="36"/>
    </row>
    <row r="284" ht="12.75" spans="3:10">
      <c r="C284" s="33"/>
      <c r="E284" s="34"/>
      <c r="G284" s="35"/>
      <c r="H284" s="36"/>
      <c r="I284" s="36"/>
      <c r="J284" s="36"/>
    </row>
    <row r="285" ht="12.75" spans="3:10">
      <c r="C285" s="33"/>
      <c r="E285" s="34"/>
      <c r="G285" s="35"/>
      <c r="H285" s="36"/>
      <c r="I285" s="36"/>
      <c r="J285" s="36"/>
    </row>
    <row r="286" ht="12.75" spans="3:10">
      <c r="C286" s="33"/>
      <c r="E286" s="34"/>
      <c r="G286" s="35"/>
      <c r="H286" s="36"/>
      <c r="I286" s="36"/>
      <c r="J286" s="36"/>
    </row>
    <row r="287" ht="12.75" spans="3:10">
      <c r="C287" s="33"/>
      <c r="E287" s="34"/>
      <c r="G287" s="35"/>
      <c r="H287" s="36"/>
      <c r="I287" s="36"/>
      <c r="J287" s="36"/>
    </row>
    <row r="288" ht="12.75" spans="3:10">
      <c r="C288" s="33"/>
      <c r="E288" s="34"/>
      <c r="G288" s="35"/>
      <c r="H288" s="36"/>
      <c r="I288" s="36"/>
      <c r="J288" s="36"/>
    </row>
    <row r="289" ht="12.75" spans="3:10">
      <c r="C289" s="33"/>
      <c r="E289" s="34"/>
      <c r="G289" s="35"/>
      <c r="H289" s="36"/>
      <c r="I289" s="36"/>
      <c r="J289" s="36"/>
    </row>
    <row r="290" ht="12.75" spans="3:10">
      <c r="C290" s="33"/>
      <c r="E290" s="34"/>
      <c r="G290" s="35"/>
      <c r="H290" s="36"/>
      <c r="I290" s="36"/>
      <c r="J290" s="36"/>
    </row>
    <row r="291" ht="12.75" spans="3:10">
      <c r="C291" s="33"/>
      <c r="E291" s="34"/>
      <c r="G291" s="35"/>
      <c r="H291" s="36"/>
      <c r="I291" s="36"/>
      <c r="J291" s="36"/>
    </row>
    <row r="292" ht="12.75" spans="3:10">
      <c r="C292" s="33"/>
      <c r="E292" s="34"/>
      <c r="G292" s="35"/>
      <c r="H292" s="36"/>
      <c r="I292" s="36"/>
      <c r="J292" s="36"/>
    </row>
    <row r="293" ht="12.75" spans="3:10">
      <c r="C293" s="33"/>
      <c r="E293" s="34"/>
      <c r="G293" s="35"/>
      <c r="H293" s="36"/>
      <c r="I293" s="36"/>
      <c r="J293" s="36"/>
    </row>
    <row r="294" ht="12.75" spans="3:10">
      <c r="C294" s="33"/>
      <c r="E294" s="34"/>
      <c r="G294" s="35"/>
      <c r="H294" s="36"/>
      <c r="I294" s="36"/>
      <c r="J294" s="36"/>
    </row>
    <row r="295" ht="12.75" spans="3:10">
      <c r="C295" s="33"/>
      <c r="E295" s="34"/>
      <c r="G295" s="35"/>
      <c r="H295" s="36"/>
      <c r="I295" s="36"/>
      <c r="J295" s="36"/>
    </row>
    <row r="296" ht="12.75" spans="3:10">
      <c r="C296" s="33"/>
      <c r="E296" s="34"/>
      <c r="G296" s="35"/>
      <c r="H296" s="36"/>
      <c r="I296" s="36"/>
      <c r="J296" s="36"/>
    </row>
    <row r="297" ht="12.75" spans="3:10">
      <c r="C297" s="33"/>
      <c r="E297" s="34"/>
      <c r="G297" s="35"/>
      <c r="H297" s="36"/>
      <c r="I297" s="36"/>
      <c r="J297" s="36"/>
    </row>
    <row r="298" ht="12.75" spans="3:10">
      <c r="C298" s="33"/>
      <c r="E298" s="34"/>
      <c r="G298" s="35"/>
      <c r="H298" s="36"/>
      <c r="I298" s="36"/>
      <c r="J298" s="36"/>
    </row>
    <row r="299" ht="12.75" spans="3:10">
      <c r="C299" s="33"/>
      <c r="E299" s="34"/>
      <c r="G299" s="35"/>
      <c r="H299" s="36"/>
      <c r="I299" s="36"/>
      <c r="J299" s="36"/>
    </row>
    <row r="300" ht="12.75" spans="3:10">
      <c r="C300" s="33"/>
      <c r="E300" s="34"/>
      <c r="G300" s="35"/>
      <c r="H300" s="36"/>
      <c r="I300" s="36"/>
      <c r="J300" s="36"/>
    </row>
    <row r="301" ht="12.75" spans="3:10">
      <c r="C301" s="33"/>
      <c r="E301" s="34"/>
      <c r="G301" s="35"/>
      <c r="H301" s="36"/>
      <c r="I301" s="36"/>
      <c r="J301" s="36"/>
    </row>
    <row r="302" ht="12.75" spans="3:10">
      <c r="C302" s="33"/>
      <c r="E302" s="34"/>
      <c r="G302" s="35"/>
      <c r="H302" s="36"/>
      <c r="I302" s="36"/>
      <c r="J302" s="36"/>
    </row>
    <row r="303" ht="12.75" spans="3:10">
      <c r="C303" s="33"/>
      <c r="E303" s="34"/>
      <c r="G303" s="35"/>
      <c r="H303" s="36"/>
      <c r="I303" s="36"/>
      <c r="J303" s="36"/>
    </row>
    <row r="304" ht="12.75" spans="3:10">
      <c r="C304" s="33"/>
      <c r="E304" s="34"/>
      <c r="G304" s="35"/>
      <c r="H304" s="36"/>
      <c r="I304" s="36"/>
      <c r="J304" s="36"/>
    </row>
    <row r="305" ht="12.75" spans="3:10">
      <c r="C305" s="33"/>
      <c r="E305" s="34"/>
      <c r="G305" s="35"/>
      <c r="H305" s="36"/>
      <c r="I305" s="36"/>
      <c r="J305" s="36"/>
    </row>
    <row r="306" ht="12.75" spans="3:10">
      <c r="C306" s="33"/>
      <c r="E306" s="34"/>
      <c r="G306" s="35"/>
      <c r="H306" s="36"/>
      <c r="I306" s="36"/>
      <c r="J306" s="36"/>
    </row>
    <row r="307" ht="12.75" spans="3:10">
      <c r="C307" s="33"/>
      <c r="E307" s="34"/>
      <c r="G307" s="35"/>
      <c r="H307" s="36"/>
      <c r="I307" s="36"/>
      <c r="J307" s="36"/>
    </row>
    <row r="308" ht="12.75" spans="3:10">
      <c r="C308" s="33"/>
      <c r="E308" s="34"/>
      <c r="G308" s="35"/>
      <c r="H308" s="36"/>
      <c r="I308" s="36"/>
      <c r="J308" s="36"/>
    </row>
    <row r="309" ht="12.75" spans="3:10">
      <c r="C309" s="33"/>
      <c r="E309" s="34"/>
      <c r="G309" s="35"/>
      <c r="H309" s="36"/>
      <c r="I309" s="36"/>
      <c r="J309" s="36"/>
    </row>
    <row r="310" ht="12.75" spans="3:10">
      <c r="C310" s="33"/>
      <c r="E310" s="34"/>
      <c r="G310" s="35"/>
      <c r="H310" s="36"/>
      <c r="I310" s="36"/>
      <c r="J310" s="36"/>
    </row>
    <row r="311" ht="12.75" spans="3:10">
      <c r="C311" s="33"/>
      <c r="E311" s="34"/>
      <c r="G311" s="35"/>
      <c r="H311" s="36"/>
      <c r="I311" s="36"/>
      <c r="J311" s="36"/>
    </row>
    <row r="312" ht="12.75" spans="3:10">
      <c r="C312" s="33"/>
      <c r="E312" s="34"/>
      <c r="G312" s="35"/>
      <c r="H312" s="36"/>
      <c r="I312" s="36"/>
      <c r="J312" s="36"/>
    </row>
    <row r="313" ht="12.75" spans="3:10">
      <c r="C313" s="33"/>
      <c r="E313" s="34"/>
      <c r="G313" s="35"/>
      <c r="H313" s="36"/>
      <c r="I313" s="36"/>
      <c r="J313" s="36"/>
    </row>
    <row r="314" ht="12.75" spans="3:10">
      <c r="C314" s="33"/>
      <c r="E314" s="34"/>
      <c r="G314" s="35"/>
      <c r="H314" s="36"/>
      <c r="I314" s="36"/>
      <c r="J314" s="36"/>
    </row>
    <row r="315" ht="12.75" spans="3:10">
      <c r="C315" s="33"/>
      <c r="E315" s="34"/>
      <c r="G315" s="35"/>
      <c r="H315" s="36"/>
      <c r="I315" s="36"/>
      <c r="J315" s="36"/>
    </row>
    <row r="316" ht="12.75" spans="3:10">
      <c r="C316" s="33"/>
      <c r="E316" s="34"/>
      <c r="G316" s="35"/>
      <c r="H316" s="36"/>
      <c r="I316" s="36"/>
      <c r="J316" s="36"/>
    </row>
    <row r="317" ht="12.75" spans="3:10">
      <c r="C317" s="33"/>
      <c r="E317" s="34"/>
      <c r="G317" s="35"/>
      <c r="H317" s="36"/>
      <c r="I317" s="36"/>
      <c r="J317" s="36"/>
    </row>
    <row r="318" ht="12.75" spans="3:10">
      <c r="C318" s="33"/>
      <c r="E318" s="34"/>
      <c r="G318" s="35"/>
      <c r="H318" s="36"/>
      <c r="I318" s="36"/>
      <c r="J318" s="36"/>
    </row>
    <row r="319" ht="12.75" spans="3:10">
      <c r="C319" s="33"/>
      <c r="E319" s="34"/>
      <c r="G319" s="35"/>
      <c r="H319" s="36"/>
      <c r="I319" s="36"/>
      <c r="J319" s="36"/>
    </row>
    <row r="320" ht="12.75" spans="3:10">
      <c r="C320" s="33"/>
      <c r="E320" s="34"/>
      <c r="G320" s="35"/>
      <c r="H320" s="36"/>
      <c r="I320" s="36"/>
      <c r="J320" s="36"/>
    </row>
    <row r="321" ht="12.75" spans="3:10">
      <c r="C321" s="33"/>
      <c r="E321" s="34"/>
      <c r="G321" s="35"/>
      <c r="H321" s="36"/>
      <c r="I321" s="36"/>
      <c r="J321" s="36"/>
    </row>
    <row r="322" ht="12.75" spans="3:10">
      <c r="C322" s="33"/>
      <c r="E322" s="34"/>
      <c r="G322" s="35"/>
      <c r="H322" s="36"/>
      <c r="I322" s="36"/>
      <c r="J322" s="36"/>
    </row>
    <row r="323" ht="12.75" spans="3:10">
      <c r="C323" s="33"/>
      <c r="E323" s="34"/>
      <c r="G323" s="35"/>
      <c r="H323" s="36"/>
      <c r="I323" s="36"/>
      <c r="J323" s="36"/>
    </row>
    <row r="324" ht="12.75" spans="3:10">
      <c r="C324" s="33"/>
      <c r="E324" s="34"/>
      <c r="G324" s="35"/>
      <c r="H324" s="36"/>
      <c r="I324" s="36"/>
      <c r="J324" s="36"/>
    </row>
    <row r="325" ht="12.75" spans="3:10">
      <c r="C325" s="33"/>
      <c r="E325" s="34"/>
      <c r="G325" s="35"/>
      <c r="H325" s="36"/>
      <c r="I325" s="36"/>
      <c r="J325" s="36"/>
    </row>
    <row r="326" ht="12.75" spans="3:10">
      <c r="C326" s="33"/>
      <c r="E326" s="34"/>
      <c r="G326" s="35"/>
      <c r="H326" s="36"/>
      <c r="I326" s="36"/>
      <c r="J326" s="36"/>
    </row>
    <row r="327" ht="12.75" spans="3:10">
      <c r="C327" s="33"/>
      <c r="E327" s="34"/>
      <c r="G327" s="35"/>
      <c r="H327" s="36"/>
      <c r="I327" s="36"/>
      <c r="J327" s="36"/>
    </row>
    <row r="328" ht="12.75" spans="3:10">
      <c r="C328" s="33"/>
      <c r="E328" s="34"/>
      <c r="G328" s="35"/>
      <c r="H328" s="36"/>
      <c r="I328" s="36"/>
      <c r="J328" s="36"/>
    </row>
    <row r="329" ht="12.75" spans="3:10">
      <c r="C329" s="33"/>
      <c r="E329" s="34"/>
      <c r="G329" s="35"/>
      <c r="H329" s="36"/>
      <c r="I329" s="36"/>
      <c r="J329" s="36"/>
    </row>
    <row r="330" ht="12.75" spans="3:10">
      <c r="C330" s="33"/>
      <c r="E330" s="34"/>
      <c r="G330" s="35"/>
      <c r="H330" s="36"/>
      <c r="I330" s="36"/>
      <c r="J330" s="36"/>
    </row>
    <row r="331" ht="12.75" spans="3:10">
      <c r="C331" s="33"/>
      <c r="E331" s="34"/>
      <c r="G331" s="35"/>
      <c r="H331" s="36"/>
      <c r="I331" s="36"/>
      <c r="J331" s="36"/>
    </row>
    <row r="332" ht="12.75" spans="3:10">
      <c r="C332" s="33"/>
      <c r="E332" s="34"/>
      <c r="G332" s="35"/>
      <c r="H332" s="36"/>
      <c r="I332" s="36"/>
      <c r="J332" s="36"/>
    </row>
    <row r="333" ht="12.75" spans="3:10">
      <c r="C333" s="33"/>
      <c r="E333" s="34"/>
      <c r="G333" s="35"/>
      <c r="H333" s="36"/>
      <c r="I333" s="36"/>
      <c r="J333" s="36"/>
    </row>
    <row r="334" ht="12.75" spans="3:10">
      <c r="C334" s="33"/>
      <c r="E334" s="34"/>
      <c r="G334" s="35"/>
      <c r="H334" s="36"/>
      <c r="I334" s="36"/>
      <c r="J334" s="36"/>
    </row>
    <row r="335" ht="12.75" spans="3:10">
      <c r="C335" s="33"/>
      <c r="E335" s="34"/>
      <c r="G335" s="35"/>
      <c r="H335" s="36"/>
      <c r="I335" s="36"/>
      <c r="J335" s="36"/>
    </row>
    <row r="336" ht="12.75" spans="3:10">
      <c r="C336" s="33"/>
      <c r="E336" s="34"/>
      <c r="G336" s="35"/>
      <c r="H336" s="36"/>
      <c r="I336" s="36"/>
      <c r="J336" s="36"/>
    </row>
    <row r="337" ht="12.75" spans="3:10">
      <c r="C337" s="33"/>
      <c r="E337" s="34"/>
      <c r="G337" s="35"/>
      <c r="H337" s="36"/>
      <c r="I337" s="36"/>
      <c r="J337" s="36"/>
    </row>
    <row r="338" ht="12.75" spans="3:10">
      <c r="C338" s="33"/>
      <c r="E338" s="34"/>
      <c r="G338" s="35"/>
      <c r="H338" s="36"/>
      <c r="I338" s="36"/>
      <c r="J338" s="36"/>
    </row>
    <row r="339" ht="12.75" spans="3:10">
      <c r="C339" s="33"/>
      <c r="E339" s="34"/>
      <c r="G339" s="35"/>
      <c r="H339" s="36"/>
      <c r="I339" s="36"/>
      <c r="J339" s="36"/>
    </row>
    <row r="340" ht="12.75" spans="3:10">
      <c r="C340" s="33"/>
      <c r="E340" s="34"/>
      <c r="G340" s="35"/>
      <c r="H340" s="36"/>
      <c r="I340" s="36"/>
      <c r="J340" s="36"/>
    </row>
    <row r="341" ht="12.75" spans="3:10">
      <c r="C341" s="33"/>
      <c r="E341" s="34"/>
      <c r="G341" s="35"/>
      <c r="H341" s="36"/>
      <c r="I341" s="36"/>
      <c r="J341" s="36"/>
    </row>
    <row r="342" ht="12.75" spans="3:10">
      <c r="C342" s="33"/>
      <c r="E342" s="34"/>
      <c r="G342" s="35"/>
      <c r="H342" s="36"/>
      <c r="I342" s="36"/>
      <c r="J342" s="36"/>
    </row>
    <row r="343" ht="12.75" spans="3:10">
      <c r="C343" s="33"/>
      <c r="E343" s="34"/>
      <c r="G343" s="35"/>
      <c r="H343" s="36"/>
      <c r="I343" s="36"/>
      <c r="J343" s="36"/>
    </row>
    <row r="344" ht="12.75" spans="3:10">
      <c r="C344" s="33"/>
      <c r="E344" s="34"/>
      <c r="G344" s="35"/>
      <c r="H344" s="36"/>
      <c r="I344" s="36"/>
      <c r="J344" s="36"/>
    </row>
    <row r="345" ht="12.75" spans="3:10">
      <c r="C345" s="33"/>
      <c r="E345" s="34"/>
      <c r="G345" s="35"/>
      <c r="H345" s="36"/>
      <c r="I345" s="36"/>
      <c r="J345" s="36"/>
    </row>
    <row r="346" ht="12.75" spans="3:10">
      <c r="C346" s="33"/>
      <c r="E346" s="34"/>
      <c r="G346" s="35"/>
      <c r="H346" s="36"/>
      <c r="I346" s="36"/>
      <c r="J346" s="36"/>
    </row>
    <row r="347" ht="12.75" spans="3:10">
      <c r="C347" s="33"/>
      <c r="E347" s="34"/>
      <c r="G347" s="35"/>
      <c r="H347" s="36"/>
      <c r="I347" s="36"/>
      <c r="J347" s="36"/>
    </row>
    <row r="348" ht="12.75" spans="3:10">
      <c r="C348" s="33"/>
      <c r="E348" s="34"/>
      <c r="G348" s="35"/>
      <c r="H348" s="36"/>
      <c r="I348" s="36"/>
      <c r="J348" s="36"/>
    </row>
    <row r="349" ht="12.75" spans="3:10">
      <c r="C349" s="33"/>
      <c r="E349" s="34"/>
      <c r="G349" s="35"/>
      <c r="H349" s="36"/>
      <c r="I349" s="36"/>
      <c r="J349" s="36"/>
    </row>
    <row r="350" ht="12.75" spans="3:10">
      <c r="C350" s="33"/>
      <c r="E350" s="34"/>
      <c r="G350" s="35"/>
      <c r="H350" s="36"/>
      <c r="I350" s="36"/>
      <c r="J350" s="36"/>
    </row>
    <row r="351" ht="12.75" spans="3:10">
      <c r="C351" s="33"/>
      <c r="E351" s="34"/>
      <c r="G351" s="35"/>
      <c r="H351" s="36"/>
      <c r="I351" s="36"/>
      <c r="J351" s="36"/>
    </row>
    <row r="352" ht="12.75" spans="3:10">
      <c r="C352" s="33"/>
      <c r="E352" s="34"/>
      <c r="G352" s="35"/>
      <c r="H352" s="36"/>
      <c r="I352" s="36"/>
      <c r="J352" s="36"/>
    </row>
    <row r="353" ht="12.75" spans="3:10">
      <c r="C353" s="33"/>
      <c r="E353" s="34"/>
      <c r="G353" s="35"/>
      <c r="H353" s="36"/>
      <c r="I353" s="36"/>
      <c r="J353" s="36"/>
    </row>
    <row r="354" ht="12.75" spans="3:10">
      <c r="C354" s="33"/>
      <c r="E354" s="34"/>
      <c r="G354" s="35"/>
      <c r="H354" s="36"/>
      <c r="I354" s="36"/>
      <c r="J354" s="36"/>
    </row>
    <row r="355" ht="12.75" spans="3:10">
      <c r="C355" s="33"/>
      <c r="E355" s="34"/>
      <c r="G355" s="35"/>
      <c r="H355" s="36"/>
      <c r="I355" s="36"/>
      <c r="J355" s="36"/>
    </row>
    <row r="356" ht="12.75" spans="3:10">
      <c r="C356" s="33"/>
      <c r="E356" s="34"/>
      <c r="G356" s="35"/>
      <c r="H356" s="36"/>
      <c r="I356" s="36"/>
      <c r="J356" s="36"/>
    </row>
    <row r="357" ht="12.75" spans="3:10">
      <c r="C357" s="33"/>
      <c r="E357" s="34"/>
      <c r="G357" s="35"/>
      <c r="H357" s="36"/>
      <c r="I357" s="36"/>
      <c r="J357" s="36"/>
    </row>
    <row r="358" ht="12.75" spans="3:10">
      <c r="C358" s="33"/>
      <c r="E358" s="34"/>
      <c r="G358" s="35"/>
      <c r="H358" s="36"/>
      <c r="I358" s="36"/>
      <c r="J358" s="36"/>
    </row>
    <row r="359" ht="12.75" spans="3:10">
      <c r="C359" s="33"/>
      <c r="E359" s="34"/>
      <c r="G359" s="35"/>
      <c r="H359" s="36"/>
      <c r="I359" s="36"/>
      <c r="J359" s="36"/>
    </row>
    <row r="360" ht="12.75" spans="3:10">
      <c r="C360" s="33"/>
      <c r="E360" s="34"/>
      <c r="G360" s="35"/>
      <c r="H360" s="36"/>
      <c r="I360" s="36"/>
      <c r="J360" s="36"/>
    </row>
    <row r="361" ht="12.75" spans="3:10">
      <c r="C361" s="33"/>
      <c r="E361" s="34"/>
      <c r="G361" s="35"/>
      <c r="H361" s="36"/>
      <c r="I361" s="36"/>
      <c r="J361" s="36"/>
    </row>
    <row r="362" ht="12.75" spans="3:10">
      <c r="C362" s="33"/>
      <c r="E362" s="34"/>
      <c r="G362" s="35"/>
      <c r="H362" s="36"/>
      <c r="I362" s="36"/>
      <c r="J362" s="36"/>
    </row>
    <row r="363" ht="12.75" spans="3:10">
      <c r="C363" s="33"/>
      <c r="E363" s="34"/>
      <c r="G363" s="35"/>
      <c r="H363" s="36"/>
      <c r="I363" s="36"/>
      <c r="J363" s="36"/>
    </row>
    <row r="364" ht="12.75" spans="3:10">
      <c r="C364" s="33"/>
      <c r="E364" s="34"/>
      <c r="G364" s="35"/>
      <c r="H364" s="36"/>
      <c r="I364" s="36"/>
      <c r="J364" s="36"/>
    </row>
    <row r="365" ht="12.75" spans="3:10">
      <c r="C365" s="33"/>
      <c r="E365" s="34"/>
      <c r="G365" s="35"/>
      <c r="H365" s="36"/>
      <c r="I365" s="36"/>
      <c r="J365" s="36"/>
    </row>
    <row r="366" ht="12.75" spans="3:10">
      <c r="C366" s="33"/>
      <c r="E366" s="34"/>
      <c r="G366" s="35"/>
      <c r="H366" s="36"/>
      <c r="I366" s="36"/>
      <c r="J366" s="36"/>
    </row>
    <row r="367" ht="12.75" spans="3:10">
      <c r="C367" s="33"/>
      <c r="E367" s="34"/>
      <c r="G367" s="35"/>
      <c r="H367" s="36"/>
      <c r="I367" s="36"/>
      <c r="J367" s="36"/>
    </row>
    <row r="368" ht="12.75" spans="3:10">
      <c r="C368" s="33"/>
      <c r="E368" s="34"/>
      <c r="G368" s="35"/>
      <c r="H368" s="36"/>
      <c r="I368" s="36"/>
      <c r="J368" s="36"/>
    </row>
    <row r="369" ht="12.75" spans="3:10">
      <c r="C369" s="33"/>
      <c r="E369" s="34"/>
      <c r="G369" s="35"/>
      <c r="H369" s="36"/>
      <c r="I369" s="36"/>
      <c r="J369" s="36"/>
    </row>
    <row r="370" ht="12.75" spans="3:10">
      <c r="C370" s="33"/>
      <c r="E370" s="34"/>
      <c r="G370" s="35"/>
      <c r="H370" s="36"/>
      <c r="I370" s="36"/>
      <c r="J370" s="36"/>
    </row>
    <row r="371" ht="12.75" spans="3:10">
      <c r="C371" s="33"/>
      <c r="E371" s="34"/>
      <c r="G371" s="35"/>
      <c r="H371" s="36"/>
      <c r="I371" s="36"/>
      <c r="J371" s="36"/>
    </row>
    <row r="372" ht="12.75" spans="3:10">
      <c r="C372" s="33"/>
      <c r="E372" s="34"/>
      <c r="G372" s="35"/>
      <c r="H372" s="36"/>
      <c r="I372" s="36"/>
      <c r="J372" s="36"/>
    </row>
    <row r="373" ht="12.75" spans="3:10">
      <c r="C373" s="33"/>
      <c r="E373" s="34"/>
      <c r="G373" s="35"/>
      <c r="H373" s="36"/>
      <c r="I373" s="36"/>
      <c r="J373" s="36"/>
    </row>
    <row r="374" ht="12.75" spans="3:10">
      <c r="C374" s="33"/>
      <c r="E374" s="34"/>
      <c r="G374" s="35"/>
      <c r="H374" s="36"/>
      <c r="I374" s="36"/>
      <c r="J374" s="36"/>
    </row>
    <row r="375" ht="12.75" spans="3:10">
      <c r="C375" s="33"/>
      <c r="E375" s="34"/>
      <c r="G375" s="35"/>
      <c r="H375" s="36"/>
      <c r="I375" s="36"/>
      <c r="J375" s="36"/>
    </row>
    <row r="376" ht="12.75" spans="3:10">
      <c r="C376" s="33"/>
      <c r="E376" s="34"/>
      <c r="G376" s="35"/>
      <c r="H376" s="36"/>
      <c r="I376" s="36"/>
      <c r="J376" s="36"/>
    </row>
    <row r="377" ht="12.75" spans="3:10">
      <c r="C377" s="33"/>
      <c r="E377" s="34"/>
      <c r="G377" s="35"/>
      <c r="H377" s="36"/>
      <c r="I377" s="36"/>
      <c r="J377" s="36"/>
    </row>
    <row r="378" ht="12.75" spans="3:10">
      <c r="C378" s="33"/>
      <c r="E378" s="34"/>
      <c r="G378" s="35"/>
      <c r="H378" s="36"/>
      <c r="I378" s="36"/>
      <c r="J378" s="36"/>
    </row>
    <row r="379" ht="12.75" spans="3:10">
      <c r="C379" s="33"/>
      <c r="E379" s="34"/>
      <c r="G379" s="35"/>
      <c r="H379" s="36"/>
      <c r="I379" s="36"/>
      <c r="J379" s="36"/>
    </row>
    <row r="380" ht="12.75" spans="3:10">
      <c r="C380" s="33"/>
      <c r="E380" s="34"/>
      <c r="G380" s="35"/>
      <c r="H380" s="36"/>
      <c r="I380" s="36"/>
      <c r="J380" s="36"/>
    </row>
    <row r="381" ht="12.75" spans="3:10">
      <c r="C381" s="33"/>
      <c r="E381" s="34"/>
      <c r="G381" s="35"/>
      <c r="H381" s="36"/>
      <c r="I381" s="36"/>
      <c r="J381" s="36"/>
    </row>
    <row r="382" ht="12.75" spans="3:10">
      <c r="C382" s="33"/>
      <c r="E382" s="34"/>
      <c r="G382" s="35"/>
      <c r="H382" s="36"/>
      <c r="I382" s="36"/>
      <c r="J382" s="36"/>
    </row>
    <row r="383" ht="12.75" spans="3:10">
      <c r="C383" s="33"/>
      <c r="E383" s="34"/>
      <c r="G383" s="35"/>
      <c r="H383" s="36"/>
      <c r="I383" s="36"/>
      <c r="J383" s="36"/>
    </row>
    <row r="384" ht="12.75" spans="3:10">
      <c r="C384" s="33"/>
      <c r="E384" s="34"/>
      <c r="G384" s="35"/>
      <c r="H384" s="36"/>
      <c r="I384" s="36"/>
      <c r="J384" s="36"/>
    </row>
    <row r="385" ht="12.75" spans="3:10">
      <c r="C385" s="33"/>
      <c r="E385" s="34"/>
      <c r="G385" s="35"/>
      <c r="H385" s="36"/>
      <c r="I385" s="36"/>
      <c r="J385" s="36"/>
    </row>
    <row r="386" ht="12.75" spans="3:10">
      <c r="C386" s="33"/>
      <c r="E386" s="34"/>
      <c r="G386" s="35"/>
      <c r="H386" s="36"/>
      <c r="I386" s="36"/>
      <c r="J386" s="36"/>
    </row>
    <row r="387" ht="12.75" spans="3:10">
      <c r="C387" s="33"/>
      <c r="E387" s="34"/>
      <c r="G387" s="35"/>
      <c r="H387" s="36"/>
      <c r="I387" s="36"/>
      <c r="J387" s="36"/>
    </row>
    <row r="388" ht="12.75" spans="3:10">
      <c r="C388" s="33"/>
      <c r="E388" s="34"/>
      <c r="G388" s="35"/>
      <c r="H388" s="36"/>
      <c r="I388" s="36"/>
      <c r="J388" s="36"/>
    </row>
    <row r="389" ht="12.75" spans="3:10">
      <c r="C389" s="33"/>
      <c r="E389" s="34"/>
      <c r="G389" s="35"/>
      <c r="H389" s="36"/>
      <c r="I389" s="36"/>
      <c r="J389" s="36"/>
    </row>
    <row r="390" ht="12.75" spans="3:10">
      <c r="C390" s="33"/>
      <c r="E390" s="34"/>
      <c r="G390" s="35"/>
      <c r="H390" s="36"/>
      <c r="I390" s="36"/>
      <c r="J390" s="36"/>
    </row>
    <row r="391" ht="12.75" spans="3:10">
      <c r="C391" s="33"/>
      <c r="E391" s="34"/>
      <c r="G391" s="35"/>
      <c r="H391" s="36"/>
      <c r="I391" s="36"/>
      <c r="J391" s="36"/>
    </row>
    <row r="392" ht="12.75" spans="3:10">
      <c r="C392" s="33"/>
      <c r="E392" s="34"/>
      <c r="G392" s="35"/>
      <c r="H392" s="36"/>
      <c r="I392" s="36"/>
      <c r="J392" s="36"/>
    </row>
    <row r="393" ht="12.75" spans="3:10">
      <c r="C393" s="33"/>
      <c r="E393" s="34"/>
      <c r="G393" s="35"/>
      <c r="H393" s="36"/>
      <c r="I393" s="36"/>
      <c r="J393" s="36"/>
    </row>
    <row r="394" ht="12.75" spans="3:10">
      <c r="C394" s="33"/>
      <c r="E394" s="34"/>
      <c r="G394" s="35"/>
      <c r="H394" s="36"/>
      <c r="I394" s="36"/>
      <c r="J394" s="36"/>
    </row>
    <row r="395" ht="12.75" spans="3:10">
      <c r="C395" s="33"/>
      <c r="E395" s="34"/>
      <c r="G395" s="35"/>
      <c r="H395" s="36"/>
      <c r="I395" s="36"/>
      <c r="J395" s="36"/>
    </row>
    <row r="396" ht="12.75" spans="3:10">
      <c r="C396" s="33"/>
      <c r="E396" s="34"/>
      <c r="G396" s="35"/>
      <c r="H396" s="36"/>
      <c r="I396" s="36"/>
      <c r="J396" s="36"/>
    </row>
    <row r="397" ht="12.75" spans="3:10">
      <c r="C397" s="33"/>
      <c r="E397" s="34"/>
      <c r="G397" s="35"/>
      <c r="H397" s="36"/>
      <c r="I397" s="36"/>
      <c r="J397" s="36"/>
    </row>
    <row r="398" ht="12.75" spans="3:10">
      <c r="C398" s="33"/>
      <c r="E398" s="34"/>
      <c r="G398" s="35"/>
      <c r="H398" s="36"/>
      <c r="I398" s="36"/>
      <c r="J398" s="36"/>
    </row>
    <row r="399" ht="12.75" spans="3:10">
      <c r="C399" s="33"/>
      <c r="E399" s="34"/>
      <c r="G399" s="35"/>
      <c r="H399" s="36"/>
      <c r="I399" s="36"/>
      <c r="J399" s="36"/>
    </row>
    <row r="400" ht="12.75" spans="3:10">
      <c r="C400" s="33"/>
      <c r="E400" s="34"/>
      <c r="G400" s="35"/>
      <c r="H400" s="36"/>
      <c r="I400" s="36"/>
      <c r="J400" s="36"/>
    </row>
    <row r="401" ht="12.75" spans="3:10">
      <c r="C401" s="33"/>
      <c r="E401" s="34"/>
      <c r="G401" s="35"/>
      <c r="H401" s="36"/>
      <c r="I401" s="36"/>
      <c r="J401" s="36"/>
    </row>
    <row r="402" ht="12.75" spans="3:10">
      <c r="C402" s="33"/>
      <c r="E402" s="34"/>
      <c r="G402" s="35"/>
      <c r="H402" s="36"/>
      <c r="I402" s="36"/>
      <c r="J402" s="36"/>
    </row>
    <row r="403" ht="12.75" spans="3:10">
      <c r="C403" s="33"/>
      <c r="E403" s="34"/>
      <c r="G403" s="35"/>
      <c r="H403" s="36"/>
      <c r="I403" s="36"/>
      <c r="J403" s="36"/>
    </row>
    <row r="404" ht="12.75" spans="3:10">
      <c r="C404" s="33"/>
      <c r="E404" s="34"/>
      <c r="G404" s="35"/>
      <c r="H404" s="36"/>
      <c r="I404" s="36"/>
      <c r="J404" s="36"/>
    </row>
    <row r="405" ht="12.75" spans="3:10">
      <c r="C405" s="33"/>
      <c r="E405" s="34"/>
      <c r="G405" s="35"/>
      <c r="H405" s="36"/>
      <c r="I405" s="36"/>
      <c r="J405" s="36"/>
    </row>
    <row r="406" ht="12.75" spans="3:10">
      <c r="C406" s="33"/>
      <c r="E406" s="34"/>
      <c r="G406" s="35"/>
      <c r="H406" s="36"/>
      <c r="I406" s="36"/>
      <c r="J406" s="36"/>
    </row>
    <row r="407" ht="12.75" spans="3:10">
      <c r="C407" s="33"/>
      <c r="E407" s="34"/>
      <c r="G407" s="35"/>
      <c r="H407" s="36"/>
      <c r="I407" s="36"/>
      <c r="J407" s="36"/>
    </row>
    <row r="408" ht="12.75" spans="3:10">
      <c r="C408" s="33"/>
      <c r="E408" s="34"/>
      <c r="G408" s="35"/>
      <c r="H408" s="36"/>
      <c r="I408" s="36"/>
      <c r="J408" s="36"/>
    </row>
    <row r="409" ht="12.75" spans="3:10">
      <c r="C409" s="33"/>
      <c r="E409" s="34"/>
      <c r="G409" s="35"/>
      <c r="H409" s="36"/>
      <c r="I409" s="36"/>
      <c r="J409" s="36"/>
    </row>
    <row r="410" ht="12.75" spans="3:10">
      <c r="C410" s="33"/>
      <c r="E410" s="34"/>
      <c r="G410" s="35"/>
      <c r="H410" s="36"/>
      <c r="I410" s="36"/>
      <c r="J410" s="36"/>
    </row>
    <row r="411" ht="12.75" spans="3:10">
      <c r="C411" s="33"/>
      <c r="E411" s="34"/>
      <c r="G411" s="35"/>
      <c r="H411" s="36"/>
      <c r="I411" s="36"/>
      <c r="J411" s="36"/>
    </row>
    <row r="412" ht="12.75" spans="3:10">
      <c r="C412" s="33"/>
      <c r="E412" s="34"/>
      <c r="G412" s="35"/>
      <c r="H412" s="36"/>
      <c r="I412" s="36"/>
      <c r="J412" s="36"/>
    </row>
    <row r="413" ht="12.75" spans="3:10">
      <c r="C413" s="33"/>
      <c r="E413" s="34"/>
      <c r="G413" s="35"/>
      <c r="H413" s="36"/>
      <c r="I413" s="36"/>
      <c r="J413" s="36"/>
    </row>
    <row r="414" ht="12.75" spans="3:10">
      <c r="C414" s="33"/>
      <c r="E414" s="34"/>
      <c r="G414" s="35"/>
      <c r="H414" s="36"/>
      <c r="I414" s="36"/>
      <c r="J414" s="36"/>
    </row>
    <row r="415" ht="12.75" spans="3:10">
      <c r="C415" s="33"/>
      <c r="E415" s="34"/>
      <c r="G415" s="35"/>
      <c r="H415" s="36"/>
      <c r="I415" s="36"/>
      <c r="J415" s="36"/>
    </row>
    <row r="416" ht="12.75" spans="3:10">
      <c r="C416" s="33"/>
      <c r="E416" s="34"/>
      <c r="G416" s="35"/>
      <c r="H416" s="36"/>
      <c r="I416" s="36"/>
      <c r="J416" s="36"/>
    </row>
    <row r="417" ht="12.75" spans="3:10">
      <c r="C417" s="33"/>
      <c r="E417" s="34"/>
      <c r="G417" s="35"/>
      <c r="H417" s="36"/>
      <c r="I417" s="36"/>
      <c r="J417" s="36"/>
    </row>
    <row r="418" ht="12.75" spans="3:10">
      <c r="C418" s="33"/>
      <c r="E418" s="34"/>
      <c r="G418" s="35"/>
      <c r="H418" s="36"/>
      <c r="I418" s="36"/>
      <c r="J418" s="36"/>
    </row>
    <row r="419" ht="12.75" spans="3:10">
      <c r="C419" s="33"/>
      <c r="E419" s="34"/>
      <c r="G419" s="35"/>
      <c r="H419" s="36"/>
      <c r="I419" s="36"/>
      <c r="J419" s="36"/>
    </row>
    <row r="420" ht="12.75" spans="3:10">
      <c r="C420" s="33"/>
      <c r="E420" s="34"/>
      <c r="G420" s="35"/>
      <c r="H420" s="36"/>
      <c r="I420" s="36"/>
      <c r="J420" s="36"/>
    </row>
    <row r="421" ht="12.75" spans="3:10">
      <c r="C421" s="33"/>
      <c r="E421" s="34"/>
      <c r="G421" s="35"/>
      <c r="H421" s="36"/>
      <c r="I421" s="36"/>
      <c r="J421" s="36"/>
    </row>
    <row r="422" ht="12.75" spans="3:10">
      <c r="C422" s="33"/>
      <c r="E422" s="34"/>
      <c r="G422" s="35"/>
      <c r="H422" s="36"/>
      <c r="I422" s="36"/>
      <c r="J422" s="36"/>
    </row>
    <row r="423" ht="12.75" spans="3:10">
      <c r="C423" s="33"/>
      <c r="E423" s="34"/>
      <c r="G423" s="35"/>
      <c r="H423" s="36"/>
      <c r="I423" s="36"/>
      <c r="J423" s="36"/>
    </row>
    <row r="424" ht="12.75" spans="3:10">
      <c r="C424" s="33"/>
      <c r="E424" s="34"/>
      <c r="G424" s="35"/>
      <c r="H424" s="36"/>
      <c r="I424" s="36"/>
      <c r="J424" s="36"/>
    </row>
    <row r="425" ht="12.75" spans="3:10">
      <c r="C425" s="33"/>
      <c r="E425" s="34"/>
      <c r="G425" s="35"/>
      <c r="H425" s="36"/>
      <c r="I425" s="36"/>
      <c r="J425" s="36"/>
    </row>
    <row r="426" ht="12.75" spans="3:10">
      <c r="C426" s="33"/>
      <c r="E426" s="34"/>
      <c r="G426" s="35"/>
      <c r="H426" s="36"/>
      <c r="I426" s="36"/>
      <c r="J426" s="36"/>
    </row>
    <row r="427" ht="12.75" spans="3:10">
      <c r="C427" s="33"/>
      <c r="E427" s="34"/>
      <c r="G427" s="35"/>
      <c r="H427" s="36"/>
      <c r="I427" s="36"/>
      <c r="J427" s="36"/>
    </row>
    <row r="428" ht="12.75" spans="3:10">
      <c r="C428" s="33"/>
      <c r="E428" s="34"/>
      <c r="G428" s="35"/>
      <c r="H428" s="36"/>
      <c r="I428" s="36"/>
      <c r="J428" s="36"/>
    </row>
    <row r="429" ht="12.75" spans="3:10">
      <c r="C429" s="33"/>
      <c r="E429" s="34"/>
      <c r="G429" s="35"/>
      <c r="H429" s="36"/>
      <c r="I429" s="36"/>
      <c r="J429" s="36"/>
    </row>
    <row r="430" ht="12.75" spans="3:10">
      <c r="C430" s="33"/>
      <c r="E430" s="34"/>
      <c r="G430" s="35"/>
      <c r="H430" s="36"/>
      <c r="I430" s="36"/>
      <c r="J430" s="36"/>
    </row>
    <row r="431" ht="12.75" spans="3:10">
      <c r="C431" s="33"/>
      <c r="E431" s="34"/>
      <c r="G431" s="35"/>
      <c r="H431" s="36"/>
      <c r="I431" s="36"/>
      <c r="J431" s="36"/>
    </row>
    <row r="432" ht="12.75" spans="3:10">
      <c r="C432" s="33"/>
      <c r="E432" s="34"/>
      <c r="G432" s="35"/>
      <c r="H432" s="36"/>
      <c r="I432" s="36"/>
      <c r="J432" s="36"/>
    </row>
    <row r="433" ht="12.75" spans="3:10">
      <c r="C433" s="33"/>
      <c r="E433" s="34"/>
      <c r="G433" s="35"/>
      <c r="H433" s="36"/>
      <c r="I433" s="36"/>
      <c r="J433" s="36"/>
    </row>
    <row r="434" ht="12.75" spans="3:10">
      <c r="C434" s="33"/>
      <c r="E434" s="34"/>
      <c r="G434" s="35"/>
      <c r="H434" s="36"/>
      <c r="I434" s="36"/>
      <c r="J434" s="36"/>
    </row>
    <row r="435" ht="12.75" spans="3:10">
      <c r="C435" s="33"/>
      <c r="E435" s="34"/>
      <c r="G435" s="35"/>
      <c r="H435" s="36"/>
      <c r="I435" s="36"/>
      <c r="J435" s="36"/>
    </row>
    <row r="436" ht="12.75" spans="3:10">
      <c r="C436" s="33"/>
      <c r="E436" s="34"/>
      <c r="G436" s="35"/>
      <c r="H436" s="36"/>
      <c r="I436" s="36"/>
      <c r="J436" s="36"/>
    </row>
    <row r="437" ht="12.75" spans="3:10">
      <c r="C437" s="33"/>
      <c r="E437" s="34"/>
      <c r="G437" s="35"/>
      <c r="H437" s="36"/>
      <c r="I437" s="36"/>
      <c r="J437" s="36"/>
    </row>
    <row r="438" ht="12.75" spans="3:10">
      <c r="C438" s="33"/>
      <c r="E438" s="34"/>
      <c r="G438" s="35"/>
      <c r="H438" s="36"/>
      <c r="I438" s="36"/>
      <c r="J438" s="36"/>
    </row>
    <row r="439" ht="12.75" spans="3:10">
      <c r="C439" s="33"/>
      <c r="E439" s="34"/>
      <c r="G439" s="35"/>
      <c r="H439" s="36"/>
      <c r="I439" s="36"/>
      <c r="J439" s="36"/>
    </row>
    <row r="440" ht="12.75" spans="3:10">
      <c r="C440" s="33"/>
      <c r="E440" s="34"/>
      <c r="G440" s="35"/>
      <c r="H440" s="36"/>
      <c r="I440" s="36"/>
      <c r="J440" s="36"/>
    </row>
    <row r="441" ht="12.75" spans="3:10">
      <c r="C441" s="33"/>
      <c r="E441" s="34"/>
      <c r="G441" s="35"/>
      <c r="H441" s="36"/>
      <c r="I441" s="36"/>
      <c r="J441" s="36"/>
    </row>
    <row r="442" ht="12.75" spans="3:10">
      <c r="C442" s="33"/>
      <c r="E442" s="34"/>
      <c r="G442" s="35"/>
      <c r="H442" s="36"/>
      <c r="I442" s="36"/>
      <c r="J442" s="36"/>
    </row>
    <row r="443" ht="12.75" spans="3:10">
      <c r="C443" s="33"/>
      <c r="E443" s="34"/>
      <c r="G443" s="35"/>
      <c r="H443" s="36"/>
      <c r="I443" s="36"/>
      <c r="J443" s="36"/>
    </row>
    <row r="444" ht="12.75" spans="3:10">
      <c r="C444" s="33"/>
      <c r="E444" s="34"/>
      <c r="G444" s="35"/>
      <c r="H444" s="36"/>
      <c r="I444" s="36"/>
      <c r="J444" s="36"/>
    </row>
    <row r="445" ht="12.75" spans="3:10">
      <c r="C445" s="33"/>
      <c r="E445" s="34"/>
      <c r="G445" s="35"/>
      <c r="H445" s="36"/>
      <c r="I445" s="36"/>
      <c r="J445" s="36"/>
    </row>
    <row r="446" ht="12.75" spans="3:10">
      <c r="C446" s="33"/>
      <c r="E446" s="34"/>
      <c r="G446" s="35"/>
      <c r="H446" s="36"/>
      <c r="I446" s="36"/>
      <c r="J446" s="36"/>
    </row>
    <row r="447" ht="12.75" spans="3:10">
      <c r="C447" s="33"/>
      <c r="E447" s="34"/>
      <c r="G447" s="35"/>
      <c r="H447" s="36"/>
      <c r="I447" s="36"/>
      <c r="J447" s="36"/>
    </row>
    <row r="448" ht="12.75" spans="3:10">
      <c r="C448" s="33"/>
      <c r="E448" s="34"/>
      <c r="G448" s="35"/>
      <c r="H448" s="36"/>
      <c r="I448" s="36"/>
      <c r="J448" s="36"/>
    </row>
    <row r="449" ht="12.75" spans="3:10">
      <c r="C449" s="33"/>
      <c r="E449" s="34"/>
      <c r="G449" s="35"/>
      <c r="H449" s="36"/>
      <c r="I449" s="36"/>
      <c r="J449" s="36"/>
    </row>
    <row r="450" ht="12.75" spans="3:10">
      <c r="C450" s="33"/>
      <c r="E450" s="34"/>
      <c r="G450" s="35"/>
      <c r="H450" s="36"/>
      <c r="I450" s="36"/>
      <c r="J450" s="36"/>
    </row>
    <row r="451" ht="12.75" spans="3:10">
      <c r="C451" s="33"/>
      <c r="E451" s="34"/>
      <c r="G451" s="35"/>
      <c r="H451" s="36"/>
      <c r="I451" s="36"/>
      <c r="J451" s="36"/>
    </row>
    <row r="452" ht="12.75" spans="3:10">
      <c r="C452" s="33"/>
      <c r="E452" s="34"/>
      <c r="G452" s="35"/>
      <c r="H452" s="36"/>
      <c r="I452" s="36"/>
      <c r="J452" s="36"/>
    </row>
    <row r="453" ht="12.75" spans="3:10">
      <c r="C453" s="33"/>
      <c r="E453" s="34"/>
      <c r="G453" s="35"/>
      <c r="H453" s="36"/>
      <c r="I453" s="36"/>
      <c r="J453" s="36"/>
    </row>
    <row r="454" ht="12.75" spans="3:10">
      <c r="C454" s="33"/>
      <c r="E454" s="34"/>
      <c r="G454" s="35"/>
      <c r="H454" s="36"/>
      <c r="I454" s="36"/>
      <c r="J454" s="36"/>
    </row>
    <row r="455" ht="12.75" spans="3:10">
      <c r="C455" s="33"/>
      <c r="E455" s="34"/>
      <c r="G455" s="35"/>
      <c r="H455" s="36"/>
      <c r="I455" s="36"/>
      <c r="J455" s="36"/>
    </row>
    <row r="456" ht="12.75" spans="3:10">
      <c r="C456" s="33"/>
      <c r="E456" s="34"/>
      <c r="G456" s="35"/>
      <c r="H456" s="36"/>
      <c r="I456" s="36"/>
      <c r="J456" s="36"/>
    </row>
    <row r="457" ht="12.75" spans="3:10">
      <c r="C457" s="33"/>
      <c r="E457" s="34"/>
      <c r="G457" s="35"/>
      <c r="H457" s="36"/>
      <c r="I457" s="36"/>
      <c r="J457" s="36"/>
    </row>
    <row r="458" ht="12.75" spans="3:10">
      <c r="C458" s="33"/>
      <c r="E458" s="34"/>
      <c r="G458" s="35"/>
      <c r="H458" s="36"/>
      <c r="I458" s="36"/>
      <c r="J458" s="36"/>
    </row>
    <row r="459" ht="12.75" spans="3:10">
      <c r="C459" s="33"/>
      <c r="E459" s="34"/>
      <c r="G459" s="35"/>
      <c r="H459" s="36"/>
      <c r="I459" s="36"/>
      <c r="J459" s="36"/>
    </row>
    <row r="460" ht="12.75" spans="3:10">
      <c r="C460" s="33"/>
      <c r="E460" s="34"/>
      <c r="G460" s="35"/>
      <c r="H460" s="36"/>
      <c r="I460" s="36"/>
      <c r="J460" s="36"/>
    </row>
    <row r="461" ht="12.75" spans="3:10">
      <c r="C461" s="33"/>
      <c r="E461" s="34"/>
      <c r="G461" s="35"/>
      <c r="H461" s="36"/>
      <c r="I461" s="36"/>
      <c r="J461" s="36"/>
    </row>
    <row r="462" ht="12.75" spans="3:10">
      <c r="C462" s="33"/>
      <c r="E462" s="34"/>
      <c r="G462" s="35"/>
      <c r="H462" s="36"/>
      <c r="I462" s="36"/>
      <c r="J462" s="36"/>
    </row>
    <row r="463" ht="12.75" spans="3:10">
      <c r="C463" s="33"/>
      <c r="E463" s="34"/>
      <c r="G463" s="35"/>
      <c r="H463" s="36"/>
      <c r="I463" s="36"/>
      <c r="J463" s="36"/>
    </row>
    <row r="464" ht="12.75" spans="3:10">
      <c r="C464" s="33"/>
      <c r="E464" s="34"/>
      <c r="G464" s="35"/>
      <c r="H464" s="36"/>
      <c r="I464" s="36"/>
      <c r="J464" s="36"/>
    </row>
    <row r="465" ht="12.75" spans="3:10">
      <c r="C465" s="33"/>
      <c r="E465" s="34"/>
      <c r="G465" s="35"/>
      <c r="H465" s="36"/>
      <c r="I465" s="36"/>
      <c r="J465" s="36"/>
    </row>
    <row r="466" ht="12.75" spans="3:10">
      <c r="C466" s="33"/>
      <c r="E466" s="34"/>
      <c r="G466" s="35"/>
      <c r="H466" s="36"/>
      <c r="I466" s="36"/>
      <c r="J466" s="36"/>
    </row>
    <row r="467" ht="12.75" spans="3:10">
      <c r="C467" s="33"/>
      <c r="E467" s="34"/>
      <c r="G467" s="35"/>
      <c r="H467" s="36"/>
      <c r="I467" s="36"/>
      <c r="J467" s="36"/>
    </row>
    <row r="468" ht="12.75" spans="3:10">
      <c r="C468" s="33"/>
      <c r="E468" s="34"/>
      <c r="G468" s="35"/>
      <c r="H468" s="36"/>
      <c r="I468" s="36"/>
      <c r="J468" s="36"/>
    </row>
    <row r="469" ht="12.75" spans="3:10">
      <c r="C469" s="33"/>
      <c r="E469" s="34"/>
      <c r="G469" s="35"/>
      <c r="H469" s="36"/>
      <c r="I469" s="36"/>
      <c r="J469" s="36"/>
    </row>
    <row r="470" ht="12.75" spans="3:10">
      <c r="C470" s="33"/>
      <c r="E470" s="34"/>
      <c r="G470" s="35"/>
      <c r="H470" s="36"/>
      <c r="I470" s="36"/>
      <c r="J470" s="36"/>
    </row>
    <row r="471" ht="12.75" spans="3:10">
      <c r="C471" s="33"/>
      <c r="E471" s="34"/>
      <c r="G471" s="35"/>
      <c r="H471" s="36"/>
      <c r="I471" s="36"/>
      <c r="J471" s="36"/>
    </row>
    <row r="472" ht="12.75" spans="3:10">
      <c r="C472" s="33"/>
      <c r="E472" s="34"/>
      <c r="G472" s="35"/>
      <c r="H472" s="36"/>
      <c r="I472" s="36"/>
      <c r="J472" s="36"/>
    </row>
    <row r="473" ht="12.75" spans="3:10">
      <c r="C473" s="33"/>
      <c r="E473" s="34"/>
      <c r="G473" s="35"/>
      <c r="H473" s="36"/>
      <c r="I473" s="36"/>
      <c r="J473" s="36"/>
    </row>
    <row r="474" ht="12.75" spans="3:10">
      <c r="C474" s="33"/>
      <c r="E474" s="34"/>
      <c r="G474" s="35"/>
      <c r="H474" s="36"/>
      <c r="I474" s="36"/>
      <c r="J474" s="36"/>
    </row>
    <row r="475" ht="12.75" spans="3:10">
      <c r="C475" s="33"/>
      <c r="E475" s="34"/>
      <c r="G475" s="35"/>
      <c r="H475" s="36"/>
      <c r="I475" s="36"/>
      <c r="J475" s="36"/>
    </row>
    <row r="476" ht="12.75" spans="3:10">
      <c r="C476" s="33"/>
      <c r="E476" s="34"/>
      <c r="G476" s="35"/>
      <c r="H476" s="36"/>
      <c r="I476" s="36"/>
      <c r="J476" s="36"/>
    </row>
    <row r="477" ht="12.75" spans="3:10">
      <c r="C477" s="33"/>
      <c r="E477" s="34"/>
      <c r="G477" s="35"/>
      <c r="H477" s="36"/>
      <c r="I477" s="36"/>
      <c r="J477" s="36"/>
    </row>
    <row r="478" ht="12.75" spans="3:10">
      <c r="C478" s="33"/>
      <c r="E478" s="34"/>
      <c r="G478" s="35"/>
      <c r="H478" s="36"/>
      <c r="I478" s="36"/>
      <c r="J478" s="36"/>
    </row>
    <row r="479" ht="12.75" spans="3:10">
      <c r="C479" s="33"/>
      <c r="E479" s="34"/>
      <c r="G479" s="35"/>
      <c r="H479" s="36"/>
      <c r="I479" s="36"/>
      <c r="J479" s="36"/>
    </row>
    <row r="480" ht="12.75" spans="3:10">
      <c r="C480" s="33"/>
      <c r="E480" s="34"/>
      <c r="G480" s="35"/>
      <c r="H480" s="36"/>
      <c r="I480" s="36"/>
      <c r="J480" s="36"/>
    </row>
    <row r="481" ht="12.75" spans="3:10">
      <c r="C481" s="33"/>
      <c r="E481" s="34"/>
      <c r="G481" s="35"/>
      <c r="H481" s="36"/>
      <c r="I481" s="36"/>
      <c r="J481" s="36"/>
    </row>
    <row r="482" ht="12.75" spans="3:10">
      <c r="C482" s="33"/>
      <c r="E482" s="34"/>
      <c r="G482" s="35"/>
      <c r="H482" s="36"/>
      <c r="I482" s="36"/>
      <c r="J482" s="36"/>
    </row>
    <row r="483" ht="12.75" spans="3:10">
      <c r="C483" s="33"/>
      <c r="E483" s="34"/>
      <c r="G483" s="35"/>
      <c r="H483" s="36"/>
      <c r="I483" s="36"/>
      <c r="J483" s="36"/>
    </row>
    <row r="484" ht="12.75" spans="3:10">
      <c r="C484" s="33"/>
      <c r="E484" s="34"/>
      <c r="G484" s="35"/>
      <c r="H484" s="36"/>
      <c r="I484" s="36"/>
      <c r="J484" s="36"/>
    </row>
    <row r="485" ht="12.75" spans="3:10">
      <c r="C485" s="33"/>
      <c r="E485" s="34"/>
      <c r="G485" s="35"/>
      <c r="H485" s="36"/>
      <c r="I485" s="36"/>
      <c r="J485" s="36"/>
    </row>
    <row r="486" ht="12.75" spans="3:10">
      <c r="C486" s="33"/>
      <c r="E486" s="34"/>
      <c r="G486" s="35"/>
      <c r="H486" s="36"/>
      <c r="I486" s="36"/>
      <c r="J486" s="36"/>
    </row>
    <row r="487" ht="12.75" spans="3:10">
      <c r="C487" s="33"/>
      <c r="E487" s="34"/>
      <c r="G487" s="35"/>
      <c r="H487" s="36"/>
      <c r="I487" s="36"/>
      <c r="J487" s="36"/>
    </row>
    <row r="488" ht="12.75" spans="3:10">
      <c r="C488" s="33"/>
      <c r="E488" s="34"/>
      <c r="G488" s="35"/>
      <c r="H488" s="36"/>
      <c r="I488" s="36"/>
      <c r="J488" s="36"/>
    </row>
    <row r="489" ht="12.75" spans="3:10">
      <c r="C489" s="33"/>
      <c r="E489" s="34"/>
      <c r="G489" s="35"/>
      <c r="H489" s="36"/>
      <c r="I489" s="36"/>
      <c r="J489" s="36"/>
    </row>
    <row r="490" ht="12.75" spans="3:10">
      <c r="C490" s="33"/>
      <c r="E490" s="34"/>
      <c r="G490" s="35"/>
      <c r="H490" s="36"/>
      <c r="I490" s="36"/>
      <c r="J490" s="36"/>
    </row>
    <row r="491" ht="12.75" spans="3:10">
      <c r="C491" s="33"/>
      <c r="E491" s="34"/>
      <c r="G491" s="35"/>
      <c r="H491" s="36"/>
      <c r="I491" s="36"/>
      <c r="J491" s="36"/>
    </row>
    <row r="492" ht="12.75" spans="3:10">
      <c r="C492" s="33"/>
      <c r="E492" s="34"/>
      <c r="G492" s="35"/>
      <c r="H492" s="36"/>
      <c r="I492" s="36"/>
      <c r="J492" s="36"/>
    </row>
    <row r="493" ht="12.75" spans="3:10">
      <c r="C493" s="33"/>
      <c r="E493" s="34"/>
      <c r="G493" s="35"/>
      <c r="H493" s="36"/>
      <c r="I493" s="36"/>
      <c r="J493" s="36"/>
    </row>
    <row r="494" ht="12.75" spans="3:10">
      <c r="C494" s="33"/>
      <c r="E494" s="34"/>
      <c r="G494" s="35"/>
      <c r="H494" s="36"/>
      <c r="I494" s="36"/>
      <c r="J494" s="36"/>
    </row>
    <row r="495" ht="12.75" spans="3:10">
      <c r="C495" s="33"/>
      <c r="E495" s="34"/>
      <c r="G495" s="35"/>
      <c r="H495" s="36"/>
      <c r="I495" s="36"/>
      <c r="J495" s="36"/>
    </row>
    <row r="496" ht="12.75" spans="3:10">
      <c r="C496" s="33"/>
      <c r="E496" s="34"/>
      <c r="G496" s="35"/>
      <c r="H496" s="36"/>
      <c r="I496" s="36"/>
      <c r="J496" s="36"/>
    </row>
    <row r="497" ht="12.75" spans="3:10">
      <c r="C497" s="33"/>
      <c r="E497" s="34"/>
      <c r="G497" s="35"/>
      <c r="H497" s="36"/>
      <c r="I497" s="36"/>
      <c r="J497" s="36"/>
    </row>
    <row r="498" ht="12.75" spans="3:10">
      <c r="C498" s="33"/>
      <c r="E498" s="34"/>
      <c r="G498" s="35"/>
      <c r="H498" s="36"/>
      <c r="I498" s="36"/>
      <c r="J498" s="36"/>
    </row>
    <row r="499" ht="12.75" spans="3:10">
      <c r="C499" s="33"/>
      <c r="E499" s="34"/>
      <c r="G499" s="35"/>
      <c r="H499" s="36"/>
      <c r="I499" s="36"/>
      <c r="J499" s="36"/>
    </row>
    <row r="500" ht="12.75" spans="3:10">
      <c r="C500" s="33"/>
      <c r="E500" s="34"/>
      <c r="G500" s="35"/>
      <c r="H500" s="36"/>
      <c r="I500" s="36"/>
      <c r="J500" s="36"/>
    </row>
    <row r="501" ht="12.75" spans="3:10">
      <c r="C501" s="33"/>
      <c r="E501" s="34"/>
      <c r="G501" s="35"/>
      <c r="H501" s="36"/>
      <c r="I501" s="36"/>
      <c r="J501" s="36"/>
    </row>
    <row r="502" ht="12.75" spans="3:10">
      <c r="C502" s="33"/>
      <c r="E502" s="34"/>
      <c r="G502" s="35"/>
      <c r="H502" s="36"/>
      <c r="I502" s="36"/>
      <c r="J502" s="36"/>
    </row>
    <row r="503" ht="12.75" spans="3:10">
      <c r="C503" s="33"/>
      <c r="E503" s="34"/>
      <c r="G503" s="35"/>
      <c r="H503" s="36"/>
      <c r="I503" s="36"/>
      <c r="J503" s="36"/>
    </row>
    <row r="504" ht="12.75" spans="3:10">
      <c r="C504" s="33"/>
      <c r="E504" s="34"/>
      <c r="G504" s="35"/>
      <c r="H504" s="36"/>
      <c r="I504" s="36"/>
      <c r="J504" s="36"/>
    </row>
    <row r="505" ht="12.75" spans="3:10">
      <c r="C505" s="33"/>
      <c r="E505" s="34"/>
      <c r="G505" s="35"/>
      <c r="H505" s="36"/>
      <c r="I505" s="36"/>
      <c r="J505" s="36"/>
    </row>
    <row r="506" ht="12.75" spans="3:10">
      <c r="C506" s="33"/>
      <c r="E506" s="34"/>
      <c r="G506" s="35"/>
      <c r="H506" s="36"/>
      <c r="I506" s="36"/>
      <c r="J506" s="36"/>
    </row>
    <row r="507" ht="12.75" spans="3:10">
      <c r="C507" s="33"/>
      <c r="E507" s="34"/>
      <c r="G507" s="35"/>
      <c r="H507" s="36"/>
      <c r="I507" s="36"/>
      <c r="J507" s="36"/>
    </row>
    <row r="508" ht="12.75" spans="3:10">
      <c r="C508" s="33"/>
      <c r="E508" s="34"/>
      <c r="G508" s="35"/>
      <c r="H508" s="36"/>
      <c r="I508" s="36"/>
      <c r="J508" s="36"/>
    </row>
    <row r="509" ht="12.75" spans="3:10">
      <c r="C509" s="33"/>
      <c r="E509" s="34"/>
      <c r="G509" s="35"/>
      <c r="H509" s="36"/>
      <c r="I509" s="36"/>
      <c r="J509" s="36"/>
    </row>
    <row r="510" ht="12.75" spans="3:10">
      <c r="C510" s="33"/>
      <c r="E510" s="34"/>
      <c r="G510" s="35"/>
      <c r="H510" s="36"/>
      <c r="I510" s="36"/>
      <c r="J510" s="36"/>
    </row>
    <row r="511" ht="12.75" spans="3:10">
      <c r="C511" s="33"/>
      <c r="E511" s="34"/>
      <c r="G511" s="35"/>
      <c r="H511" s="36"/>
      <c r="I511" s="36"/>
      <c r="J511" s="36"/>
    </row>
    <row r="512" ht="12.75" spans="3:10">
      <c r="C512" s="33"/>
      <c r="E512" s="34"/>
      <c r="G512" s="35"/>
      <c r="H512" s="36"/>
      <c r="I512" s="36"/>
      <c r="J512" s="36"/>
    </row>
    <row r="513" ht="12.75" spans="3:10">
      <c r="C513" s="33"/>
      <c r="E513" s="34"/>
      <c r="G513" s="35"/>
      <c r="H513" s="36"/>
      <c r="I513" s="36"/>
      <c r="J513" s="36"/>
    </row>
    <row r="514" ht="12.75" spans="3:10">
      <c r="C514" s="33"/>
      <c r="E514" s="34"/>
      <c r="G514" s="35"/>
      <c r="H514" s="36"/>
      <c r="I514" s="36"/>
      <c r="J514" s="36"/>
    </row>
    <row r="515" ht="12.75" spans="3:10">
      <c r="C515" s="33"/>
      <c r="E515" s="34"/>
      <c r="G515" s="35"/>
      <c r="H515" s="36"/>
      <c r="I515" s="36"/>
      <c r="J515" s="36"/>
    </row>
    <row r="516" ht="12.75" spans="3:10">
      <c r="C516" s="33"/>
      <c r="E516" s="34"/>
      <c r="G516" s="35"/>
      <c r="H516" s="36"/>
      <c r="I516" s="36"/>
      <c r="J516" s="36"/>
    </row>
    <row r="517" ht="12.75" spans="3:10">
      <c r="C517" s="33"/>
      <c r="E517" s="34"/>
      <c r="G517" s="35"/>
      <c r="H517" s="36"/>
      <c r="I517" s="36"/>
      <c r="J517" s="36"/>
    </row>
    <row r="518" ht="12.75" spans="3:10">
      <c r="C518" s="33"/>
      <c r="E518" s="34"/>
      <c r="G518" s="35"/>
      <c r="H518" s="36"/>
      <c r="I518" s="36"/>
      <c r="J518" s="36"/>
    </row>
    <row r="519" ht="12.75" spans="3:10">
      <c r="C519" s="33"/>
      <c r="E519" s="34"/>
      <c r="G519" s="35"/>
      <c r="H519" s="36"/>
      <c r="I519" s="36"/>
      <c r="J519" s="36"/>
    </row>
    <row r="520" ht="12.75" spans="3:10">
      <c r="C520" s="33"/>
      <c r="E520" s="34"/>
      <c r="G520" s="35"/>
      <c r="H520" s="36"/>
      <c r="I520" s="36"/>
      <c r="J520" s="36"/>
    </row>
    <row r="521" ht="12.75" spans="3:10">
      <c r="C521" s="33"/>
      <c r="E521" s="34"/>
      <c r="G521" s="35"/>
      <c r="H521" s="36"/>
      <c r="I521" s="36"/>
      <c r="J521" s="36"/>
    </row>
    <row r="522" ht="12.75" spans="3:10">
      <c r="C522" s="33"/>
      <c r="E522" s="34"/>
      <c r="G522" s="35"/>
      <c r="H522" s="36"/>
      <c r="I522" s="36"/>
      <c r="J522" s="36"/>
    </row>
    <row r="523" ht="12.75" spans="3:10">
      <c r="C523" s="33"/>
      <c r="E523" s="34"/>
      <c r="G523" s="35"/>
      <c r="H523" s="36"/>
      <c r="I523" s="36"/>
      <c r="J523" s="36"/>
    </row>
    <row r="524" ht="12.75" spans="3:10">
      <c r="C524" s="33"/>
      <c r="E524" s="34"/>
      <c r="G524" s="35"/>
      <c r="H524" s="36"/>
      <c r="I524" s="36"/>
      <c r="J524" s="36"/>
    </row>
    <row r="525" ht="12.75" spans="3:10">
      <c r="C525" s="33"/>
      <c r="E525" s="34"/>
      <c r="G525" s="35"/>
      <c r="H525" s="36"/>
      <c r="I525" s="36"/>
      <c r="J525" s="36"/>
    </row>
    <row r="526" ht="12.75" spans="3:10">
      <c r="C526" s="33"/>
      <c r="E526" s="34"/>
      <c r="G526" s="35"/>
      <c r="H526" s="36"/>
      <c r="I526" s="36"/>
      <c r="J526" s="36"/>
    </row>
    <row r="527" ht="12.75" spans="3:10">
      <c r="C527" s="33"/>
      <c r="E527" s="34"/>
      <c r="G527" s="35"/>
      <c r="H527" s="36"/>
      <c r="I527" s="36"/>
      <c r="J527" s="36"/>
    </row>
    <row r="528" ht="12.75" spans="3:10">
      <c r="C528" s="33"/>
      <c r="E528" s="34"/>
      <c r="G528" s="35"/>
      <c r="H528" s="36"/>
      <c r="I528" s="36"/>
      <c r="J528" s="36"/>
    </row>
    <row r="529" ht="12.75" spans="3:10">
      <c r="C529" s="33"/>
      <c r="E529" s="34"/>
      <c r="G529" s="35"/>
      <c r="H529" s="36"/>
      <c r="I529" s="36"/>
      <c r="J529" s="36"/>
    </row>
    <row r="530" ht="12.75" spans="3:10">
      <c r="C530" s="33"/>
      <c r="E530" s="34"/>
      <c r="G530" s="35"/>
      <c r="H530" s="36"/>
      <c r="I530" s="36"/>
      <c r="J530" s="36"/>
    </row>
    <row r="531" ht="12.75" spans="3:10">
      <c r="C531" s="33"/>
      <c r="E531" s="34"/>
      <c r="G531" s="35"/>
      <c r="H531" s="36"/>
      <c r="I531" s="36"/>
      <c r="J531" s="36"/>
    </row>
    <row r="532" ht="12.75" spans="3:10">
      <c r="C532" s="33"/>
      <c r="E532" s="34"/>
      <c r="G532" s="35"/>
      <c r="H532" s="36"/>
      <c r="I532" s="36"/>
      <c r="J532" s="36"/>
    </row>
    <row r="533" ht="12.75" spans="3:10">
      <c r="C533" s="33"/>
      <c r="E533" s="34"/>
      <c r="G533" s="35"/>
      <c r="H533" s="36"/>
      <c r="I533" s="36"/>
      <c r="J533" s="36"/>
    </row>
    <row r="534" ht="12.75" spans="3:10">
      <c r="C534" s="33"/>
      <c r="E534" s="34"/>
      <c r="G534" s="35"/>
      <c r="H534" s="36"/>
      <c r="I534" s="36"/>
      <c r="J534" s="36"/>
    </row>
    <row r="535" ht="12.75" spans="3:10">
      <c r="C535" s="33"/>
      <c r="E535" s="34"/>
      <c r="G535" s="35"/>
      <c r="H535" s="36"/>
      <c r="I535" s="36"/>
      <c r="J535" s="36"/>
    </row>
    <row r="536" ht="12.75" spans="3:10">
      <c r="C536" s="33"/>
      <c r="E536" s="34"/>
      <c r="G536" s="35"/>
      <c r="H536" s="36"/>
      <c r="I536" s="36"/>
      <c r="J536" s="36"/>
    </row>
    <row r="537" ht="12.75" spans="3:10">
      <c r="C537" s="33"/>
      <c r="E537" s="34"/>
      <c r="G537" s="35"/>
      <c r="H537" s="36"/>
      <c r="I537" s="36"/>
      <c r="J537" s="36"/>
    </row>
    <row r="538" ht="12.75" spans="3:10">
      <c r="C538" s="33"/>
      <c r="E538" s="34"/>
      <c r="G538" s="35"/>
      <c r="H538" s="36"/>
      <c r="I538" s="36"/>
      <c r="J538" s="36"/>
    </row>
    <row r="539" ht="12.75" spans="3:10">
      <c r="C539" s="33"/>
      <c r="E539" s="34"/>
      <c r="G539" s="35"/>
      <c r="H539" s="36"/>
      <c r="I539" s="36"/>
      <c r="J539" s="36"/>
    </row>
    <row r="540" ht="12.75" spans="3:10">
      <c r="C540" s="33"/>
      <c r="E540" s="34"/>
      <c r="G540" s="35"/>
      <c r="H540" s="36"/>
      <c r="I540" s="36"/>
      <c r="J540" s="36"/>
    </row>
    <row r="541" ht="12.75" spans="3:10">
      <c r="C541" s="33"/>
      <c r="E541" s="34"/>
      <c r="G541" s="35"/>
      <c r="H541" s="36"/>
      <c r="I541" s="36"/>
      <c r="J541" s="36"/>
    </row>
    <row r="542" ht="12.75" spans="3:10">
      <c r="C542" s="33"/>
      <c r="E542" s="34"/>
      <c r="G542" s="35"/>
      <c r="H542" s="36"/>
      <c r="I542" s="36"/>
      <c r="J542" s="36"/>
    </row>
    <row r="543" ht="12.75" spans="3:10">
      <c r="C543" s="33"/>
      <c r="E543" s="34"/>
      <c r="G543" s="35"/>
      <c r="H543" s="36"/>
      <c r="I543" s="36"/>
      <c r="J543" s="36"/>
    </row>
    <row r="544" ht="12.75" spans="3:10">
      <c r="C544" s="33"/>
      <c r="E544" s="34"/>
      <c r="G544" s="35"/>
      <c r="H544" s="36"/>
      <c r="I544" s="36"/>
      <c r="J544" s="36"/>
    </row>
    <row r="545" ht="12.75" spans="3:10">
      <c r="C545" s="33"/>
      <c r="E545" s="34"/>
      <c r="G545" s="35"/>
      <c r="H545" s="36"/>
      <c r="I545" s="36"/>
      <c r="J545" s="36"/>
    </row>
    <row r="546" ht="12.75" spans="3:10">
      <c r="C546" s="33"/>
      <c r="E546" s="34"/>
      <c r="G546" s="35"/>
      <c r="H546" s="36"/>
      <c r="I546" s="36"/>
      <c r="J546" s="36"/>
    </row>
    <row r="547" ht="12.75" spans="3:10">
      <c r="C547" s="33"/>
      <c r="E547" s="34"/>
      <c r="G547" s="35"/>
      <c r="H547" s="36"/>
      <c r="I547" s="36"/>
      <c r="J547" s="36"/>
    </row>
    <row r="548" ht="12.75" spans="3:10">
      <c r="C548" s="33"/>
      <c r="E548" s="34"/>
      <c r="G548" s="35"/>
      <c r="H548" s="36"/>
      <c r="I548" s="36"/>
      <c r="J548" s="36"/>
    </row>
    <row r="549" ht="12.75" spans="3:10">
      <c r="C549" s="33"/>
      <c r="E549" s="34"/>
      <c r="G549" s="35"/>
      <c r="H549" s="36"/>
      <c r="I549" s="36"/>
      <c r="J549" s="36"/>
    </row>
    <row r="550" ht="12.75" spans="3:10">
      <c r="C550" s="33"/>
      <c r="E550" s="34"/>
      <c r="G550" s="35"/>
      <c r="H550" s="36"/>
      <c r="I550" s="36"/>
      <c r="J550" s="36"/>
    </row>
    <row r="551" ht="12.75" spans="3:10">
      <c r="C551" s="33"/>
      <c r="E551" s="34"/>
      <c r="G551" s="35"/>
      <c r="H551" s="36"/>
      <c r="I551" s="36"/>
      <c r="J551" s="36"/>
    </row>
    <row r="552" ht="12.75" spans="3:10">
      <c r="C552" s="33"/>
      <c r="E552" s="34"/>
      <c r="G552" s="35"/>
      <c r="H552" s="36"/>
      <c r="I552" s="36"/>
      <c r="J552" s="36"/>
    </row>
    <row r="553" ht="12.75" spans="3:10">
      <c r="C553" s="33"/>
      <c r="E553" s="34"/>
      <c r="G553" s="35"/>
      <c r="H553" s="36"/>
      <c r="I553" s="36"/>
      <c r="J553" s="36"/>
    </row>
    <row r="554" ht="12.75" spans="3:10">
      <c r="C554" s="33"/>
      <c r="E554" s="34"/>
      <c r="G554" s="35"/>
      <c r="H554" s="36"/>
      <c r="I554" s="36"/>
      <c r="J554" s="36"/>
    </row>
    <row r="555" ht="12.75" spans="3:10">
      <c r="C555" s="33"/>
      <c r="E555" s="34"/>
      <c r="G555" s="35"/>
      <c r="H555" s="36"/>
      <c r="I555" s="36"/>
      <c r="J555" s="36"/>
    </row>
    <row r="556" ht="12.75" spans="3:10">
      <c r="C556" s="33"/>
      <c r="E556" s="34"/>
      <c r="G556" s="35"/>
      <c r="H556" s="36"/>
      <c r="I556" s="36"/>
      <c r="J556" s="36"/>
    </row>
    <row r="557" ht="12.75" spans="3:10">
      <c r="C557" s="33"/>
      <c r="E557" s="34"/>
      <c r="G557" s="35"/>
      <c r="H557" s="36"/>
      <c r="I557" s="36"/>
      <c r="J557" s="36"/>
    </row>
    <row r="558" ht="12.75" spans="3:10">
      <c r="C558" s="33"/>
      <c r="E558" s="34"/>
      <c r="G558" s="35"/>
      <c r="H558" s="36"/>
      <c r="I558" s="36"/>
      <c r="J558" s="36"/>
    </row>
    <row r="559" ht="12.75" spans="3:10">
      <c r="C559" s="33"/>
      <c r="E559" s="34"/>
      <c r="G559" s="35"/>
      <c r="H559" s="36"/>
      <c r="I559" s="36"/>
      <c r="J559" s="36"/>
    </row>
    <row r="560" ht="12.75" spans="3:10">
      <c r="C560" s="33"/>
      <c r="E560" s="34"/>
      <c r="G560" s="35"/>
      <c r="H560" s="36"/>
      <c r="I560" s="36"/>
      <c r="J560" s="36"/>
    </row>
    <row r="561" ht="12.75" spans="3:10">
      <c r="C561" s="33"/>
      <c r="E561" s="34"/>
      <c r="G561" s="35"/>
      <c r="H561" s="36"/>
      <c r="I561" s="36"/>
      <c r="J561" s="36"/>
    </row>
    <row r="562" ht="12.75" spans="3:10">
      <c r="C562" s="33"/>
      <c r="E562" s="34"/>
      <c r="G562" s="35"/>
      <c r="H562" s="36"/>
      <c r="I562" s="36"/>
      <c r="J562" s="36"/>
    </row>
    <row r="563" ht="12.75" spans="3:10">
      <c r="C563" s="33"/>
      <c r="E563" s="34"/>
      <c r="G563" s="35"/>
      <c r="H563" s="36"/>
      <c r="I563" s="36"/>
      <c r="J563" s="36"/>
    </row>
    <row r="564" ht="12.75" spans="3:10">
      <c r="C564" s="33"/>
      <c r="E564" s="34"/>
      <c r="G564" s="35"/>
      <c r="H564" s="36"/>
      <c r="I564" s="36"/>
      <c r="J564" s="36"/>
    </row>
    <row r="565" ht="12.75" spans="3:10">
      <c r="C565" s="33"/>
      <c r="E565" s="34"/>
      <c r="G565" s="35"/>
      <c r="H565" s="36"/>
      <c r="I565" s="36"/>
      <c r="J565" s="36"/>
    </row>
    <row r="566" ht="12.75" spans="3:10">
      <c r="C566" s="33"/>
      <c r="E566" s="34"/>
      <c r="G566" s="35"/>
      <c r="H566" s="36"/>
      <c r="I566" s="36"/>
      <c r="J566" s="36"/>
    </row>
    <row r="567" ht="12.75" spans="3:10">
      <c r="C567" s="33"/>
      <c r="E567" s="34"/>
      <c r="G567" s="35"/>
      <c r="H567" s="36"/>
      <c r="I567" s="36"/>
      <c r="J567" s="36"/>
    </row>
    <row r="568" ht="12.75" spans="3:10">
      <c r="C568" s="33"/>
      <c r="E568" s="34"/>
      <c r="G568" s="35"/>
      <c r="H568" s="36"/>
      <c r="I568" s="36"/>
      <c r="J568" s="36"/>
    </row>
    <row r="569" ht="12.75" spans="3:10">
      <c r="C569" s="33"/>
      <c r="E569" s="34"/>
      <c r="G569" s="35"/>
      <c r="H569" s="36"/>
      <c r="I569" s="36"/>
      <c r="J569" s="36"/>
    </row>
    <row r="570" ht="12.75" spans="3:10">
      <c r="C570" s="33"/>
      <c r="E570" s="34"/>
      <c r="G570" s="35"/>
      <c r="H570" s="36"/>
      <c r="I570" s="36"/>
      <c r="J570" s="36"/>
    </row>
    <row r="571" ht="12.75" spans="3:10">
      <c r="C571" s="33"/>
      <c r="E571" s="34"/>
      <c r="G571" s="35"/>
      <c r="H571" s="36"/>
      <c r="I571" s="36"/>
      <c r="J571" s="36"/>
    </row>
    <row r="572" ht="12.75" spans="3:10">
      <c r="C572" s="33"/>
      <c r="E572" s="34"/>
      <c r="G572" s="35"/>
      <c r="H572" s="36"/>
      <c r="I572" s="36"/>
      <c r="J572" s="36"/>
    </row>
    <row r="573" ht="12.75" spans="3:10">
      <c r="C573" s="33"/>
      <c r="E573" s="34"/>
      <c r="G573" s="35"/>
      <c r="H573" s="36"/>
      <c r="I573" s="36"/>
      <c r="J573" s="36"/>
    </row>
    <row r="574" ht="12.75" spans="3:10">
      <c r="C574" s="33"/>
      <c r="E574" s="34"/>
      <c r="G574" s="35"/>
      <c r="H574" s="36"/>
      <c r="I574" s="36"/>
      <c r="J574" s="36"/>
    </row>
    <row r="575" ht="12.75" spans="3:10">
      <c r="C575" s="33"/>
      <c r="E575" s="34"/>
      <c r="G575" s="35"/>
      <c r="H575" s="36"/>
      <c r="I575" s="36"/>
      <c r="J575" s="36"/>
    </row>
    <row r="576" ht="12.75" spans="3:10">
      <c r="C576" s="33"/>
      <c r="E576" s="34"/>
      <c r="G576" s="35"/>
      <c r="H576" s="36"/>
      <c r="I576" s="36"/>
      <c r="J576" s="36"/>
    </row>
    <row r="577" ht="12.75" spans="3:10">
      <c r="C577" s="33"/>
      <c r="E577" s="34"/>
      <c r="G577" s="35"/>
      <c r="H577" s="36"/>
      <c r="I577" s="36"/>
      <c r="J577" s="36"/>
    </row>
    <row r="578" ht="12.75" spans="3:10">
      <c r="C578" s="33"/>
      <c r="E578" s="34"/>
      <c r="G578" s="35"/>
      <c r="H578" s="36"/>
      <c r="I578" s="36"/>
      <c r="J578" s="36"/>
    </row>
    <row r="579" ht="12.75" spans="3:10">
      <c r="C579" s="33"/>
      <c r="E579" s="34"/>
      <c r="G579" s="35"/>
      <c r="H579" s="36"/>
      <c r="I579" s="36"/>
      <c r="J579" s="36"/>
    </row>
    <row r="580" ht="12.75" spans="3:10">
      <c r="C580" s="33"/>
      <c r="E580" s="34"/>
      <c r="G580" s="35"/>
      <c r="H580" s="36"/>
      <c r="I580" s="36"/>
      <c r="J580" s="36"/>
    </row>
    <row r="581" ht="12.75" spans="3:10">
      <c r="C581" s="33"/>
      <c r="E581" s="34"/>
      <c r="G581" s="35"/>
      <c r="H581" s="36"/>
      <c r="I581" s="36"/>
      <c r="J581" s="36"/>
    </row>
    <row r="582" ht="12.75" spans="3:10">
      <c r="C582" s="33"/>
      <c r="E582" s="34"/>
      <c r="G582" s="35"/>
      <c r="H582" s="36"/>
      <c r="I582" s="36"/>
      <c r="J582" s="36"/>
    </row>
    <row r="583" ht="12.75" spans="3:10">
      <c r="C583" s="33"/>
      <c r="E583" s="34"/>
      <c r="G583" s="35"/>
      <c r="H583" s="36"/>
      <c r="I583" s="36"/>
      <c r="J583" s="36"/>
    </row>
    <row r="584" ht="12.75" spans="3:10">
      <c r="C584" s="33"/>
      <c r="E584" s="34"/>
      <c r="G584" s="35"/>
      <c r="H584" s="36"/>
      <c r="I584" s="36"/>
      <c r="J584" s="36"/>
    </row>
    <row r="585" ht="12.75" spans="3:10">
      <c r="C585" s="33"/>
      <c r="E585" s="34"/>
      <c r="G585" s="35"/>
      <c r="H585" s="36"/>
      <c r="I585" s="36"/>
      <c r="J585" s="36"/>
    </row>
    <row r="586" ht="12.75" spans="3:10">
      <c r="C586" s="33"/>
      <c r="E586" s="34"/>
      <c r="G586" s="35"/>
      <c r="H586" s="36"/>
      <c r="I586" s="36"/>
      <c r="J586" s="36"/>
    </row>
    <row r="587" ht="12.75" spans="3:10">
      <c r="C587" s="33"/>
      <c r="E587" s="34"/>
      <c r="G587" s="35"/>
      <c r="H587" s="36"/>
      <c r="I587" s="36"/>
      <c r="J587" s="36"/>
    </row>
    <row r="588" ht="12.75" spans="3:10">
      <c r="C588" s="33"/>
      <c r="E588" s="34"/>
      <c r="G588" s="35"/>
      <c r="H588" s="36"/>
      <c r="I588" s="36"/>
      <c r="J588" s="36"/>
    </row>
    <row r="589" ht="12.75" spans="3:10">
      <c r="C589" s="33"/>
      <c r="E589" s="34"/>
      <c r="G589" s="35"/>
      <c r="H589" s="36"/>
      <c r="I589" s="36"/>
      <c r="J589" s="36"/>
    </row>
    <row r="590" ht="12.75" spans="3:10">
      <c r="C590" s="33"/>
      <c r="E590" s="34"/>
      <c r="G590" s="35"/>
      <c r="H590" s="36"/>
      <c r="I590" s="36"/>
      <c r="J590" s="36"/>
    </row>
    <row r="591" ht="12.75" spans="3:10">
      <c r="C591" s="33"/>
      <c r="E591" s="34"/>
      <c r="G591" s="35"/>
      <c r="H591" s="36"/>
      <c r="I591" s="36"/>
      <c r="J591" s="36"/>
    </row>
    <row r="592" ht="12.75" spans="3:10">
      <c r="C592" s="33"/>
      <c r="E592" s="34"/>
      <c r="G592" s="35"/>
      <c r="H592" s="36"/>
      <c r="I592" s="36"/>
      <c r="J592" s="36"/>
    </row>
    <row r="593" ht="12.75" spans="3:10">
      <c r="C593" s="33"/>
      <c r="E593" s="34"/>
      <c r="G593" s="35"/>
      <c r="H593" s="36"/>
      <c r="I593" s="36"/>
      <c r="J593" s="36"/>
    </row>
    <row r="594" ht="12.75" spans="3:10">
      <c r="C594" s="33"/>
      <c r="E594" s="34"/>
      <c r="G594" s="35"/>
      <c r="H594" s="36"/>
      <c r="I594" s="36"/>
      <c r="J594" s="36"/>
    </row>
    <row r="595" ht="12.75" spans="3:10">
      <c r="C595" s="33"/>
      <c r="E595" s="34"/>
      <c r="G595" s="35"/>
      <c r="H595" s="36"/>
      <c r="I595" s="36"/>
      <c r="J595" s="36"/>
    </row>
    <row r="596" ht="12.75" spans="3:10">
      <c r="C596" s="33"/>
      <c r="E596" s="34"/>
      <c r="G596" s="35"/>
      <c r="H596" s="36"/>
      <c r="I596" s="36"/>
      <c r="J596" s="36"/>
    </row>
    <row r="597" ht="12.75" spans="3:10">
      <c r="C597" s="33"/>
      <c r="E597" s="34"/>
      <c r="G597" s="35"/>
      <c r="H597" s="36"/>
      <c r="I597" s="36"/>
      <c r="J597" s="36"/>
    </row>
    <row r="598" ht="12.75" spans="3:10">
      <c r="C598" s="33"/>
      <c r="E598" s="34"/>
      <c r="G598" s="35"/>
      <c r="H598" s="36"/>
      <c r="I598" s="36"/>
      <c r="J598" s="36"/>
    </row>
    <row r="599" ht="12.75" spans="3:10">
      <c r="C599" s="33"/>
      <c r="E599" s="34"/>
      <c r="G599" s="35"/>
      <c r="H599" s="36"/>
      <c r="I599" s="36"/>
      <c r="J599" s="36"/>
    </row>
    <row r="600" ht="12.75" spans="3:10">
      <c r="C600" s="33"/>
      <c r="E600" s="34"/>
      <c r="G600" s="35"/>
      <c r="H600" s="36"/>
      <c r="I600" s="36"/>
      <c r="J600" s="36"/>
    </row>
    <row r="601" ht="12.75" spans="3:10">
      <c r="C601" s="33"/>
      <c r="E601" s="34"/>
      <c r="G601" s="35"/>
      <c r="H601" s="36"/>
      <c r="I601" s="36"/>
      <c r="J601" s="36"/>
    </row>
    <row r="602" ht="12.75" spans="3:10">
      <c r="C602" s="33"/>
      <c r="E602" s="34"/>
      <c r="G602" s="35"/>
      <c r="H602" s="36"/>
      <c r="I602" s="36"/>
      <c r="J602" s="36"/>
    </row>
    <row r="603" ht="12.75" spans="3:10">
      <c r="C603" s="33"/>
      <c r="E603" s="34"/>
      <c r="G603" s="35"/>
      <c r="H603" s="36"/>
      <c r="I603" s="36"/>
      <c r="J603" s="36"/>
    </row>
    <row r="604" ht="12.75" spans="3:10">
      <c r="C604" s="33"/>
      <c r="E604" s="34"/>
      <c r="G604" s="35"/>
      <c r="H604" s="36"/>
      <c r="I604" s="36"/>
      <c r="J604" s="36"/>
    </row>
    <row r="605" ht="12.75" spans="3:10">
      <c r="C605" s="33"/>
      <c r="E605" s="34"/>
      <c r="G605" s="35"/>
      <c r="H605" s="36"/>
      <c r="I605" s="36"/>
      <c r="J605" s="36"/>
    </row>
    <row r="606" ht="12.75" spans="3:10">
      <c r="C606" s="33"/>
      <c r="E606" s="34"/>
      <c r="G606" s="35"/>
      <c r="H606" s="36"/>
      <c r="I606" s="36"/>
      <c r="J606" s="36"/>
    </row>
    <row r="607" ht="12.75" spans="3:10">
      <c r="C607" s="33"/>
      <c r="E607" s="34"/>
      <c r="G607" s="35"/>
      <c r="H607" s="36"/>
      <c r="I607" s="36"/>
      <c r="J607" s="36"/>
    </row>
    <row r="608" ht="12.75" spans="3:10">
      <c r="C608" s="33"/>
      <c r="E608" s="34"/>
      <c r="G608" s="35"/>
      <c r="H608" s="36"/>
      <c r="I608" s="36"/>
      <c r="J608" s="36"/>
    </row>
    <row r="609" ht="12.75" spans="3:10">
      <c r="C609" s="33"/>
      <c r="E609" s="34"/>
      <c r="G609" s="35"/>
      <c r="H609" s="36"/>
      <c r="I609" s="36"/>
      <c r="J609" s="36"/>
    </row>
    <row r="610" ht="12.75" spans="3:10">
      <c r="C610" s="33"/>
      <c r="E610" s="34"/>
      <c r="G610" s="35"/>
      <c r="H610" s="36"/>
      <c r="I610" s="36"/>
      <c r="J610" s="36"/>
    </row>
    <row r="611" ht="12.75" spans="3:10">
      <c r="C611" s="33"/>
      <c r="E611" s="34"/>
      <c r="G611" s="35"/>
      <c r="H611" s="36"/>
      <c r="I611" s="36"/>
      <c r="J611" s="36"/>
    </row>
    <row r="612" ht="12.75" spans="3:10">
      <c r="C612" s="33"/>
      <c r="E612" s="34"/>
      <c r="G612" s="35"/>
      <c r="H612" s="36"/>
      <c r="I612" s="36"/>
      <c r="J612" s="36"/>
    </row>
    <row r="613" ht="12.75" spans="3:10">
      <c r="C613" s="33"/>
      <c r="E613" s="34"/>
      <c r="G613" s="35"/>
      <c r="H613" s="36"/>
      <c r="I613" s="36"/>
      <c r="J613" s="36"/>
    </row>
    <row r="614" ht="12.75" spans="3:10">
      <c r="C614" s="33"/>
      <c r="E614" s="34"/>
      <c r="G614" s="35"/>
      <c r="H614" s="36"/>
      <c r="I614" s="36"/>
      <c r="J614" s="36"/>
    </row>
    <row r="615" ht="12.75" spans="3:10">
      <c r="C615" s="33"/>
      <c r="E615" s="34"/>
      <c r="G615" s="35"/>
      <c r="H615" s="36"/>
      <c r="I615" s="36"/>
      <c r="J615" s="36"/>
    </row>
    <row r="616" ht="12.75" spans="3:10">
      <c r="C616" s="33"/>
      <c r="E616" s="34"/>
      <c r="G616" s="35"/>
      <c r="H616" s="36"/>
      <c r="I616" s="36"/>
      <c r="J616" s="36"/>
    </row>
    <row r="617" ht="12.75" spans="3:10">
      <c r="C617" s="33"/>
      <c r="E617" s="34"/>
      <c r="G617" s="35"/>
      <c r="H617" s="36"/>
      <c r="I617" s="36"/>
      <c r="J617" s="36"/>
    </row>
    <row r="618" ht="12.75" spans="3:10">
      <c r="C618" s="33"/>
      <c r="E618" s="34"/>
      <c r="G618" s="35"/>
      <c r="H618" s="36"/>
      <c r="I618" s="36"/>
      <c r="J618" s="36"/>
    </row>
    <row r="619" ht="12.75" spans="3:10">
      <c r="C619" s="33"/>
      <c r="E619" s="34"/>
      <c r="G619" s="35"/>
      <c r="H619" s="36"/>
      <c r="I619" s="36"/>
      <c r="J619" s="36"/>
    </row>
    <row r="620" ht="12.75" spans="3:10">
      <c r="C620" s="33"/>
      <c r="E620" s="34"/>
      <c r="G620" s="35"/>
      <c r="H620" s="36"/>
      <c r="I620" s="36"/>
      <c r="J620" s="36"/>
    </row>
    <row r="621" ht="12.75" spans="3:10">
      <c r="C621" s="33"/>
      <c r="E621" s="34"/>
      <c r="G621" s="35"/>
      <c r="H621" s="36"/>
      <c r="I621" s="36"/>
      <c r="J621" s="36"/>
    </row>
    <row r="622" ht="12.75" spans="3:10">
      <c r="C622" s="33"/>
      <c r="E622" s="34"/>
      <c r="G622" s="35"/>
      <c r="H622" s="36"/>
      <c r="I622" s="36"/>
      <c r="J622" s="36"/>
    </row>
    <row r="623" ht="12.75" spans="3:10">
      <c r="C623" s="33"/>
      <c r="E623" s="34"/>
      <c r="G623" s="35"/>
      <c r="H623" s="36"/>
      <c r="I623" s="36"/>
      <c r="J623" s="36"/>
    </row>
    <row r="624" ht="12.75" spans="3:10">
      <c r="C624" s="33"/>
      <c r="E624" s="34"/>
      <c r="G624" s="35"/>
      <c r="H624" s="36"/>
      <c r="I624" s="36"/>
      <c r="J624" s="36"/>
    </row>
    <row r="625" ht="12.75" spans="3:10">
      <c r="C625" s="33"/>
      <c r="E625" s="34"/>
      <c r="G625" s="35"/>
      <c r="H625" s="36"/>
      <c r="I625" s="36"/>
      <c r="J625" s="36"/>
    </row>
    <row r="626" ht="12.75" spans="3:10">
      <c r="C626" s="33"/>
      <c r="E626" s="34"/>
      <c r="G626" s="35"/>
      <c r="H626" s="36"/>
      <c r="I626" s="36"/>
      <c r="J626" s="36"/>
    </row>
    <row r="627" ht="12.75" spans="3:10">
      <c r="C627" s="33"/>
      <c r="E627" s="34"/>
      <c r="G627" s="35"/>
      <c r="H627" s="36"/>
      <c r="I627" s="36"/>
      <c r="J627" s="36"/>
    </row>
    <row r="628" ht="12.75" spans="3:10">
      <c r="C628" s="33"/>
      <c r="E628" s="34"/>
      <c r="G628" s="35"/>
      <c r="H628" s="36"/>
      <c r="I628" s="36"/>
      <c r="J628" s="36"/>
    </row>
    <row r="629" ht="12.75" spans="3:10">
      <c r="C629" s="33"/>
      <c r="E629" s="34"/>
      <c r="G629" s="35"/>
      <c r="H629" s="36"/>
      <c r="I629" s="36"/>
      <c r="J629" s="36"/>
    </row>
    <row r="630" ht="12.75" spans="3:10">
      <c r="C630" s="33"/>
      <c r="E630" s="34"/>
      <c r="G630" s="35"/>
      <c r="H630" s="36"/>
      <c r="I630" s="36"/>
      <c r="J630" s="36"/>
    </row>
    <row r="631" ht="12.75" spans="3:10">
      <c r="C631" s="33"/>
      <c r="E631" s="34"/>
      <c r="G631" s="35"/>
      <c r="H631" s="36"/>
      <c r="I631" s="36"/>
      <c r="J631" s="36"/>
    </row>
    <row r="632" ht="12.75" spans="3:10">
      <c r="C632" s="33"/>
      <c r="E632" s="34"/>
      <c r="G632" s="35"/>
      <c r="H632" s="36"/>
      <c r="I632" s="36"/>
      <c r="J632" s="36"/>
    </row>
    <row r="633" ht="12.75" spans="3:10">
      <c r="C633" s="33"/>
      <c r="E633" s="34"/>
      <c r="G633" s="35"/>
      <c r="H633" s="36"/>
      <c r="I633" s="36"/>
      <c r="J633" s="36"/>
    </row>
    <row r="634" ht="12.75" spans="3:10">
      <c r="C634" s="33"/>
      <c r="E634" s="34"/>
      <c r="G634" s="35"/>
      <c r="H634" s="36"/>
      <c r="I634" s="36"/>
      <c r="J634" s="36"/>
    </row>
    <row r="635" ht="12.75" spans="3:10">
      <c r="C635" s="33"/>
      <c r="E635" s="34"/>
      <c r="G635" s="35"/>
      <c r="H635" s="36"/>
      <c r="I635" s="36"/>
      <c r="J635" s="36"/>
    </row>
    <row r="636" ht="12.75" spans="3:10">
      <c r="C636" s="33"/>
      <c r="E636" s="34"/>
      <c r="G636" s="35"/>
      <c r="H636" s="36"/>
      <c r="I636" s="36"/>
      <c r="J636" s="36"/>
    </row>
    <row r="637" ht="12.75" spans="3:10">
      <c r="C637" s="33"/>
      <c r="E637" s="34"/>
      <c r="G637" s="35"/>
      <c r="H637" s="36"/>
      <c r="I637" s="36"/>
      <c r="J637" s="36"/>
    </row>
    <row r="638" ht="12.75" spans="3:10">
      <c r="C638" s="33"/>
      <c r="E638" s="34"/>
      <c r="G638" s="35"/>
      <c r="H638" s="36"/>
      <c r="I638" s="36"/>
      <c r="J638" s="36"/>
    </row>
    <row r="639" ht="12.75" spans="3:10">
      <c r="C639" s="33"/>
      <c r="E639" s="34"/>
      <c r="G639" s="35"/>
      <c r="H639" s="36"/>
      <c r="I639" s="36"/>
      <c r="J639" s="36"/>
    </row>
    <row r="640" ht="12.75" spans="3:10">
      <c r="C640" s="33"/>
      <c r="E640" s="34"/>
      <c r="G640" s="35"/>
      <c r="H640" s="36"/>
      <c r="I640" s="36"/>
      <c r="J640" s="36"/>
    </row>
    <row r="641" ht="12.75" spans="3:10">
      <c r="C641" s="33"/>
      <c r="E641" s="34"/>
      <c r="G641" s="35"/>
      <c r="H641" s="36"/>
      <c r="I641" s="36"/>
      <c r="J641" s="36"/>
    </row>
    <row r="642" ht="12.75" spans="3:10">
      <c r="C642" s="33"/>
      <c r="E642" s="34"/>
      <c r="G642" s="35"/>
      <c r="H642" s="36"/>
      <c r="I642" s="36"/>
      <c r="J642" s="36"/>
    </row>
    <row r="643" ht="12.75" spans="3:10">
      <c r="C643" s="33"/>
      <c r="E643" s="34"/>
      <c r="G643" s="35"/>
      <c r="H643" s="36"/>
      <c r="I643" s="36"/>
      <c r="J643" s="36"/>
    </row>
    <row r="644" ht="12.75" spans="3:10">
      <c r="C644" s="33"/>
      <c r="E644" s="34"/>
      <c r="G644" s="35"/>
      <c r="H644" s="36"/>
      <c r="I644" s="36"/>
      <c r="J644" s="36"/>
    </row>
    <row r="645" ht="12.75" spans="3:10">
      <c r="C645" s="33"/>
      <c r="E645" s="34"/>
      <c r="G645" s="35"/>
      <c r="H645" s="36"/>
      <c r="I645" s="36"/>
      <c r="J645" s="36"/>
    </row>
    <row r="646" ht="12.75" spans="3:10">
      <c r="C646" s="33"/>
      <c r="E646" s="34"/>
      <c r="G646" s="35"/>
      <c r="H646" s="36"/>
      <c r="I646" s="36"/>
      <c r="J646" s="36"/>
    </row>
    <row r="647" ht="12.75" spans="3:10">
      <c r="C647" s="33"/>
      <c r="E647" s="34"/>
      <c r="G647" s="35"/>
      <c r="H647" s="36"/>
      <c r="I647" s="36"/>
      <c r="J647" s="36"/>
    </row>
    <row r="648" ht="12.75" spans="3:10">
      <c r="C648" s="33"/>
      <c r="E648" s="34"/>
      <c r="G648" s="35"/>
      <c r="H648" s="36"/>
      <c r="I648" s="36"/>
      <c r="J648" s="36"/>
    </row>
    <row r="649" ht="12.75" spans="3:10">
      <c r="C649" s="33"/>
      <c r="E649" s="34"/>
      <c r="G649" s="35"/>
      <c r="H649" s="36"/>
      <c r="I649" s="36"/>
      <c r="J649" s="36"/>
    </row>
    <row r="650" ht="12.75" spans="3:10">
      <c r="C650" s="33"/>
      <c r="E650" s="34"/>
      <c r="G650" s="35"/>
      <c r="H650" s="36"/>
      <c r="I650" s="36"/>
      <c r="J650" s="36"/>
    </row>
    <row r="651" ht="12.75" spans="3:10">
      <c r="C651" s="33"/>
      <c r="E651" s="34"/>
      <c r="G651" s="35"/>
      <c r="H651" s="36"/>
      <c r="I651" s="36"/>
      <c r="J651" s="36"/>
    </row>
    <row r="652" ht="12.75" spans="3:10">
      <c r="C652" s="33"/>
      <c r="E652" s="34"/>
      <c r="G652" s="35"/>
      <c r="H652" s="36"/>
      <c r="I652" s="36"/>
      <c r="J652" s="36"/>
    </row>
    <row r="653" ht="12.75" spans="3:10">
      <c r="C653" s="33"/>
      <c r="E653" s="34"/>
      <c r="G653" s="35"/>
      <c r="H653" s="36"/>
      <c r="I653" s="36"/>
      <c r="J653" s="36"/>
    </row>
    <row r="654" ht="12.75" spans="3:10">
      <c r="C654" s="33"/>
      <c r="E654" s="34"/>
      <c r="G654" s="35"/>
      <c r="H654" s="36"/>
      <c r="I654" s="36"/>
      <c r="J654" s="36"/>
    </row>
    <row r="655" ht="12.75" spans="3:10">
      <c r="C655" s="33"/>
      <c r="E655" s="34"/>
      <c r="G655" s="35"/>
      <c r="H655" s="36"/>
      <c r="I655" s="36"/>
      <c r="J655" s="36"/>
    </row>
    <row r="656" ht="12.75" spans="3:10">
      <c r="C656" s="33"/>
      <c r="E656" s="34"/>
      <c r="G656" s="35"/>
      <c r="H656" s="36"/>
      <c r="I656" s="36"/>
      <c r="J656" s="36"/>
    </row>
    <row r="657" ht="12.75" spans="3:10">
      <c r="C657" s="33"/>
      <c r="E657" s="34"/>
      <c r="G657" s="35"/>
      <c r="H657" s="36"/>
      <c r="I657" s="36"/>
      <c r="J657" s="36"/>
    </row>
    <row r="658" ht="12.75" spans="3:10">
      <c r="C658" s="33"/>
      <c r="E658" s="34"/>
      <c r="G658" s="35"/>
      <c r="H658" s="36"/>
      <c r="I658" s="36"/>
      <c r="J658" s="36"/>
    </row>
    <row r="659" ht="12.75" spans="3:10">
      <c r="C659" s="33"/>
      <c r="E659" s="34"/>
      <c r="G659" s="35"/>
      <c r="H659" s="36"/>
      <c r="I659" s="36"/>
      <c r="J659" s="36"/>
    </row>
    <row r="660" ht="12.75" spans="3:10">
      <c r="C660" s="33"/>
      <c r="E660" s="34"/>
      <c r="G660" s="35"/>
      <c r="H660" s="36"/>
      <c r="I660" s="36"/>
      <c r="J660" s="36"/>
    </row>
    <row r="661" ht="12.75" spans="3:10">
      <c r="C661" s="33"/>
      <c r="E661" s="34"/>
      <c r="G661" s="35"/>
      <c r="H661" s="36"/>
      <c r="I661" s="36"/>
      <c r="J661" s="36"/>
    </row>
    <row r="662" ht="12.75" spans="3:10">
      <c r="C662" s="33"/>
      <c r="E662" s="34"/>
      <c r="G662" s="35"/>
      <c r="H662" s="36"/>
      <c r="I662" s="36"/>
      <c r="J662" s="36"/>
    </row>
    <row r="663" ht="12.75" spans="3:10">
      <c r="C663" s="33"/>
      <c r="E663" s="34"/>
      <c r="G663" s="35"/>
      <c r="H663" s="36"/>
      <c r="I663" s="36"/>
      <c r="J663" s="36"/>
    </row>
    <row r="664" ht="12.75" spans="3:10">
      <c r="C664" s="33"/>
      <c r="E664" s="34"/>
      <c r="G664" s="35"/>
      <c r="H664" s="36"/>
      <c r="I664" s="36"/>
      <c r="J664" s="36"/>
    </row>
    <row r="665" ht="12.75" spans="3:10">
      <c r="C665" s="33"/>
      <c r="E665" s="34"/>
      <c r="G665" s="35"/>
      <c r="H665" s="36"/>
      <c r="I665" s="36"/>
      <c r="J665" s="36"/>
    </row>
    <row r="666" ht="12.75" spans="3:10">
      <c r="C666" s="33"/>
      <c r="E666" s="34"/>
      <c r="G666" s="35"/>
      <c r="H666" s="36"/>
      <c r="I666" s="36"/>
      <c r="J666" s="36"/>
    </row>
    <row r="667" ht="12.75" spans="3:10">
      <c r="C667" s="33"/>
      <c r="E667" s="34"/>
      <c r="G667" s="35"/>
      <c r="H667" s="36"/>
      <c r="I667" s="36"/>
      <c r="J667" s="36"/>
    </row>
    <row r="668" ht="12.75" spans="3:10">
      <c r="C668" s="33"/>
      <c r="E668" s="34"/>
      <c r="G668" s="35"/>
      <c r="H668" s="36"/>
      <c r="I668" s="36"/>
      <c r="J668" s="36"/>
    </row>
    <row r="669" ht="12.75" spans="3:10">
      <c r="C669" s="33"/>
      <c r="E669" s="34"/>
      <c r="G669" s="35"/>
      <c r="H669" s="36"/>
      <c r="I669" s="36"/>
      <c r="J669" s="36"/>
    </row>
    <row r="670" ht="12.75" spans="3:10">
      <c r="C670" s="33"/>
      <c r="E670" s="34"/>
      <c r="G670" s="35"/>
      <c r="H670" s="36"/>
      <c r="I670" s="36"/>
      <c r="J670" s="36"/>
    </row>
    <row r="671" ht="12.75" spans="3:10">
      <c r="C671" s="33"/>
      <c r="E671" s="34"/>
      <c r="G671" s="35"/>
      <c r="H671" s="36"/>
      <c r="I671" s="36"/>
      <c r="J671" s="36"/>
    </row>
    <row r="672" ht="12.75" spans="3:10">
      <c r="C672" s="33"/>
      <c r="E672" s="34"/>
      <c r="G672" s="35"/>
      <c r="H672" s="36"/>
      <c r="I672" s="36"/>
      <c r="J672" s="36"/>
    </row>
    <row r="673" ht="12.75" spans="3:10">
      <c r="C673" s="33"/>
      <c r="E673" s="34"/>
      <c r="G673" s="35"/>
      <c r="H673" s="36"/>
      <c r="I673" s="36"/>
      <c r="J673" s="36"/>
    </row>
    <row r="674" ht="12.75" spans="3:10">
      <c r="C674" s="33"/>
      <c r="E674" s="34"/>
      <c r="G674" s="35"/>
      <c r="H674" s="36"/>
      <c r="I674" s="36"/>
      <c r="J674" s="36"/>
    </row>
    <row r="675" ht="12.75" spans="3:10">
      <c r="C675" s="33"/>
      <c r="E675" s="34"/>
      <c r="G675" s="35"/>
      <c r="H675" s="36"/>
      <c r="I675" s="36"/>
      <c r="J675" s="36"/>
    </row>
    <row r="676" ht="12.75" spans="3:10">
      <c r="C676" s="33"/>
      <c r="E676" s="34"/>
      <c r="G676" s="35"/>
      <c r="H676" s="36"/>
      <c r="I676" s="36"/>
      <c r="J676" s="36"/>
    </row>
    <row r="677" ht="12.75" spans="3:10">
      <c r="C677" s="33"/>
      <c r="E677" s="34"/>
      <c r="G677" s="35"/>
      <c r="H677" s="36"/>
      <c r="I677" s="36"/>
      <c r="J677" s="36"/>
    </row>
    <row r="678" ht="12.75" spans="3:10">
      <c r="C678" s="33"/>
      <c r="E678" s="34"/>
      <c r="G678" s="35"/>
      <c r="H678" s="36"/>
      <c r="I678" s="36"/>
      <c r="J678" s="36"/>
    </row>
    <row r="679" ht="12.75" spans="3:10">
      <c r="C679" s="33"/>
      <c r="E679" s="34"/>
      <c r="G679" s="35"/>
      <c r="H679" s="36"/>
      <c r="I679" s="36"/>
      <c r="J679" s="36"/>
    </row>
    <row r="680" ht="12.75" spans="3:10">
      <c r="C680" s="33"/>
      <c r="E680" s="34"/>
      <c r="G680" s="35"/>
      <c r="H680" s="36"/>
      <c r="I680" s="36"/>
      <c r="J680" s="36"/>
    </row>
    <row r="681" ht="12.75" spans="3:10">
      <c r="C681" s="33"/>
      <c r="E681" s="34"/>
      <c r="G681" s="35"/>
      <c r="H681" s="36"/>
      <c r="I681" s="36"/>
      <c r="J681" s="36"/>
    </row>
    <row r="682" ht="12.75" spans="3:10">
      <c r="C682" s="33"/>
      <c r="E682" s="34"/>
      <c r="G682" s="35"/>
      <c r="H682" s="36"/>
      <c r="I682" s="36"/>
      <c r="J682" s="36"/>
    </row>
    <row r="683" ht="12.75" spans="3:10">
      <c r="C683" s="33"/>
      <c r="E683" s="34"/>
      <c r="G683" s="35"/>
      <c r="H683" s="36"/>
      <c r="I683" s="36"/>
      <c r="J683" s="36"/>
    </row>
    <row r="684" ht="12.75" spans="3:10">
      <c r="C684" s="33"/>
      <c r="E684" s="34"/>
      <c r="G684" s="35"/>
      <c r="H684" s="36"/>
      <c r="I684" s="36"/>
      <c r="J684" s="36"/>
    </row>
    <row r="685" ht="12.75" spans="3:10">
      <c r="C685" s="33"/>
      <c r="E685" s="34"/>
      <c r="G685" s="35"/>
      <c r="H685" s="36"/>
      <c r="I685" s="36"/>
      <c r="J685" s="36"/>
    </row>
    <row r="686" ht="12.75" spans="3:10">
      <c r="C686" s="33"/>
      <c r="E686" s="34"/>
      <c r="G686" s="35"/>
      <c r="H686" s="36"/>
      <c r="I686" s="36"/>
      <c r="J686" s="36"/>
    </row>
    <row r="687" ht="12.75" spans="3:10">
      <c r="C687" s="33"/>
      <c r="E687" s="34"/>
      <c r="G687" s="35"/>
      <c r="H687" s="36"/>
      <c r="I687" s="36"/>
      <c r="J687" s="36"/>
    </row>
    <row r="688" ht="12.75" spans="3:10">
      <c r="C688" s="33"/>
      <c r="E688" s="34"/>
      <c r="G688" s="35"/>
      <c r="H688" s="36"/>
      <c r="I688" s="36"/>
      <c r="J688" s="36"/>
    </row>
    <row r="689" ht="12.75" spans="3:10">
      <c r="C689" s="33"/>
      <c r="E689" s="34"/>
      <c r="G689" s="35"/>
      <c r="H689" s="36"/>
      <c r="I689" s="36"/>
      <c r="J689" s="36"/>
    </row>
    <row r="690" ht="12.75" spans="3:10">
      <c r="C690" s="33"/>
      <c r="E690" s="34"/>
      <c r="G690" s="35"/>
      <c r="H690" s="36"/>
      <c r="I690" s="36"/>
      <c r="J690" s="36"/>
    </row>
    <row r="691" ht="12.75" spans="3:10">
      <c r="C691" s="33"/>
      <c r="E691" s="34"/>
      <c r="G691" s="35"/>
      <c r="H691" s="36"/>
      <c r="I691" s="36"/>
      <c r="J691" s="36"/>
    </row>
    <row r="692" ht="12.75" spans="3:10">
      <c r="C692" s="33"/>
      <c r="E692" s="34"/>
      <c r="G692" s="35"/>
      <c r="H692" s="36"/>
      <c r="I692" s="36"/>
      <c r="J692" s="36"/>
    </row>
    <row r="693" ht="12.75" spans="3:10">
      <c r="C693" s="33"/>
      <c r="E693" s="34"/>
      <c r="G693" s="35"/>
      <c r="H693" s="36"/>
      <c r="I693" s="36"/>
      <c r="J693" s="36"/>
    </row>
    <row r="694" ht="12.75" spans="3:10">
      <c r="C694" s="33"/>
      <c r="E694" s="34"/>
      <c r="G694" s="35"/>
      <c r="H694" s="36"/>
      <c r="I694" s="36"/>
      <c r="J694" s="36"/>
    </row>
    <row r="695" ht="12.75" spans="3:10">
      <c r="C695" s="33"/>
      <c r="E695" s="34"/>
      <c r="G695" s="35"/>
      <c r="H695" s="36"/>
      <c r="I695" s="36"/>
      <c r="J695" s="36"/>
    </row>
    <row r="696" ht="12.75" spans="3:10">
      <c r="C696" s="33"/>
      <c r="E696" s="34"/>
      <c r="G696" s="35"/>
      <c r="H696" s="36"/>
      <c r="I696" s="36"/>
      <c r="J696" s="36"/>
    </row>
    <row r="697" ht="12.75" spans="3:10">
      <c r="C697" s="33"/>
      <c r="E697" s="34"/>
      <c r="G697" s="35"/>
      <c r="H697" s="36"/>
      <c r="I697" s="36"/>
      <c r="J697" s="36"/>
    </row>
    <row r="698" ht="12.75" spans="3:10">
      <c r="C698" s="33"/>
      <c r="E698" s="34"/>
      <c r="G698" s="35"/>
      <c r="H698" s="36"/>
      <c r="I698" s="36"/>
      <c r="J698" s="36"/>
    </row>
    <row r="699" ht="12.75" spans="3:10">
      <c r="C699" s="33"/>
      <c r="E699" s="34"/>
      <c r="G699" s="35"/>
      <c r="H699" s="36"/>
      <c r="I699" s="36"/>
      <c r="J699" s="36"/>
    </row>
    <row r="700" ht="12.75" spans="3:10">
      <c r="C700" s="33"/>
      <c r="E700" s="34"/>
      <c r="G700" s="35"/>
      <c r="H700" s="36"/>
      <c r="I700" s="36"/>
      <c r="J700" s="36"/>
    </row>
    <row r="701" ht="12.75" spans="3:10">
      <c r="C701" s="33"/>
      <c r="E701" s="34"/>
      <c r="G701" s="35"/>
      <c r="H701" s="36"/>
      <c r="I701" s="36"/>
      <c r="J701" s="36"/>
    </row>
    <row r="702" ht="12.75" spans="3:10">
      <c r="C702" s="33"/>
      <c r="E702" s="34"/>
      <c r="G702" s="35"/>
      <c r="H702" s="36"/>
      <c r="I702" s="36"/>
      <c r="J702" s="36"/>
    </row>
    <row r="703" ht="12.75" spans="3:10">
      <c r="C703" s="33"/>
      <c r="E703" s="34"/>
      <c r="G703" s="35"/>
      <c r="H703" s="36"/>
      <c r="I703" s="36"/>
      <c r="J703" s="36"/>
    </row>
    <row r="704" ht="12.75" spans="3:10">
      <c r="C704" s="33"/>
      <c r="E704" s="34"/>
      <c r="G704" s="35"/>
      <c r="H704" s="36"/>
      <c r="I704" s="36"/>
      <c r="J704" s="36"/>
    </row>
    <row r="705" ht="12.75" spans="3:10">
      <c r="C705" s="33"/>
      <c r="E705" s="34"/>
      <c r="G705" s="35"/>
      <c r="H705" s="36"/>
      <c r="I705" s="36"/>
      <c r="J705" s="36"/>
    </row>
    <row r="706" ht="12.75" spans="3:10">
      <c r="C706" s="33"/>
      <c r="E706" s="34"/>
      <c r="G706" s="35"/>
      <c r="H706" s="36"/>
      <c r="I706" s="36"/>
      <c r="J706" s="36"/>
    </row>
    <row r="707" ht="12.75" spans="3:10">
      <c r="C707" s="33"/>
      <c r="E707" s="34"/>
      <c r="G707" s="35"/>
      <c r="H707" s="36"/>
      <c r="I707" s="36"/>
      <c r="J707" s="36"/>
    </row>
    <row r="708" ht="12.75" spans="3:10">
      <c r="C708" s="33"/>
      <c r="E708" s="34"/>
      <c r="G708" s="35"/>
      <c r="H708" s="36"/>
      <c r="I708" s="36"/>
      <c r="J708" s="36"/>
    </row>
    <row r="709" ht="12.75" spans="3:10">
      <c r="C709" s="33"/>
      <c r="E709" s="34"/>
      <c r="G709" s="35"/>
      <c r="H709" s="36"/>
      <c r="I709" s="36"/>
      <c r="J709" s="36"/>
    </row>
    <row r="710" ht="12.75" spans="3:10">
      <c r="C710" s="33"/>
      <c r="E710" s="34"/>
      <c r="G710" s="35"/>
      <c r="H710" s="36"/>
      <c r="I710" s="36"/>
      <c r="J710" s="36"/>
    </row>
    <row r="711" ht="12.75" spans="3:10">
      <c r="C711" s="33"/>
      <c r="E711" s="34"/>
      <c r="G711" s="35"/>
      <c r="H711" s="36"/>
      <c r="I711" s="36"/>
      <c r="J711" s="36"/>
    </row>
    <row r="712" ht="12.75" spans="3:10">
      <c r="C712" s="33"/>
      <c r="E712" s="34"/>
      <c r="G712" s="35"/>
      <c r="H712" s="36"/>
      <c r="I712" s="36"/>
      <c r="J712" s="36"/>
    </row>
    <row r="713" ht="12.75" spans="3:10">
      <c r="C713" s="33"/>
      <c r="E713" s="34"/>
      <c r="G713" s="35"/>
      <c r="H713" s="36"/>
      <c r="I713" s="36"/>
      <c r="J713" s="36"/>
    </row>
    <row r="714" ht="12.75" spans="3:10">
      <c r="C714" s="33"/>
      <c r="E714" s="34"/>
      <c r="G714" s="35"/>
      <c r="H714" s="36"/>
      <c r="I714" s="36"/>
      <c r="J714" s="36"/>
    </row>
    <row r="715" ht="12.75" spans="3:10">
      <c r="C715" s="33"/>
      <c r="E715" s="34"/>
      <c r="G715" s="35"/>
      <c r="H715" s="36"/>
      <c r="I715" s="36"/>
      <c r="J715" s="36"/>
    </row>
    <row r="716" ht="12.75" spans="3:10">
      <c r="C716" s="33"/>
      <c r="E716" s="34"/>
      <c r="G716" s="35"/>
      <c r="H716" s="36"/>
      <c r="I716" s="36"/>
      <c r="J716" s="36"/>
    </row>
    <row r="717" ht="12.75" spans="3:10">
      <c r="C717" s="33"/>
      <c r="E717" s="34"/>
      <c r="G717" s="35"/>
      <c r="H717" s="36"/>
      <c r="I717" s="36"/>
      <c r="J717" s="36"/>
    </row>
    <row r="718" ht="12.75" spans="3:10">
      <c r="C718" s="33"/>
      <c r="E718" s="34"/>
      <c r="G718" s="35"/>
      <c r="H718" s="36"/>
      <c r="I718" s="36"/>
      <c r="J718" s="36"/>
    </row>
    <row r="719" ht="12.75" spans="3:10">
      <c r="C719" s="33"/>
      <c r="E719" s="34"/>
      <c r="G719" s="35"/>
      <c r="H719" s="36"/>
      <c r="I719" s="36"/>
      <c r="J719" s="36"/>
    </row>
    <row r="720" ht="12.75" spans="3:10">
      <c r="C720" s="33"/>
      <c r="E720" s="34"/>
      <c r="G720" s="35"/>
      <c r="H720" s="36"/>
      <c r="I720" s="36"/>
      <c r="J720" s="36"/>
    </row>
    <row r="721" ht="12.75" spans="3:10">
      <c r="C721" s="33"/>
      <c r="E721" s="34"/>
      <c r="G721" s="35"/>
      <c r="H721" s="36"/>
      <c r="I721" s="36"/>
      <c r="J721" s="36"/>
    </row>
    <row r="722" ht="12.75" spans="3:10">
      <c r="C722" s="33"/>
      <c r="E722" s="34"/>
      <c r="G722" s="35"/>
      <c r="H722" s="36"/>
      <c r="I722" s="36"/>
      <c r="J722" s="36"/>
    </row>
    <row r="723" ht="12.75" spans="3:10">
      <c r="C723" s="33"/>
      <c r="E723" s="34"/>
      <c r="G723" s="35"/>
      <c r="H723" s="36"/>
      <c r="I723" s="36"/>
      <c r="J723" s="36"/>
    </row>
    <row r="724" ht="12.75" spans="3:10">
      <c r="C724" s="33"/>
      <c r="E724" s="34"/>
      <c r="G724" s="35"/>
      <c r="H724" s="36"/>
      <c r="I724" s="36"/>
      <c r="J724" s="36"/>
    </row>
    <row r="725" ht="12.75" spans="3:10">
      <c r="C725" s="33"/>
      <c r="E725" s="34"/>
      <c r="G725" s="35"/>
      <c r="H725" s="36"/>
      <c r="I725" s="36"/>
      <c r="J725" s="36"/>
    </row>
    <row r="726" ht="12.75" spans="3:10">
      <c r="C726" s="33"/>
      <c r="E726" s="34"/>
      <c r="G726" s="35"/>
      <c r="H726" s="36"/>
      <c r="I726" s="36"/>
      <c r="J726" s="36"/>
    </row>
    <row r="727" ht="12.75" spans="3:10">
      <c r="C727" s="33"/>
      <c r="E727" s="34"/>
      <c r="G727" s="35"/>
      <c r="H727" s="36"/>
      <c r="I727" s="36"/>
      <c r="J727" s="36"/>
    </row>
    <row r="728" ht="12.75" spans="3:10">
      <c r="C728" s="33"/>
      <c r="E728" s="34"/>
      <c r="G728" s="35"/>
      <c r="H728" s="36"/>
      <c r="I728" s="36"/>
      <c r="J728" s="36"/>
    </row>
    <row r="729" ht="12.75" spans="3:10">
      <c r="C729" s="33"/>
      <c r="E729" s="34"/>
      <c r="G729" s="35"/>
      <c r="H729" s="36"/>
      <c r="I729" s="36"/>
      <c r="J729" s="36"/>
    </row>
    <row r="730" ht="12.75" spans="3:10">
      <c r="C730" s="33"/>
      <c r="E730" s="34"/>
      <c r="G730" s="35"/>
      <c r="H730" s="36"/>
      <c r="I730" s="36"/>
      <c r="J730" s="36"/>
    </row>
    <row r="731" ht="12.75" spans="3:10">
      <c r="C731" s="33"/>
      <c r="E731" s="34"/>
      <c r="G731" s="35"/>
      <c r="H731" s="36"/>
      <c r="I731" s="36"/>
      <c r="J731" s="36"/>
    </row>
    <row r="732" ht="12.75" spans="3:10">
      <c r="C732" s="33"/>
      <c r="E732" s="34"/>
      <c r="G732" s="35"/>
      <c r="H732" s="36"/>
      <c r="I732" s="36"/>
      <c r="J732" s="36"/>
    </row>
    <row r="733" ht="12.75" spans="3:10">
      <c r="C733" s="33"/>
      <c r="E733" s="34"/>
      <c r="G733" s="35"/>
      <c r="H733" s="36"/>
      <c r="I733" s="36"/>
      <c r="J733" s="36"/>
    </row>
    <row r="734" ht="12.75" spans="3:10">
      <c r="C734" s="33"/>
      <c r="E734" s="34"/>
      <c r="G734" s="35"/>
      <c r="H734" s="36"/>
      <c r="I734" s="36"/>
      <c r="J734" s="36"/>
    </row>
    <row r="735" ht="12.75" spans="3:10">
      <c r="C735" s="33"/>
      <c r="E735" s="34"/>
      <c r="G735" s="35"/>
      <c r="H735" s="36"/>
      <c r="I735" s="36"/>
      <c r="J735" s="36"/>
    </row>
    <row r="736" ht="12.75" spans="3:10">
      <c r="C736" s="33"/>
      <c r="E736" s="34"/>
      <c r="G736" s="35"/>
      <c r="H736" s="36"/>
      <c r="I736" s="36"/>
      <c r="J736" s="36"/>
    </row>
    <row r="737" ht="12.75" spans="3:10">
      <c r="C737" s="33"/>
      <c r="E737" s="34"/>
      <c r="G737" s="35"/>
      <c r="H737" s="36"/>
      <c r="I737" s="36"/>
      <c r="J737" s="36"/>
    </row>
    <row r="738" ht="12.75" spans="3:10">
      <c r="C738" s="33"/>
      <c r="E738" s="34"/>
      <c r="G738" s="35"/>
      <c r="H738" s="36"/>
      <c r="I738" s="36"/>
      <c r="J738" s="36"/>
    </row>
    <row r="739" ht="12.75" spans="3:10">
      <c r="C739" s="33"/>
      <c r="E739" s="34"/>
      <c r="G739" s="35"/>
      <c r="H739" s="36"/>
      <c r="I739" s="36"/>
      <c r="J739" s="36"/>
    </row>
    <row r="740" ht="12.75" spans="3:10">
      <c r="C740" s="33"/>
      <c r="E740" s="34"/>
      <c r="G740" s="35"/>
      <c r="H740" s="36"/>
      <c r="I740" s="36"/>
      <c r="J740" s="36"/>
    </row>
    <row r="741" ht="12.75" spans="3:10">
      <c r="C741" s="33"/>
      <c r="E741" s="34"/>
      <c r="G741" s="35"/>
      <c r="H741" s="36"/>
      <c r="I741" s="36"/>
      <c r="J741" s="36"/>
    </row>
    <row r="742" ht="12.75" spans="3:10">
      <c r="C742" s="33"/>
      <c r="E742" s="34"/>
      <c r="G742" s="35"/>
      <c r="H742" s="36"/>
      <c r="I742" s="36"/>
      <c r="J742" s="36"/>
    </row>
    <row r="743" ht="12.75" spans="3:10">
      <c r="C743" s="33"/>
      <c r="E743" s="34"/>
      <c r="G743" s="35"/>
      <c r="H743" s="36"/>
      <c r="I743" s="36"/>
      <c r="J743" s="36"/>
    </row>
    <row r="744" ht="12.75" spans="3:10">
      <c r="C744" s="33"/>
      <c r="E744" s="34"/>
      <c r="G744" s="35"/>
      <c r="H744" s="36"/>
      <c r="I744" s="36"/>
      <c r="J744" s="36"/>
    </row>
    <row r="745" ht="12.75" spans="3:10">
      <c r="C745" s="33"/>
      <c r="E745" s="34"/>
      <c r="G745" s="35"/>
      <c r="H745" s="36"/>
      <c r="I745" s="36"/>
      <c r="J745" s="36"/>
    </row>
    <row r="746" ht="12.75" spans="3:10">
      <c r="C746" s="33"/>
      <c r="E746" s="34"/>
      <c r="G746" s="35"/>
      <c r="H746" s="36"/>
      <c r="I746" s="36"/>
      <c r="J746" s="36"/>
    </row>
    <row r="747" ht="12.75" spans="3:10">
      <c r="C747" s="33"/>
      <c r="E747" s="34"/>
      <c r="G747" s="35"/>
      <c r="H747" s="36"/>
      <c r="I747" s="36"/>
      <c r="J747" s="36"/>
    </row>
    <row r="748" ht="12.75" spans="3:10">
      <c r="C748" s="33"/>
      <c r="E748" s="34"/>
      <c r="G748" s="35"/>
      <c r="H748" s="36"/>
      <c r="I748" s="36"/>
      <c r="J748" s="36"/>
    </row>
    <row r="749" ht="12.75" spans="3:10">
      <c r="C749" s="33"/>
      <c r="E749" s="34"/>
      <c r="G749" s="35"/>
      <c r="H749" s="36"/>
      <c r="I749" s="36"/>
      <c r="J749" s="36"/>
    </row>
    <row r="750" ht="12.75" spans="3:10">
      <c r="C750" s="33"/>
      <c r="E750" s="34"/>
      <c r="G750" s="35"/>
      <c r="H750" s="36"/>
      <c r="I750" s="36"/>
      <c r="J750" s="36"/>
    </row>
    <row r="751" ht="12.75" spans="3:10">
      <c r="C751" s="33"/>
      <c r="E751" s="34"/>
      <c r="G751" s="35"/>
      <c r="H751" s="36"/>
      <c r="I751" s="36"/>
      <c r="J751" s="36"/>
    </row>
    <row r="752" ht="12.75" spans="3:10">
      <c r="C752" s="33"/>
      <c r="E752" s="34"/>
      <c r="G752" s="35"/>
      <c r="H752" s="36"/>
      <c r="I752" s="36"/>
      <c r="J752" s="36"/>
    </row>
    <row r="753" ht="12.75" spans="3:10">
      <c r="C753" s="33"/>
      <c r="E753" s="34"/>
      <c r="G753" s="35"/>
      <c r="H753" s="36"/>
      <c r="I753" s="36"/>
      <c r="J753" s="36"/>
    </row>
    <row r="754" ht="12.75" spans="3:10">
      <c r="C754" s="33"/>
      <c r="E754" s="34"/>
      <c r="G754" s="35"/>
      <c r="H754" s="36"/>
      <c r="I754" s="36"/>
      <c r="J754" s="36"/>
    </row>
    <row r="755" ht="12.75" spans="3:10">
      <c r="C755" s="33"/>
      <c r="E755" s="34"/>
      <c r="G755" s="35"/>
      <c r="H755" s="36"/>
      <c r="I755" s="36"/>
      <c r="J755" s="36"/>
    </row>
    <row r="756" ht="12.75" spans="3:10">
      <c r="C756" s="33"/>
      <c r="E756" s="34"/>
      <c r="G756" s="35"/>
      <c r="H756" s="36"/>
      <c r="I756" s="36"/>
      <c r="J756" s="36"/>
    </row>
    <row r="757" ht="12.75" spans="3:10">
      <c r="C757" s="33"/>
      <c r="E757" s="34"/>
      <c r="G757" s="35"/>
      <c r="H757" s="36"/>
      <c r="I757" s="36"/>
      <c r="J757" s="36"/>
    </row>
    <row r="758" ht="12.75" spans="3:10">
      <c r="C758" s="33"/>
      <c r="E758" s="34"/>
      <c r="G758" s="35"/>
      <c r="H758" s="36"/>
      <c r="I758" s="36"/>
      <c r="J758" s="36"/>
    </row>
    <row r="759" ht="12.75" spans="3:10">
      <c r="C759" s="33"/>
      <c r="E759" s="34"/>
      <c r="G759" s="35"/>
      <c r="H759" s="36"/>
      <c r="I759" s="36"/>
      <c r="J759" s="36"/>
    </row>
    <row r="760" ht="12.75" spans="3:10">
      <c r="C760" s="33"/>
      <c r="E760" s="34"/>
      <c r="G760" s="35"/>
      <c r="H760" s="36"/>
      <c r="I760" s="36"/>
      <c r="J760" s="36"/>
    </row>
    <row r="761" ht="12.75" spans="3:10">
      <c r="C761" s="33"/>
      <c r="E761" s="34"/>
      <c r="G761" s="35"/>
      <c r="H761" s="36"/>
      <c r="I761" s="36"/>
      <c r="J761" s="36"/>
    </row>
    <row r="762" ht="12.75" spans="3:10">
      <c r="C762" s="33"/>
      <c r="E762" s="34"/>
      <c r="G762" s="35"/>
      <c r="H762" s="36"/>
      <c r="I762" s="36"/>
      <c r="J762" s="36"/>
    </row>
    <row r="763" ht="12.75" spans="3:10">
      <c r="C763" s="33"/>
      <c r="E763" s="34"/>
      <c r="G763" s="35"/>
      <c r="H763" s="36"/>
      <c r="I763" s="36"/>
      <c r="J763" s="36"/>
    </row>
    <row r="764" ht="12.75" spans="3:10">
      <c r="C764" s="33"/>
      <c r="E764" s="34"/>
      <c r="G764" s="35"/>
      <c r="H764" s="36"/>
      <c r="I764" s="36"/>
      <c r="J764" s="36"/>
    </row>
    <row r="765" ht="12.75" spans="3:10">
      <c r="C765" s="33"/>
      <c r="E765" s="34"/>
      <c r="G765" s="35"/>
      <c r="H765" s="36"/>
      <c r="I765" s="36"/>
      <c r="J765" s="36"/>
    </row>
    <row r="766" ht="12.75" spans="3:10">
      <c r="C766" s="33"/>
      <c r="E766" s="34"/>
      <c r="G766" s="35"/>
      <c r="H766" s="36"/>
      <c r="I766" s="36"/>
      <c r="J766" s="36"/>
    </row>
    <row r="767" ht="12.75" spans="3:10">
      <c r="C767" s="33"/>
      <c r="E767" s="34"/>
      <c r="G767" s="35"/>
      <c r="H767" s="36"/>
      <c r="I767" s="36"/>
      <c r="J767" s="36"/>
    </row>
    <row r="768" ht="12.75" spans="3:10">
      <c r="C768" s="33"/>
      <c r="E768" s="34"/>
      <c r="G768" s="35"/>
      <c r="H768" s="36"/>
      <c r="I768" s="36"/>
      <c r="J768" s="36"/>
    </row>
    <row r="769" ht="12.75" spans="3:10">
      <c r="C769" s="33"/>
      <c r="E769" s="34"/>
      <c r="G769" s="35"/>
      <c r="H769" s="36"/>
      <c r="I769" s="36"/>
      <c r="J769" s="36"/>
    </row>
    <row r="770" ht="12.75" spans="3:10">
      <c r="C770" s="33"/>
      <c r="E770" s="34"/>
      <c r="G770" s="35"/>
      <c r="H770" s="36"/>
      <c r="I770" s="36"/>
      <c r="J770" s="36"/>
    </row>
    <row r="771" ht="12.75" spans="3:10">
      <c r="C771" s="33"/>
      <c r="E771" s="34"/>
      <c r="G771" s="35"/>
      <c r="H771" s="36"/>
      <c r="I771" s="36"/>
      <c r="J771" s="36"/>
    </row>
    <row r="772" ht="12.75" spans="3:10">
      <c r="C772" s="33"/>
      <c r="E772" s="34"/>
      <c r="G772" s="35"/>
      <c r="H772" s="36"/>
      <c r="I772" s="36"/>
      <c r="J772" s="36"/>
    </row>
    <row r="773" ht="12.75" spans="3:10">
      <c r="C773" s="33"/>
      <c r="E773" s="34"/>
      <c r="G773" s="35"/>
      <c r="H773" s="36"/>
      <c r="I773" s="36"/>
      <c r="J773" s="36"/>
    </row>
    <row r="774" ht="12.75" spans="3:10">
      <c r="C774" s="33"/>
      <c r="E774" s="34"/>
      <c r="G774" s="35"/>
      <c r="H774" s="36"/>
      <c r="I774" s="36"/>
      <c r="J774" s="36"/>
    </row>
    <row r="775" ht="12.75" spans="3:10">
      <c r="C775" s="33"/>
      <c r="E775" s="34"/>
      <c r="G775" s="35"/>
      <c r="H775" s="36"/>
      <c r="I775" s="36"/>
      <c r="J775" s="36"/>
    </row>
    <row r="776" ht="12.75" spans="3:10">
      <c r="C776" s="33"/>
      <c r="E776" s="34"/>
      <c r="G776" s="35"/>
      <c r="H776" s="36"/>
      <c r="I776" s="36"/>
      <c r="J776" s="36"/>
    </row>
    <row r="777" ht="12.75" spans="3:10">
      <c r="C777" s="33"/>
      <c r="E777" s="34"/>
      <c r="G777" s="35"/>
      <c r="H777" s="36"/>
      <c r="I777" s="36"/>
      <c r="J777" s="36"/>
    </row>
    <row r="778" ht="12.75" spans="3:10">
      <c r="C778" s="33"/>
      <c r="E778" s="34"/>
      <c r="G778" s="35"/>
      <c r="H778" s="36"/>
      <c r="I778" s="36"/>
      <c r="J778" s="36"/>
    </row>
    <row r="779" ht="12.75" spans="3:10">
      <c r="C779" s="33"/>
      <c r="E779" s="34"/>
      <c r="G779" s="35"/>
      <c r="H779" s="36"/>
      <c r="I779" s="36"/>
      <c r="J779" s="36"/>
    </row>
    <row r="780" ht="12.75" spans="3:10">
      <c r="C780" s="33"/>
      <c r="E780" s="34"/>
      <c r="G780" s="35"/>
      <c r="H780" s="36"/>
      <c r="I780" s="36"/>
      <c r="J780" s="36"/>
    </row>
    <row r="781" ht="12.75" spans="3:10">
      <c r="C781" s="33"/>
      <c r="E781" s="34"/>
      <c r="G781" s="35"/>
      <c r="H781" s="36"/>
      <c r="I781" s="36"/>
      <c r="J781" s="36"/>
    </row>
    <row r="782" ht="12.75" spans="3:10">
      <c r="C782" s="33"/>
      <c r="E782" s="34"/>
      <c r="G782" s="35"/>
      <c r="H782" s="36"/>
      <c r="I782" s="36"/>
      <c r="J782" s="36"/>
    </row>
    <row r="783" ht="12.75" spans="3:10">
      <c r="C783" s="33"/>
      <c r="E783" s="34"/>
      <c r="G783" s="35"/>
      <c r="H783" s="36"/>
      <c r="I783" s="36"/>
      <c r="J783" s="36"/>
    </row>
    <row r="784" ht="12.75" spans="3:10">
      <c r="C784" s="33"/>
      <c r="E784" s="34"/>
      <c r="G784" s="35"/>
      <c r="H784" s="36"/>
      <c r="I784" s="36"/>
      <c r="J784" s="36"/>
    </row>
    <row r="785" ht="12.75" spans="3:10">
      <c r="C785" s="33"/>
      <c r="E785" s="34"/>
      <c r="G785" s="35"/>
      <c r="H785" s="36"/>
      <c r="I785" s="36"/>
      <c r="J785" s="36"/>
    </row>
    <row r="786" ht="12.75" spans="3:10">
      <c r="C786" s="33"/>
      <c r="E786" s="34"/>
      <c r="G786" s="35"/>
      <c r="H786" s="36"/>
      <c r="I786" s="36"/>
      <c r="J786" s="36"/>
    </row>
    <row r="787" ht="12.75" spans="3:10">
      <c r="C787" s="33"/>
      <c r="E787" s="34"/>
      <c r="G787" s="35"/>
      <c r="H787" s="36"/>
      <c r="I787" s="36"/>
      <c r="J787" s="36"/>
    </row>
    <row r="788" ht="12.75" spans="3:10">
      <c r="C788" s="33"/>
      <c r="E788" s="34"/>
      <c r="G788" s="35"/>
      <c r="H788" s="36"/>
      <c r="I788" s="36"/>
      <c r="J788" s="36"/>
    </row>
    <row r="789" ht="12.75" spans="3:10">
      <c r="C789" s="33"/>
      <c r="E789" s="34"/>
      <c r="G789" s="35"/>
      <c r="H789" s="36"/>
      <c r="I789" s="36"/>
      <c r="J789" s="36"/>
    </row>
    <row r="790" ht="12.75" spans="3:10">
      <c r="C790" s="33"/>
      <c r="E790" s="34"/>
      <c r="G790" s="35"/>
      <c r="H790" s="36"/>
      <c r="I790" s="36"/>
      <c r="J790" s="36"/>
    </row>
    <row r="791" ht="12.75" spans="3:10">
      <c r="C791" s="33"/>
      <c r="E791" s="34"/>
      <c r="G791" s="35"/>
      <c r="H791" s="36"/>
      <c r="I791" s="36"/>
      <c r="J791" s="36"/>
    </row>
    <row r="792" ht="12.75" spans="3:10">
      <c r="C792" s="33"/>
      <c r="E792" s="34"/>
      <c r="G792" s="35"/>
      <c r="H792" s="36"/>
      <c r="I792" s="36"/>
      <c r="J792" s="36"/>
    </row>
    <row r="793" ht="12.75" spans="3:10">
      <c r="C793" s="33"/>
      <c r="E793" s="34"/>
      <c r="G793" s="35"/>
      <c r="H793" s="36"/>
      <c r="I793" s="36"/>
      <c r="J793" s="36"/>
    </row>
    <row r="794" ht="12.75" spans="3:10">
      <c r="C794" s="33"/>
      <c r="E794" s="34"/>
      <c r="G794" s="35"/>
      <c r="H794" s="36"/>
      <c r="I794" s="36"/>
      <c r="J794" s="36"/>
    </row>
    <row r="795" ht="12.75" spans="3:10">
      <c r="C795" s="33"/>
      <c r="E795" s="34"/>
      <c r="G795" s="35"/>
      <c r="H795" s="36"/>
      <c r="I795" s="36"/>
      <c r="J795" s="36"/>
    </row>
    <row r="796" ht="12.75" spans="3:10">
      <c r="C796" s="33"/>
      <c r="E796" s="34"/>
      <c r="G796" s="35"/>
      <c r="H796" s="36"/>
      <c r="I796" s="36"/>
      <c r="J796" s="36"/>
    </row>
    <row r="797" ht="12.75" spans="3:10">
      <c r="C797" s="33"/>
      <c r="E797" s="34"/>
      <c r="G797" s="35"/>
      <c r="H797" s="36"/>
      <c r="I797" s="36"/>
      <c r="J797" s="36"/>
    </row>
    <row r="798" ht="12.75" spans="3:10">
      <c r="C798" s="33"/>
      <c r="E798" s="34"/>
      <c r="G798" s="35"/>
      <c r="H798" s="36"/>
      <c r="I798" s="36"/>
      <c r="J798" s="36"/>
    </row>
    <row r="799" ht="12.75" spans="3:10">
      <c r="C799" s="33"/>
      <c r="E799" s="34"/>
      <c r="G799" s="35"/>
      <c r="H799" s="36"/>
      <c r="I799" s="36"/>
      <c r="J799" s="36"/>
    </row>
    <row r="800" ht="12.75" spans="3:10">
      <c r="C800" s="33"/>
      <c r="E800" s="34"/>
      <c r="G800" s="35"/>
      <c r="H800" s="36"/>
      <c r="I800" s="36"/>
      <c r="J800" s="36"/>
    </row>
    <row r="801" ht="12.75" spans="3:10">
      <c r="C801" s="33"/>
      <c r="E801" s="34"/>
      <c r="G801" s="35"/>
      <c r="H801" s="36"/>
      <c r="I801" s="36"/>
      <c r="J801" s="36"/>
    </row>
    <row r="802" ht="12.75" spans="3:10">
      <c r="C802" s="33"/>
      <c r="E802" s="34"/>
      <c r="G802" s="35"/>
      <c r="H802" s="36"/>
      <c r="I802" s="36"/>
      <c r="J802" s="36"/>
    </row>
    <row r="803" ht="12.75" spans="3:10">
      <c r="C803" s="33"/>
      <c r="E803" s="34"/>
      <c r="G803" s="35"/>
      <c r="H803" s="36"/>
      <c r="I803" s="36"/>
      <c r="J803" s="36"/>
    </row>
    <row r="804" ht="12.75" spans="3:10">
      <c r="C804" s="33"/>
      <c r="E804" s="34"/>
      <c r="G804" s="35"/>
      <c r="H804" s="36"/>
      <c r="I804" s="36"/>
      <c r="J804" s="36"/>
    </row>
    <row r="805" ht="12.75" spans="3:10">
      <c r="C805" s="33"/>
      <c r="E805" s="34"/>
      <c r="G805" s="35"/>
      <c r="H805" s="36"/>
      <c r="I805" s="36"/>
      <c r="J805" s="36"/>
    </row>
    <row r="806" ht="12.75" spans="3:10">
      <c r="C806" s="33"/>
      <c r="E806" s="34"/>
      <c r="G806" s="35"/>
      <c r="H806" s="36"/>
      <c r="I806" s="36"/>
      <c r="J806" s="36"/>
    </row>
    <row r="807" ht="12.75" spans="3:10">
      <c r="C807" s="33"/>
      <c r="E807" s="34"/>
      <c r="G807" s="35"/>
      <c r="H807" s="36"/>
      <c r="I807" s="36"/>
      <c r="J807" s="36"/>
    </row>
    <row r="808" ht="12.75" spans="3:10">
      <c r="C808" s="33"/>
      <c r="E808" s="34"/>
      <c r="G808" s="35"/>
      <c r="H808" s="36"/>
      <c r="I808" s="36"/>
      <c r="J808" s="36"/>
    </row>
    <row r="809" ht="12.75" spans="3:10">
      <c r="C809" s="33"/>
      <c r="E809" s="34"/>
      <c r="G809" s="35"/>
      <c r="H809" s="36"/>
      <c r="I809" s="36"/>
      <c r="J809" s="36"/>
    </row>
    <row r="810" ht="12.75" spans="3:10">
      <c r="C810" s="33"/>
      <c r="E810" s="34"/>
      <c r="G810" s="35"/>
      <c r="H810" s="36"/>
      <c r="I810" s="36"/>
      <c r="J810" s="36"/>
    </row>
    <row r="811" ht="12.75" spans="3:10">
      <c r="C811" s="33"/>
      <c r="E811" s="34"/>
      <c r="G811" s="35"/>
      <c r="H811" s="36"/>
      <c r="I811" s="36"/>
      <c r="J811" s="36"/>
    </row>
    <row r="812" ht="12.75" spans="3:10">
      <c r="C812" s="33"/>
      <c r="E812" s="34"/>
      <c r="G812" s="35"/>
      <c r="H812" s="36"/>
      <c r="I812" s="36"/>
      <c r="J812" s="36"/>
    </row>
    <row r="813" ht="12.75" spans="3:10">
      <c r="C813" s="33"/>
      <c r="E813" s="34"/>
      <c r="G813" s="35"/>
      <c r="H813" s="36"/>
      <c r="I813" s="36"/>
      <c r="J813" s="36"/>
    </row>
    <row r="814" ht="12.75" spans="3:10">
      <c r="C814" s="33"/>
      <c r="E814" s="34"/>
      <c r="G814" s="35"/>
      <c r="H814" s="36"/>
      <c r="I814" s="36"/>
      <c r="J814" s="36"/>
    </row>
    <row r="815" ht="12.75" spans="3:10">
      <c r="C815" s="33"/>
      <c r="E815" s="34"/>
      <c r="G815" s="35"/>
      <c r="H815" s="36"/>
      <c r="I815" s="36"/>
      <c r="J815" s="36"/>
    </row>
    <row r="816" ht="12.75" spans="3:10">
      <c r="C816" s="33"/>
      <c r="E816" s="34"/>
      <c r="G816" s="35"/>
      <c r="H816" s="36"/>
      <c r="I816" s="36"/>
      <c r="J816" s="36"/>
    </row>
    <row r="817" ht="12.75" spans="3:10">
      <c r="C817" s="33"/>
      <c r="E817" s="34"/>
      <c r="G817" s="35"/>
      <c r="H817" s="36"/>
      <c r="I817" s="36"/>
      <c r="J817" s="36"/>
    </row>
    <row r="818" ht="12.75" spans="3:10">
      <c r="C818" s="33"/>
      <c r="E818" s="34"/>
      <c r="G818" s="35"/>
      <c r="H818" s="36"/>
      <c r="I818" s="36"/>
      <c r="J818" s="36"/>
    </row>
    <row r="819" ht="12.75" spans="3:10">
      <c r="C819" s="33"/>
      <c r="E819" s="34"/>
      <c r="G819" s="35"/>
      <c r="H819" s="36"/>
      <c r="I819" s="36"/>
      <c r="J819" s="36"/>
    </row>
    <row r="820" ht="12.75" spans="3:10">
      <c r="C820" s="33"/>
      <c r="E820" s="34"/>
      <c r="G820" s="35"/>
      <c r="H820" s="36"/>
      <c r="I820" s="36"/>
      <c r="J820" s="36"/>
    </row>
    <row r="821" ht="12.75" spans="3:10">
      <c r="C821" s="33"/>
      <c r="E821" s="34"/>
      <c r="G821" s="35"/>
      <c r="H821" s="36"/>
      <c r="I821" s="36"/>
      <c r="J821" s="36"/>
    </row>
    <row r="822" ht="12.75" spans="3:10">
      <c r="C822" s="33"/>
      <c r="E822" s="34"/>
      <c r="G822" s="35"/>
      <c r="H822" s="36"/>
      <c r="I822" s="36"/>
      <c r="J822" s="36"/>
    </row>
    <row r="823" ht="12.75" spans="3:10">
      <c r="C823" s="33"/>
      <c r="E823" s="34"/>
      <c r="G823" s="35"/>
      <c r="H823" s="36"/>
      <c r="I823" s="36"/>
      <c r="J823" s="36"/>
    </row>
    <row r="824" ht="12.75" spans="3:10">
      <c r="C824" s="33"/>
      <c r="E824" s="34"/>
      <c r="G824" s="35"/>
      <c r="H824" s="36"/>
      <c r="I824" s="36"/>
      <c r="J824" s="36"/>
    </row>
    <row r="825" ht="12.75" spans="3:10">
      <c r="C825" s="33"/>
      <c r="E825" s="34"/>
      <c r="G825" s="35"/>
      <c r="H825" s="36"/>
      <c r="I825" s="36"/>
      <c r="J825" s="36"/>
    </row>
    <row r="826" ht="12.75" spans="3:10">
      <c r="C826" s="33"/>
      <c r="E826" s="34"/>
      <c r="G826" s="35"/>
      <c r="H826" s="36"/>
      <c r="I826" s="36"/>
      <c r="J826" s="36"/>
    </row>
    <row r="827" ht="12.75" spans="3:10">
      <c r="C827" s="33"/>
      <c r="E827" s="34"/>
      <c r="G827" s="35"/>
      <c r="H827" s="36"/>
      <c r="I827" s="36"/>
      <c r="J827" s="36"/>
    </row>
    <row r="828" ht="12.75" spans="3:10">
      <c r="C828" s="33"/>
      <c r="E828" s="34"/>
      <c r="G828" s="35"/>
      <c r="H828" s="36"/>
      <c r="I828" s="36"/>
      <c r="J828" s="36"/>
    </row>
    <row r="829" ht="12.75" spans="3:10">
      <c r="C829" s="33"/>
      <c r="E829" s="34"/>
      <c r="G829" s="35"/>
      <c r="H829" s="36"/>
      <c r="I829" s="36"/>
      <c r="J829" s="36"/>
    </row>
    <row r="830" ht="12.75" spans="3:10">
      <c r="C830" s="33"/>
      <c r="E830" s="34"/>
      <c r="G830" s="35"/>
      <c r="H830" s="36"/>
      <c r="I830" s="36"/>
      <c r="J830" s="36"/>
    </row>
    <row r="831" ht="12.75" spans="3:10">
      <c r="C831" s="33"/>
      <c r="E831" s="34"/>
      <c r="G831" s="35"/>
      <c r="H831" s="36"/>
      <c r="I831" s="36"/>
      <c r="J831" s="36"/>
    </row>
    <row r="832" ht="12.75" spans="3:10">
      <c r="C832" s="33"/>
      <c r="E832" s="34"/>
      <c r="G832" s="35"/>
      <c r="H832" s="36"/>
      <c r="I832" s="36"/>
      <c r="J832" s="36"/>
    </row>
    <row r="833" ht="12.75" spans="3:10">
      <c r="C833" s="33"/>
      <c r="E833" s="34"/>
      <c r="G833" s="35"/>
      <c r="H833" s="36"/>
      <c r="I833" s="36"/>
      <c r="J833" s="36"/>
    </row>
    <row r="834" ht="12.75" spans="3:10">
      <c r="C834" s="33"/>
      <c r="E834" s="34"/>
      <c r="G834" s="35"/>
      <c r="H834" s="36"/>
      <c r="I834" s="36"/>
      <c r="J834" s="36"/>
    </row>
    <row r="835" ht="12.75" spans="3:10">
      <c r="C835" s="33"/>
      <c r="E835" s="34"/>
      <c r="G835" s="35"/>
      <c r="H835" s="36"/>
      <c r="I835" s="36"/>
      <c r="J835" s="36"/>
    </row>
    <row r="836" ht="12.75" spans="3:10">
      <c r="C836" s="33"/>
      <c r="E836" s="34"/>
      <c r="G836" s="35"/>
      <c r="H836" s="36"/>
      <c r="I836" s="36"/>
      <c r="J836" s="36"/>
    </row>
    <row r="837" ht="12.75" spans="3:10">
      <c r="C837" s="33"/>
      <c r="E837" s="34"/>
      <c r="G837" s="35"/>
      <c r="H837" s="36"/>
      <c r="I837" s="36"/>
      <c r="J837" s="36"/>
    </row>
    <row r="838" ht="12.75" spans="3:10">
      <c r="C838" s="33"/>
      <c r="E838" s="34"/>
      <c r="G838" s="35"/>
      <c r="H838" s="36"/>
      <c r="I838" s="36"/>
      <c r="J838" s="36"/>
    </row>
    <row r="839" ht="12.75" spans="3:10">
      <c r="C839" s="33"/>
      <c r="E839" s="34"/>
      <c r="G839" s="35"/>
      <c r="H839" s="36"/>
      <c r="I839" s="36"/>
      <c r="J839" s="36"/>
    </row>
    <row r="840" ht="12.75" spans="3:10">
      <c r="C840" s="33"/>
      <c r="E840" s="34"/>
      <c r="G840" s="35"/>
      <c r="H840" s="36"/>
      <c r="I840" s="36"/>
      <c r="J840" s="36"/>
    </row>
    <row r="841" ht="12.75" spans="3:10">
      <c r="C841" s="33"/>
      <c r="E841" s="34"/>
      <c r="G841" s="35"/>
      <c r="H841" s="36"/>
      <c r="I841" s="36"/>
      <c r="J841" s="36"/>
    </row>
    <row r="842" ht="12.75" spans="3:10">
      <c r="C842" s="33"/>
      <c r="E842" s="34"/>
      <c r="G842" s="35"/>
      <c r="H842" s="36"/>
      <c r="I842" s="36"/>
      <c r="J842" s="36"/>
    </row>
    <row r="843" ht="12.75" spans="3:10">
      <c r="C843" s="33"/>
      <c r="E843" s="34"/>
      <c r="G843" s="35"/>
      <c r="H843" s="36"/>
      <c r="I843" s="36"/>
      <c r="J843" s="36"/>
    </row>
    <row r="844" ht="12.75" spans="3:10">
      <c r="C844" s="33"/>
      <c r="E844" s="34"/>
      <c r="G844" s="35"/>
      <c r="H844" s="36"/>
      <c r="I844" s="36"/>
      <c r="J844" s="36"/>
    </row>
    <row r="845" ht="12.75" spans="3:10">
      <c r="C845" s="33"/>
      <c r="E845" s="34"/>
      <c r="G845" s="35"/>
      <c r="H845" s="36"/>
      <c r="I845" s="36"/>
      <c r="J845" s="36"/>
    </row>
    <row r="846" ht="12.75" spans="3:10">
      <c r="C846" s="33"/>
      <c r="E846" s="34"/>
      <c r="G846" s="35"/>
      <c r="H846" s="36"/>
      <c r="I846" s="36"/>
      <c r="J846" s="36"/>
    </row>
    <row r="847" ht="12.75" spans="3:10">
      <c r="C847" s="33"/>
      <c r="E847" s="34"/>
      <c r="G847" s="35"/>
      <c r="H847" s="36"/>
      <c r="I847" s="36"/>
      <c r="J847" s="36"/>
    </row>
    <row r="848" ht="12.75" spans="3:10">
      <c r="C848" s="33"/>
      <c r="E848" s="34"/>
      <c r="G848" s="35"/>
      <c r="H848" s="36"/>
      <c r="I848" s="36"/>
      <c r="J848" s="36"/>
    </row>
    <row r="849" ht="12.75" spans="3:10">
      <c r="C849" s="33"/>
      <c r="E849" s="34"/>
      <c r="G849" s="35"/>
      <c r="H849" s="36"/>
      <c r="I849" s="36"/>
      <c r="J849" s="36"/>
    </row>
    <row r="850" ht="12.75" spans="3:10">
      <c r="C850" s="33"/>
      <c r="E850" s="34"/>
      <c r="G850" s="35"/>
      <c r="H850" s="36"/>
      <c r="I850" s="36"/>
      <c r="J850" s="36"/>
    </row>
    <row r="851" ht="12.75" spans="3:10">
      <c r="C851" s="33"/>
      <c r="E851" s="34"/>
      <c r="G851" s="35"/>
      <c r="H851" s="36"/>
      <c r="I851" s="36"/>
      <c r="J851" s="36"/>
    </row>
    <row r="852" ht="12.75" spans="3:10">
      <c r="C852" s="33"/>
      <c r="E852" s="34"/>
      <c r="G852" s="35"/>
      <c r="H852" s="36"/>
      <c r="I852" s="36"/>
      <c r="J852" s="36"/>
    </row>
    <row r="853" ht="12.75" spans="3:10">
      <c r="C853" s="33"/>
      <c r="E853" s="34"/>
      <c r="G853" s="35"/>
      <c r="H853" s="36"/>
      <c r="I853" s="36"/>
      <c r="J853" s="36"/>
    </row>
    <row r="854" ht="12.75" spans="3:10">
      <c r="C854" s="33"/>
      <c r="E854" s="34"/>
      <c r="G854" s="35"/>
      <c r="H854" s="36"/>
      <c r="I854" s="36"/>
      <c r="J854" s="36"/>
    </row>
    <row r="855" ht="12.75" spans="3:10">
      <c r="C855" s="33"/>
      <c r="E855" s="34"/>
      <c r="G855" s="35"/>
      <c r="H855" s="36"/>
      <c r="I855" s="36"/>
      <c r="J855" s="36"/>
    </row>
    <row r="856" ht="12.75" spans="3:10">
      <c r="C856" s="33"/>
      <c r="E856" s="34"/>
      <c r="G856" s="35"/>
      <c r="H856" s="36"/>
      <c r="I856" s="36"/>
      <c r="J856" s="36"/>
    </row>
    <row r="857" ht="12.75" spans="3:10">
      <c r="C857" s="33"/>
      <c r="E857" s="34"/>
      <c r="G857" s="35"/>
      <c r="H857" s="36"/>
      <c r="I857" s="36"/>
      <c r="J857" s="36"/>
    </row>
    <row r="858" ht="12.75" spans="3:10">
      <c r="C858" s="33"/>
      <c r="E858" s="34"/>
      <c r="G858" s="35"/>
      <c r="H858" s="36"/>
      <c r="I858" s="36"/>
      <c r="J858" s="36"/>
    </row>
    <row r="859" ht="12.75" spans="3:10">
      <c r="C859" s="33"/>
      <c r="E859" s="34"/>
      <c r="G859" s="35"/>
      <c r="H859" s="36"/>
      <c r="I859" s="36"/>
      <c r="J859" s="36"/>
    </row>
    <row r="860" ht="12.75" spans="3:10">
      <c r="C860" s="33"/>
      <c r="E860" s="34"/>
      <c r="G860" s="35"/>
      <c r="H860" s="36"/>
      <c r="I860" s="36"/>
      <c r="J860" s="36"/>
    </row>
    <row r="861" ht="12.75" spans="3:10">
      <c r="C861" s="33"/>
      <c r="E861" s="34"/>
      <c r="G861" s="35"/>
      <c r="H861" s="36"/>
      <c r="I861" s="36"/>
      <c r="J861" s="36"/>
    </row>
    <row r="862" ht="12.75" spans="3:10">
      <c r="C862" s="33"/>
      <c r="E862" s="34"/>
      <c r="G862" s="35"/>
      <c r="H862" s="36"/>
      <c r="I862" s="36"/>
      <c r="J862" s="36"/>
    </row>
    <row r="863" ht="12.75" spans="3:10">
      <c r="C863" s="33"/>
      <c r="E863" s="34"/>
      <c r="G863" s="35"/>
      <c r="H863" s="36"/>
      <c r="I863" s="36"/>
      <c r="J863" s="36"/>
    </row>
    <row r="864" ht="12.75" spans="3:10">
      <c r="C864" s="33"/>
      <c r="E864" s="34"/>
      <c r="G864" s="35"/>
      <c r="H864" s="36"/>
      <c r="I864" s="36"/>
      <c r="J864" s="36"/>
    </row>
    <row r="865" ht="12.75" spans="3:10">
      <c r="C865" s="33"/>
      <c r="E865" s="34"/>
      <c r="G865" s="35"/>
      <c r="H865" s="36"/>
      <c r="I865" s="36"/>
      <c r="J865" s="36"/>
    </row>
    <row r="866" ht="12.75" spans="3:10">
      <c r="C866" s="33"/>
      <c r="E866" s="34"/>
      <c r="G866" s="35"/>
      <c r="H866" s="36"/>
      <c r="I866" s="36"/>
      <c r="J866" s="36"/>
    </row>
    <row r="867" ht="12.75" spans="3:10">
      <c r="C867" s="33"/>
      <c r="E867" s="34"/>
      <c r="G867" s="35"/>
      <c r="H867" s="36"/>
      <c r="I867" s="36"/>
      <c r="J867" s="36"/>
    </row>
    <row r="868" ht="12.75" spans="3:10">
      <c r="C868" s="33"/>
      <c r="E868" s="34"/>
      <c r="G868" s="35"/>
      <c r="H868" s="36"/>
      <c r="I868" s="36"/>
      <c r="J868" s="36"/>
    </row>
    <row r="869" ht="12.75" spans="3:10">
      <c r="C869" s="33"/>
      <c r="E869" s="34"/>
      <c r="G869" s="35"/>
      <c r="H869" s="36"/>
      <c r="I869" s="36"/>
      <c r="J869" s="36"/>
    </row>
    <row r="870" ht="12.75" spans="3:10">
      <c r="C870" s="33"/>
      <c r="E870" s="34"/>
      <c r="G870" s="35"/>
      <c r="H870" s="36"/>
      <c r="I870" s="36"/>
      <c r="J870" s="36"/>
    </row>
    <row r="871" ht="12.75" spans="3:10">
      <c r="C871" s="33"/>
      <c r="E871" s="34"/>
      <c r="G871" s="35"/>
      <c r="H871" s="36"/>
      <c r="I871" s="36"/>
      <c r="J871" s="36"/>
    </row>
    <row r="872" ht="12.75" spans="3:10">
      <c r="C872" s="33"/>
      <c r="E872" s="34"/>
      <c r="G872" s="35"/>
      <c r="H872" s="36"/>
      <c r="I872" s="36"/>
      <c r="J872" s="36"/>
    </row>
    <row r="873" ht="12.75" spans="3:10">
      <c r="C873" s="33"/>
      <c r="E873" s="34"/>
      <c r="G873" s="35"/>
      <c r="H873" s="36"/>
      <c r="I873" s="36"/>
      <c r="J873" s="36"/>
    </row>
    <row r="874" ht="12.75" spans="3:10">
      <c r="C874" s="33"/>
      <c r="E874" s="34"/>
      <c r="G874" s="35"/>
      <c r="H874" s="36"/>
      <c r="I874" s="36"/>
      <c r="J874" s="36"/>
    </row>
    <row r="875" ht="12.75" spans="3:10">
      <c r="C875" s="33"/>
      <c r="E875" s="34"/>
      <c r="G875" s="35"/>
      <c r="H875" s="36"/>
      <c r="I875" s="36"/>
      <c r="J875" s="36"/>
    </row>
    <row r="876" ht="12.75" spans="3:10">
      <c r="C876" s="33"/>
      <c r="E876" s="34"/>
      <c r="G876" s="35"/>
      <c r="H876" s="36"/>
      <c r="I876" s="36"/>
      <c r="J876" s="36"/>
    </row>
    <row r="877" ht="12.75" spans="3:10">
      <c r="C877" s="33"/>
      <c r="E877" s="34"/>
      <c r="G877" s="35"/>
      <c r="H877" s="36"/>
      <c r="I877" s="36"/>
      <c r="J877" s="36"/>
    </row>
    <row r="878" ht="12.75" spans="3:10">
      <c r="C878" s="33"/>
      <c r="E878" s="34"/>
      <c r="G878" s="35"/>
      <c r="H878" s="36"/>
      <c r="I878" s="36"/>
      <c r="J878" s="36"/>
    </row>
    <row r="879" ht="12.75" spans="3:10">
      <c r="C879" s="33"/>
      <c r="E879" s="34"/>
      <c r="G879" s="35"/>
      <c r="H879" s="36"/>
      <c r="I879" s="36"/>
      <c r="J879" s="36"/>
    </row>
    <row r="880" ht="12.75" spans="3:10">
      <c r="C880" s="33"/>
      <c r="E880" s="34"/>
      <c r="G880" s="35"/>
      <c r="H880" s="36"/>
      <c r="I880" s="36"/>
      <c r="J880" s="36"/>
    </row>
    <row r="881" ht="12.75" spans="3:10">
      <c r="C881" s="33"/>
      <c r="E881" s="34"/>
      <c r="G881" s="35"/>
      <c r="H881" s="36"/>
      <c r="I881" s="36"/>
      <c r="J881" s="36"/>
    </row>
    <row r="882" ht="12.75" spans="3:10">
      <c r="C882" s="33"/>
      <c r="E882" s="34"/>
      <c r="G882" s="35"/>
      <c r="H882" s="36"/>
      <c r="I882" s="36"/>
      <c r="J882" s="36"/>
    </row>
    <row r="883" ht="12.75" spans="3:10">
      <c r="C883" s="33"/>
      <c r="E883" s="34"/>
      <c r="G883" s="35"/>
      <c r="H883" s="36"/>
      <c r="I883" s="36"/>
      <c r="J883" s="36"/>
    </row>
    <row r="884" ht="12.75" spans="3:10">
      <c r="C884" s="33"/>
      <c r="E884" s="34"/>
      <c r="G884" s="35"/>
      <c r="H884" s="36"/>
      <c r="I884" s="36"/>
      <c r="J884" s="36"/>
    </row>
    <row r="885" ht="12.75" spans="3:10">
      <c r="C885" s="33"/>
      <c r="E885" s="34"/>
      <c r="G885" s="35"/>
      <c r="H885" s="36"/>
      <c r="I885" s="36"/>
      <c r="J885" s="36"/>
    </row>
    <row r="886" ht="12.75" spans="3:10">
      <c r="C886" s="33"/>
      <c r="E886" s="34"/>
      <c r="G886" s="35"/>
      <c r="H886" s="36"/>
      <c r="I886" s="36"/>
      <c r="J886" s="36"/>
    </row>
    <row r="887" ht="12.75" spans="3:10">
      <c r="C887" s="33"/>
      <c r="E887" s="34"/>
      <c r="G887" s="35"/>
      <c r="H887" s="36"/>
      <c r="I887" s="36"/>
      <c r="J887" s="36"/>
    </row>
    <row r="888" ht="12.75" spans="3:10">
      <c r="C888" s="33"/>
      <c r="E888" s="34"/>
      <c r="G888" s="35"/>
      <c r="H888" s="36"/>
      <c r="I888" s="36"/>
      <c r="J888" s="36"/>
    </row>
    <row r="889" ht="12.75" spans="3:10">
      <c r="C889" s="33"/>
      <c r="E889" s="34"/>
      <c r="G889" s="35"/>
      <c r="H889" s="36"/>
      <c r="I889" s="36"/>
      <c r="J889" s="36"/>
    </row>
    <row r="890" ht="12.75" spans="3:10">
      <c r="C890" s="33"/>
      <c r="E890" s="34"/>
      <c r="G890" s="35"/>
      <c r="H890" s="36"/>
      <c r="I890" s="36"/>
      <c r="J890" s="36"/>
    </row>
    <row r="891" ht="12.75" spans="3:10">
      <c r="C891" s="33"/>
      <c r="E891" s="34"/>
      <c r="G891" s="35"/>
      <c r="H891" s="36"/>
      <c r="I891" s="36"/>
      <c r="J891" s="36"/>
    </row>
    <row r="892" ht="12.75" spans="3:10">
      <c r="C892" s="33"/>
      <c r="E892" s="34"/>
      <c r="G892" s="35"/>
      <c r="H892" s="36"/>
      <c r="I892" s="36"/>
      <c r="J892" s="36"/>
    </row>
    <row r="893" ht="12.75" spans="3:10">
      <c r="C893" s="33"/>
      <c r="E893" s="34"/>
      <c r="G893" s="35"/>
      <c r="H893" s="36"/>
      <c r="I893" s="36"/>
      <c r="J893" s="36"/>
    </row>
    <row r="894" ht="12.75" spans="3:10">
      <c r="C894" s="33"/>
      <c r="E894" s="34"/>
      <c r="G894" s="35"/>
      <c r="H894" s="36"/>
      <c r="I894" s="36"/>
      <c r="J894" s="36"/>
    </row>
    <row r="895" ht="12.75" spans="3:10">
      <c r="C895" s="33"/>
      <c r="E895" s="34"/>
      <c r="G895" s="35"/>
      <c r="H895" s="36"/>
      <c r="I895" s="36"/>
      <c r="J895" s="36"/>
    </row>
    <row r="896" ht="12.75" spans="3:10">
      <c r="C896" s="33"/>
      <c r="E896" s="34"/>
      <c r="G896" s="35"/>
      <c r="H896" s="36"/>
      <c r="I896" s="36"/>
      <c r="J896" s="36"/>
    </row>
    <row r="897" ht="12.75" spans="3:10">
      <c r="C897" s="33"/>
      <c r="E897" s="34"/>
      <c r="G897" s="35"/>
      <c r="H897" s="36"/>
      <c r="I897" s="36"/>
      <c r="J897" s="36"/>
    </row>
    <row r="898" ht="12.75" spans="3:10">
      <c r="C898" s="33"/>
      <c r="E898" s="34"/>
      <c r="G898" s="35"/>
      <c r="H898" s="36"/>
      <c r="I898" s="36"/>
      <c r="J898" s="36"/>
    </row>
    <row r="899" ht="12.75" spans="3:10">
      <c r="C899" s="33"/>
      <c r="E899" s="34"/>
      <c r="G899" s="35"/>
      <c r="H899" s="36"/>
      <c r="I899" s="36"/>
      <c r="J899" s="36"/>
    </row>
    <row r="900" ht="12.75" spans="3:10">
      <c r="C900" s="33"/>
      <c r="E900" s="34"/>
      <c r="G900" s="35"/>
      <c r="H900" s="36"/>
      <c r="I900" s="36"/>
      <c r="J900" s="36"/>
    </row>
    <row r="901" ht="12.75" spans="3:10">
      <c r="C901" s="33"/>
      <c r="E901" s="34"/>
      <c r="G901" s="35"/>
      <c r="H901" s="36"/>
      <c r="I901" s="36"/>
      <c r="J901" s="36"/>
    </row>
    <row r="902" ht="12.75" spans="3:10">
      <c r="C902" s="33"/>
      <c r="E902" s="34"/>
      <c r="G902" s="35"/>
      <c r="H902" s="36"/>
      <c r="I902" s="36"/>
      <c r="J902" s="36"/>
    </row>
    <row r="903" ht="12.75" spans="3:10">
      <c r="C903" s="33"/>
      <c r="E903" s="34"/>
      <c r="G903" s="35"/>
      <c r="H903" s="36"/>
      <c r="I903" s="36"/>
      <c r="J903" s="36"/>
    </row>
    <row r="904" ht="12.75" spans="3:10">
      <c r="C904" s="33"/>
      <c r="E904" s="34"/>
      <c r="G904" s="35"/>
      <c r="H904" s="36"/>
      <c r="I904" s="36"/>
      <c r="J904" s="36"/>
    </row>
    <row r="905" ht="12.75" spans="3:10">
      <c r="C905" s="33"/>
      <c r="E905" s="34"/>
      <c r="G905" s="35"/>
      <c r="H905" s="36"/>
      <c r="I905" s="36"/>
      <c r="J905" s="36"/>
    </row>
    <row r="906" ht="12.75" spans="3:10">
      <c r="C906" s="33"/>
      <c r="E906" s="34"/>
      <c r="G906" s="35"/>
      <c r="H906" s="36"/>
      <c r="I906" s="36"/>
      <c r="J906" s="36"/>
    </row>
    <row r="907" ht="12.75" spans="3:10">
      <c r="C907" s="33"/>
      <c r="E907" s="34"/>
      <c r="G907" s="35"/>
      <c r="H907" s="36"/>
      <c r="I907" s="36"/>
      <c r="J907" s="36"/>
    </row>
    <row r="908" ht="12.75" spans="3:10">
      <c r="C908" s="33"/>
      <c r="E908" s="34"/>
      <c r="G908" s="35"/>
      <c r="H908" s="36"/>
      <c r="I908" s="36"/>
      <c r="J908" s="36"/>
    </row>
    <row r="909" ht="12.75" spans="3:10">
      <c r="C909" s="33"/>
      <c r="E909" s="34"/>
      <c r="G909" s="35"/>
      <c r="H909" s="36"/>
      <c r="I909" s="36"/>
      <c r="J909" s="36"/>
    </row>
    <row r="910" ht="12.75" spans="3:10">
      <c r="C910" s="33"/>
      <c r="E910" s="34"/>
      <c r="G910" s="35"/>
      <c r="H910" s="36"/>
      <c r="I910" s="36"/>
      <c r="J910" s="36"/>
    </row>
    <row r="911" ht="12.75" spans="3:10">
      <c r="C911" s="33"/>
      <c r="E911" s="34"/>
      <c r="G911" s="35"/>
      <c r="H911" s="36"/>
      <c r="I911" s="36"/>
      <c r="J911" s="36"/>
    </row>
    <row r="912" ht="12.75" spans="3:10">
      <c r="C912" s="33"/>
      <c r="E912" s="34"/>
      <c r="G912" s="35"/>
      <c r="H912" s="36"/>
      <c r="I912" s="36"/>
      <c r="J912" s="36"/>
    </row>
    <row r="913" ht="12.75" spans="3:10">
      <c r="C913" s="33"/>
      <c r="E913" s="34"/>
      <c r="G913" s="35"/>
      <c r="H913" s="36"/>
      <c r="I913" s="36"/>
      <c r="J913" s="36"/>
    </row>
    <row r="914" ht="12.75" spans="3:10">
      <c r="C914" s="33"/>
      <c r="E914" s="34"/>
      <c r="G914" s="35"/>
      <c r="H914" s="36"/>
      <c r="I914" s="36"/>
      <c r="J914" s="36"/>
    </row>
    <row r="915" ht="12.75" spans="3:10">
      <c r="C915" s="33"/>
      <c r="E915" s="34"/>
      <c r="G915" s="35"/>
      <c r="H915" s="36"/>
      <c r="I915" s="36"/>
      <c r="J915" s="36"/>
    </row>
    <row r="916" ht="12.75" spans="3:10">
      <c r="C916" s="33"/>
      <c r="E916" s="34"/>
      <c r="G916" s="35"/>
      <c r="H916" s="36"/>
      <c r="I916" s="36"/>
      <c r="J916" s="36"/>
    </row>
    <row r="917" ht="12.75" spans="3:10">
      <c r="C917" s="33"/>
      <c r="E917" s="34"/>
      <c r="G917" s="35"/>
      <c r="H917" s="36"/>
      <c r="I917" s="36"/>
      <c r="J917" s="36"/>
    </row>
    <row r="918" ht="12.75" spans="3:10">
      <c r="C918" s="33"/>
      <c r="E918" s="34"/>
      <c r="G918" s="35"/>
      <c r="H918" s="36"/>
      <c r="I918" s="36"/>
      <c r="J918" s="36"/>
    </row>
    <row r="919" ht="12.75" spans="3:10">
      <c r="C919" s="33"/>
      <c r="E919" s="34"/>
      <c r="G919" s="35"/>
      <c r="H919" s="36"/>
      <c r="I919" s="36"/>
      <c r="J919" s="36"/>
    </row>
    <row r="920" ht="12.75" spans="3:10">
      <c r="C920" s="33"/>
      <c r="E920" s="34"/>
      <c r="G920" s="35"/>
      <c r="H920" s="36"/>
      <c r="I920" s="36"/>
      <c r="J920" s="36"/>
    </row>
    <row r="921" ht="12.75" spans="3:10">
      <c r="C921" s="33"/>
      <c r="E921" s="34"/>
      <c r="G921" s="35"/>
      <c r="H921" s="36"/>
      <c r="I921" s="36"/>
      <c r="J921" s="36"/>
    </row>
    <row r="922" ht="12.75" spans="3:10">
      <c r="C922" s="33"/>
      <c r="E922" s="34"/>
      <c r="G922" s="35"/>
      <c r="H922" s="36"/>
      <c r="I922" s="36"/>
      <c r="J922" s="36"/>
    </row>
    <row r="923" ht="12.75" spans="3:10">
      <c r="C923" s="33"/>
      <c r="E923" s="34"/>
      <c r="G923" s="35"/>
      <c r="H923" s="36"/>
      <c r="I923" s="36"/>
      <c r="J923" s="36"/>
    </row>
    <row r="924" ht="12.75" spans="3:10">
      <c r="C924" s="33"/>
      <c r="E924" s="34"/>
      <c r="G924" s="35"/>
      <c r="H924" s="36"/>
      <c r="I924" s="36"/>
      <c r="J924" s="36"/>
    </row>
    <row r="925" ht="12.75" spans="3:10">
      <c r="C925" s="33"/>
      <c r="E925" s="34"/>
      <c r="G925" s="35"/>
      <c r="H925" s="36"/>
      <c r="I925" s="36"/>
      <c r="J925" s="36"/>
    </row>
    <row r="926" ht="12.75" spans="3:10">
      <c r="C926" s="33"/>
      <c r="E926" s="34"/>
      <c r="G926" s="35"/>
      <c r="H926" s="36"/>
      <c r="I926" s="36"/>
      <c r="J926" s="36"/>
    </row>
    <row r="927" ht="12.75" spans="3:10">
      <c r="C927" s="33"/>
      <c r="E927" s="34"/>
      <c r="G927" s="35"/>
      <c r="H927" s="36"/>
      <c r="I927" s="36"/>
      <c r="J927" s="36"/>
    </row>
    <row r="928" ht="12.75" spans="3:10">
      <c r="C928" s="33"/>
      <c r="E928" s="34"/>
      <c r="G928" s="35"/>
      <c r="H928" s="36"/>
      <c r="I928" s="36"/>
      <c r="J928" s="36"/>
    </row>
    <row r="929" ht="12.75" spans="3:10">
      <c r="C929" s="33"/>
      <c r="E929" s="34"/>
      <c r="G929" s="35"/>
      <c r="H929" s="36"/>
      <c r="I929" s="36"/>
      <c r="J929" s="36"/>
    </row>
    <row r="930" ht="12.75" spans="3:10">
      <c r="C930" s="33"/>
      <c r="E930" s="34"/>
      <c r="G930" s="35"/>
      <c r="H930" s="36"/>
      <c r="I930" s="36"/>
      <c r="J930" s="36"/>
    </row>
    <row r="931" ht="12.75" spans="3:10">
      <c r="C931" s="33"/>
      <c r="E931" s="34"/>
      <c r="G931" s="35"/>
      <c r="H931" s="36"/>
      <c r="I931" s="36"/>
      <c r="J931" s="36"/>
    </row>
    <row r="932" ht="12.75" spans="3:10">
      <c r="C932" s="33"/>
      <c r="E932" s="34"/>
      <c r="G932" s="35"/>
      <c r="H932" s="36"/>
      <c r="I932" s="36"/>
      <c r="J932" s="36"/>
    </row>
    <row r="933" ht="12.75" spans="3:10">
      <c r="C933" s="33"/>
      <c r="E933" s="34"/>
      <c r="G933" s="35"/>
      <c r="H933" s="36"/>
      <c r="I933" s="36"/>
      <c r="J933" s="36"/>
    </row>
    <row r="934" ht="12.75" spans="3:10">
      <c r="C934" s="33"/>
      <c r="E934" s="34"/>
      <c r="G934" s="35"/>
      <c r="H934" s="36"/>
      <c r="I934" s="36"/>
      <c r="J934" s="36"/>
    </row>
    <row r="935" ht="12.75" spans="3:10">
      <c r="C935" s="33"/>
      <c r="E935" s="34"/>
      <c r="G935" s="35"/>
      <c r="H935" s="36"/>
      <c r="I935" s="36"/>
      <c r="J935" s="36"/>
    </row>
    <row r="936" ht="12.75" spans="3:10">
      <c r="C936" s="33"/>
      <c r="E936" s="34"/>
      <c r="G936" s="35"/>
      <c r="H936" s="36"/>
      <c r="I936" s="36"/>
      <c r="J936" s="36"/>
    </row>
    <row r="937" ht="12.75" spans="3:10">
      <c r="C937" s="33"/>
      <c r="E937" s="34"/>
      <c r="G937" s="35"/>
      <c r="H937" s="36"/>
      <c r="I937" s="36"/>
      <c r="J937" s="36"/>
    </row>
    <row r="938" ht="12.75" spans="3:10">
      <c r="C938" s="33"/>
      <c r="E938" s="34"/>
      <c r="G938" s="35"/>
      <c r="H938" s="36"/>
      <c r="I938" s="36"/>
      <c r="J938" s="36"/>
    </row>
    <row r="939" ht="12.75" spans="3:10">
      <c r="C939" s="33"/>
      <c r="E939" s="34"/>
      <c r="G939" s="35"/>
      <c r="H939" s="36"/>
      <c r="I939" s="36"/>
      <c r="J939" s="36"/>
    </row>
    <row r="940" ht="12.75" spans="3:10">
      <c r="C940" s="33"/>
      <c r="E940" s="34"/>
      <c r="G940" s="35"/>
      <c r="H940" s="36"/>
      <c r="I940" s="36"/>
      <c r="J940" s="36"/>
    </row>
    <row r="941" ht="12.75" spans="3:10">
      <c r="C941" s="33"/>
      <c r="E941" s="34"/>
      <c r="G941" s="35"/>
      <c r="H941" s="36"/>
      <c r="I941" s="36"/>
      <c r="J941" s="36"/>
    </row>
    <row r="942" ht="12.75" spans="3:10">
      <c r="C942" s="33"/>
      <c r="E942" s="34"/>
      <c r="G942" s="35"/>
      <c r="H942" s="36"/>
      <c r="I942" s="36"/>
      <c r="J942" s="36"/>
    </row>
    <row r="943" ht="12.75" spans="3:10">
      <c r="C943" s="33"/>
      <c r="E943" s="34"/>
      <c r="G943" s="35"/>
      <c r="H943" s="36"/>
      <c r="I943" s="36"/>
      <c r="J943" s="36"/>
    </row>
    <row r="944" ht="12.75" spans="3:10">
      <c r="C944" s="33"/>
      <c r="E944" s="34"/>
      <c r="G944" s="35"/>
      <c r="H944" s="36"/>
      <c r="I944" s="36"/>
      <c r="J944" s="36"/>
    </row>
    <row r="945" ht="12.75" spans="3:10">
      <c r="C945" s="33"/>
      <c r="E945" s="34"/>
      <c r="G945" s="35"/>
      <c r="H945" s="36"/>
      <c r="I945" s="36"/>
      <c r="J945" s="36"/>
    </row>
    <row r="946" ht="12.75" spans="3:10">
      <c r="C946" s="33"/>
      <c r="E946" s="34"/>
      <c r="G946" s="35"/>
      <c r="H946" s="36"/>
      <c r="I946" s="36"/>
      <c r="J946" s="36"/>
    </row>
    <row r="947" ht="12.75" spans="3:10">
      <c r="C947" s="33"/>
      <c r="E947" s="34"/>
      <c r="G947" s="35"/>
      <c r="H947" s="36"/>
      <c r="I947" s="36"/>
      <c r="J947" s="36"/>
    </row>
    <row r="948" ht="12.75" spans="3:10">
      <c r="C948" s="33"/>
      <c r="E948" s="34"/>
      <c r="G948" s="35"/>
      <c r="H948" s="36"/>
      <c r="I948" s="36"/>
      <c r="J948" s="36"/>
    </row>
    <row r="949" ht="12.75" spans="3:10">
      <c r="C949" s="33"/>
      <c r="E949" s="34"/>
      <c r="G949" s="35"/>
      <c r="H949" s="36"/>
      <c r="I949" s="36"/>
      <c r="J949" s="36"/>
    </row>
    <row r="950" ht="12.75" spans="3:10">
      <c r="C950" s="33"/>
      <c r="E950" s="34"/>
      <c r="G950" s="35"/>
      <c r="H950" s="36"/>
      <c r="I950" s="36"/>
      <c r="J950" s="36"/>
    </row>
    <row r="951" ht="12.75" spans="3:10">
      <c r="C951" s="33"/>
      <c r="E951" s="34"/>
      <c r="G951" s="35"/>
      <c r="H951" s="36"/>
      <c r="I951" s="36"/>
      <c r="J951" s="36"/>
    </row>
    <row r="952" ht="12.75" spans="3:10">
      <c r="C952" s="33"/>
      <c r="E952" s="34"/>
      <c r="G952" s="35"/>
      <c r="H952" s="36"/>
      <c r="I952" s="36"/>
      <c r="J952" s="36"/>
    </row>
    <row r="953" ht="12.75" spans="3:10">
      <c r="C953" s="33"/>
      <c r="E953" s="34"/>
      <c r="G953" s="35"/>
      <c r="H953" s="36"/>
      <c r="I953" s="36"/>
      <c r="J953" s="36"/>
    </row>
    <row r="954" ht="12.75" spans="3:10">
      <c r="C954" s="33"/>
      <c r="E954" s="34"/>
      <c r="G954" s="35"/>
      <c r="H954" s="36"/>
      <c r="I954" s="36"/>
      <c r="J954" s="36"/>
    </row>
    <row r="955" ht="12.75" spans="3:10">
      <c r="C955" s="33"/>
      <c r="E955" s="34"/>
      <c r="G955" s="35"/>
      <c r="H955" s="36"/>
      <c r="I955" s="36"/>
      <c r="J955" s="36"/>
    </row>
    <row r="956" ht="12.75" spans="3:10">
      <c r="C956" s="33"/>
      <c r="E956" s="34"/>
      <c r="G956" s="35"/>
      <c r="H956" s="36"/>
      <c r="I956" s="36"/>
      <c r="J956" s="36"/>
    </row>
    <row r="957" ht="12.75" spans="3:10">
      <c r="C957" s="33"/>
      <c r="E957" s="34"/>
      <c r="G957" s="35"/>
      <c r="H957" s="36"/>
      <c r="I957" s="36"/>
      <c r="J957" s="36"/>
    </row>
    <row r="958" ht="12.75" spans="3:10">
      <c r="C958" s="33"/>
      <c r="E958" s="34"/>
      <c r="G958" s="35"/>
      <c r="H958" s="36"/>
      <c r="I958" s="36"/>
      <c r="J958" s="36"/>
    </row>
    <row r="959" ht="12.75" spans="3:10">
      <c r="C959" s="33"/>
      <c r="E959" s="34"/>
      <c r="G959" s="35"/>
      <c r="H959" s="36"/>
      <c r="I959" s="36"/>
      <c r="J959" s="36"/>
    </row>
    <row r="960" ht="12.75" spans="3:10">
      <c r="C960" s="33"/>
      <c r="E960" s="34"/>
      <c r="G960" s="35"/>
      <c r="H960" s="36"/>
      <c r="I960" s="36"/>
      <c r="J960" s="36"/>
    </row>
    <row r="961" ht="12.75" spans="3:10">
      <c r="C961" s="33"/>
      <c r="E961" s="34"/>
      <c r="G961" s="35"/>
      <c r="H961" s="36"/>
      <c r="I961" s="36"/>
      <c r="J961" s="36"/>
    </row>
    <row r="962" ht="12.75" spans="3:10">
      <c r="C962" s="33"/>
      <c r="E962" s="34"/>
      <c r="G962" s="35"/>
      <c r="H962" s="36"/>
      <c r="I962" s="36"/>
      <c r="J962" s="36"/>
    </row>
    <row r="963" ht="12.75" spans="3:10">
      <c r="C963" s="33"/>
      <c r="E963" s="34"/>
      <c r="G963" s="35"/>
      <c r="H963" s="36"/>
      <c r="I963" s="36"/>
      <c r="J963" s="36"/>
    </row>
    <row r="964" ht="12.75" spans="3:10">
      <c r="C964" s="33"/>
      <c r="E964" s="34"/>
      <c r="G964" s="35"/>
      <c r="H964" s="36"/>
      <c r="I964" s="36"/>
      <c r="J964" s="36"/>
    </row>
    <row r="965" ht="12.75" spans="3:10">
      <c r="C965" s="33"/>
      <c r="E965" s="34"/>
      <c r="G965" s="35"/>
      <c r="H965" s="36"/>
      <c r="I965" s="36"/>
      <c r="J965" s="36"/>
    </row>
    <row r="966" ht="12.75" spans="3:10">
      <c r="C966" s="33"/>
      <c r="E966" s="34"/>
      <c r="G966" s="35"/>
      <c r="H966" s="36"/>
      <c r="I966" s="36"/>
      <c r="J966" s="36"/>
    </row>
    <row r="967" ht="12.75" spans="3:10">
      <c r="C967" s="33"/>
      <c r="E967" s="34"/>
      <c r="G967" s="35"/>
      <c r="H967" s="36"/>
      <c r="I967" s="36"/>
      <c r="J967" s="36"/>
    </row>
    <row r="968" ht="12.75" spans="3:10">
      <c r="C968" s="33"/>
      <c r="E968" s="34"/>
      <c r="G968" s="35"/>
      <c r="H968" s="36"/>
      <c r="I968" s="36"/>
      <c r="J968" s="36"/>
    </row>
    <row r="969" ht="12.75" spans="3:10">
      <c r="C969" s="33"/>
      <c r="E969" s="34"/>
      <c r="G969" s="35"/>
      <c r="H969" s="36"/>
      <c r="I969" s="36"/>
      <c r="J969" s="36"/>
    </row>
    <row r="970" ht="12.75" spans="3:10">
      <c r="C970" s="33"/>
      <c r="E970" s="34"/>
      <c r="G970" s="35"/>
      <c r="H970" s="36"/>
      <c r="I970" s="36"/>
      <c r="J970" s="36"/>
    </row>
    <row r="971" ht="12.75" spans="3:10">
      <c r="C971" s="33"/>
      <c r="E971" s="34"/>
      <c r="G971" s="35"/>
      <c r="H971" s="36"/>
      <c r="I971" s="36"/>
      <c r="J971" s="36"/>
    </row>
    <row r="972" ht="12.75" spans="3:10">
      <c r="C972" s="33"/>
      <c r="E972" s="34"/>
      <c r="G972" s="35"/>
      <c r="H972" s="36"/>
      <c r="I972" s="36"/>
      <c r="J972" s="36"/>
    </row>
    <row r="973" ht="12.75" spans="3:10">
      <c r="C973" s="33"/>
      <c r="E973" s="34"/>
      <c r="G973" s="35"/>
      <c r="H973" s="36"/>
      <c r="I973" s="36"/>
      <c r="J973" s="36"/>
    </row>
    <row r="974" ht="12.75" spans="3:10">
      <c r="C974" s="33"/>
      <c r="E974" s="34"/>
      <c r="G974" s="35"/>
      <c r="H974" s="36"/>
      <c r="I974" s="36"/>
      <c r="J974" s="36"/>
    </row>
    <row r="975" ht="12.75" spans="3:10">
      <c r="C975" s="33"/>
      <c r="E975" s="34"/>
      <c r="G975" s="35"/>
      <c r="H975" s="36"/>
      <c r="I975" s="36"/>
      <c r="J975" s="36"/>
    </row>
    <row r="976" ht="12.75" spans="3:10">
      <c r="C976" s="33"/>
      <c r="E976" s="34"/>
      <c r="G976" s="35"/>
      <c r="H976" s="36"/>
      <c r="I976" s="36"/>
      <c r="J976" s="36"/>
    </row>
    <row r="977" ht="12.75" spans="3:10">
      <c r="C977" s="33"/>
      <c r="E977" s="34"/>
      <c r="G977" s="35"/>
      <c r="H977" s="36"/>
      <c r="I977" s="36"/>
      <c r="J977" s="36"/>
    </row>
    <row r="978" ht="12.75" spans="3:10">
      <c r="C978" s="33"/>
      <c r="E978" s="34"/>
      <c r="G978" s="35"/>
      <c r="H978" s="36"/>
      <c r="I978" s="36"/>
      <c r="J978" s="36"/>
    </row>
    <row r="979" ht="12.75" spans="3:10">
      <c r="C979" s="33"/>
      <c r="E979" s="34"/>
      <c r="G979" s="35"/>
      <c r="H979" s="36"/>
      <c r="I979" s="36"/>
      <c r="J979" s="36"/>
    </row>
    <row r="980" ht="12.75" spans="3:10">
      <c r="C980" s="33"/>
      <c r="E980" s="34"/>
      <c r="G980" s="35"/>
      <c r="H980" s="36"/>
      <c r="I980" s="36"/>
      <c r="J980" s="36"/>
    </row>
    <row r="981" ht="12.75" spans="3:10">
      <c r="C981" s="33"/>
      <c r="E981" s="34"/>
      <c r="G981" s="35"/>
      <c r="H981" s="36"/>
      <c r="I981" s="36"/>
      <c r="J981" s="36"/>
    </row>
    <row r="982" ht="12.75" spans="3:10">
      <c r="C982" s="33"/>
      <c r="E982" s="34"/>
      <c r="G982" s="35"/>
      <c r="H982" s="36"/>
      <c r="I982" s="36"/>
      <c r="J982" s="36"/>
    </row>
    <row r="983" ht="12.75" spans="3:10">
      <c r="C983" s="33"/>
      <c r="E983" s="34"/>
      <c r="G983" s="35"/>
      <c r="H983" s="36"/>
      <c r="I983" s="36"/>
      <c r="J983" s="36"/>
    </row>
    <row r="984" ht="12.75" spans="3:10">
      <c r="C984" s="33"/>
      <c r="E984" s="34"/>
      <c r="G984" s="35"/>
      <c r="H984" s="36"/>
      <c r="I984" s="36"/>
      <c r="J984" s="36"/>
    </row>
    <row r="985" ht="12.75" spans="3:10">
      <c r="C985" s="33"/>
      <c r="E985" s="34"/>
      <c r="G985" s="35"/>
      <c r="H985" s="36"/>
      <c r="I985" s="36"/>
      <c r="J985" s="36"/>
    </row>
    <row r="986" ht="12.75" spans="3:10">
      <c r="C986" s="33"/>
      <c r="E986" s="34"/>
      <c r="G986" s="35"/>
      <c r="H986" s="36"/>
      <c r="I986" s="36"/>
      <c r="J986" s="36"/>
    </row>
    <row r="987" ht="12.75" spans="3:10">
      <c r="C987" s="33"/>
      <c r="E987" s="34"/>
      <c r="G987" s="35"/>
      <c r="H987" s="36"/>
      <c r="I987" s="36"/>
      <c r="J987" s="36"/>
    </row>
    <row r="988" ht="12.75" spans="3:10">
      <c r="C988" s="33"/>
      <c r="E988" s="34"/>
      <c r="G988" s="35"/>
      <c r="H988" s="36"/>
      <c r="I988" s="36"/>
      <c r="J988" s="36"/>
    </row>
    <row r="989" ht="12.75" spans="3:10">
      <c r="C989" s="33"/>
      <c r="E989" s="34"/>
      <c r="G989" s="35"/>
      <c r="H989" s="36"/>
      <c r="I989" s="36"/>
      <c r="J989" s="36"/>
    </row>
    <row r="990" ht="12.75" spans="3:10">
      <c r="C990" s="33"/>
      <c r="E990" s="34"/>
      <c r="G990" s="35"/>
      <c r="H990" s="36"/>
      <c r="I990" s="36"/>
      <c r="J990" s="36"/>
    </row>
    <row r="991" ht="12.75" spans="3:10">
      <c r="C991" s="33"/>
      <c r="E991" s="34"/>
      <c r="G991" s="35"/>
      <c r="H991" s="36"/>
      <c r="I991" s="36"/>
      <c r="J991" s="36"/>
    </row>
    <row r="992" ht="12.75" spans="3:10">
      <c r="C992" s="33"/>
      <c r="E992" s="34"/>
      <c r="G992" s="35"/>
      <c r="H992" s="36"/>
      <c r="I992" s="36"/>
      <c r="J992" s="36"/>
    </row>
    <row r="993" ht="12.75" spans="3:10">
      <c r="C993" s="33"/>
      <c r="E993" s="34"/>
      <c r="G993" s="35"/>
      <c r="H993" s="36"/>
      <c r="I993" s="36"/>
      <c r="J993" s="36"/>
    </row>
    <row r="994" ht="12.75" spans="3:10">
      <c r="C994" s="33"/>
      <c r="E994" s="34"/>
      <c r="G994" s="35"/>
      <c r="H994" s="36"/>
      <c r="I994" s="36"/>
      <c r="J994" s="36"/>
    </row>
    <row r="995" ht="12.75" spans="3:10">
      <c r="C995" s="33"/>
      <c r="E995" s="34"/>
      <c r="G995" s="35"/>
      <c r="H995" s="36"/>
      <c r="I995" s="36"/>
      <c r="J995" s="36"/>
    </row>
    <row r="996" ht="12.75" spans="3:10">
      <c r="C996" s="33"/>
      <c r="E996" s="34"/>
      <c r="G996" s="35"/>
      <c r="H996" s="36"/>
      <c r="I996" s="36"/>
      <c r="J996" s="36"/>
    </row>
    <row r="997" ht="12.75" spans="3:10">
      <c r="C997" s="33"/>
      <c r="E997" s="34"/>
      <c r="G997" s="35"/>
      <c r="H997" s="36"/>
      <c r="I997" s="36"/>
      <c r="J997" s="36"/>
    </row>
    <row r="998" ht="12.75" spans="3:10">
      <c r="C998" s="33"/>
      <c r="E998" s="34"/>
      <c r="G998" s="35"/>
      <c r="H998" s="36"/>
      <c r="I998" s="36"/>
      <c r="J998" s="36"/>
    </row>
    <row r="999" ht="12.75" spans="3:10">
      <c r="C999" s="33"/>
      <c r="E999" s="34"/>
      <c r="G999" s="35"/>
      <c r="H999" s="36"/>
      <c r="I999" s="36"/>
      <c r="J999" s="36"/>
    </row>
    <row r="1000" ht="12.75" spans="3:10">
      <c r="C1000" s="33"/>
      <c r="E1000" s="34"/>
      <c r="G1000" s="35"/>
      <c r="H1000" s="36"/>
      <c r="I1000" s="36"/>
      <c r="J1000" s="36"/>
    </row>
    <row r="1001" ht="12.75" spans="3:10">
      <c r="C1001" s="33"/>
      <c r="E1001" s="34"/>
      <c r="G1001" s="35"/>
      <c r="H1001" s="36"/>
      <c r="I1001" s="36"/>
      <c r="J1001" s="36"/>
    </row>
    <row r="1002" ht="12.75" spans="3:10">
      <c r="C1002" s="33"/>
      <c r="E1002" s="34"/>
      <c r="G1002" s="35"/>
      <c r="H1002" s="36"/>
      <c r="I1002" s="36"/>
      <c r="J1002" s="36"/>
    </row>
    <row r="1003" ht="12.75" spans="3:10">
      <c r="C1003" s="33"/>
      <c r="E1003" s="34"/>
      <c r="G1003" s="35"/>
      <c r="H1003" s="36"/>
      <c r="I1003" s="36"/>
      <c r="J1003" s="36"/>
    </row>
    <row r="1004" ht="12.75" spans="3:10">
      <c r="C1004" s="33"/>
      <c r="E1004" s="34"/>
      <c r="G1004" s="35"/>
      <c r="H1004" s="36"/>
      <c r="I1004" s="36"/>
      <c r="J1004" s="36"/>
    </row>
    <row r="1005" ht="12.75" spans="3:10">
      <c r="C1005" s="33"/>
      <c r="E1005" s="34"/>
      <c r="G1005" s="35"/>
      <c r="H1005" s="36"/>
      <c r="I1005" s="36"/>
      <c r="J1005" s="36"/>
    </row>
    <row r="1006" ht="12.75" spans="3:10">
      <c r="C1006" s="33"/>
      <c r="E1006" s="34"/>
      <c r="G1006" s="35"/>
      <c r="H1006" s="36"/>
      <c r="I1006" s="36"/>
      <c r="J1006" s="36"/>
    </row>
    <row r="1007" ht="12.75" spans="3:10">
      <c r="C1007" s="33"/>
      <c r="E1007" s="34"/>
      <c r="G1007" s="35"/>
      <c r="H1007" s="36"/>
      <c r="I1007" s="36"/>
      <c r="J1007" s="36"/>
    </row>
    <row r="1008" ht="12.75" spans="3:10">
      <c r="C1008" s="33"/>
      <c r="E1008" s="34"/>
      <c r="G1008" s="35"/>
      <c r="H1008" s="36"/>
      <c r="I1008" s="36"/>
      <c r="J1008" s="36"/>
    </row>
  </sheetData>
  <autoFilter ref="A1:A1008">
    <extLst/>
  </autoFilter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0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4.4285714285714" defaultRowHeight="15.75" customHeight="1"/>
  <cols>
    <col min="1" max="1" width="21.7142857142857" customWidth="1"/>
    <col min="2" max="2" width="8.42857142857143" customWidth="1"/>
    <col min="3" max="3" width="17.1428571428571" customWidth="1"/>
    <col min="4" max="4" width="7.85714285714286" customWidth="1"/>
    <col min="5" max="5" width="11.2857142857143" customWidth="1"/>
    <col min="6" max="6" width="8.57142857142857" customWidth="1"/>
    <col min="7" max="7" width="8.85714285714286" customWidth="1"/>
    <col min="8" max="8" width="15.5714285714286" customWidth="1"/>
    <col min="9" max="9" width="13.2857142857143" customWidth="1"/>
    <col min="10" max="10" width="14.5714285714286" customWidth="1"/>
    <col min="11" max="11" width="9.85714285714286" customWidth="1"/>
    <col min="12" max="12" width="9" customWidth="1"/>
    <col min="13" max="13" width="8.57142857142857" customWidth="1"/>
    <col min="14" max="14" width="7.71428571428571" customWidth="1"/>
    <col min="15" max="15" width="8" customWidth="1"/>
    <col min="16" max="16" width="7.28571428571429" customWidth="1"/>
    <col min="17" max="17" width="7.85714285714286" customWidth="1"/>
  </cols>
  <sheetData>
    <row r="1" customHeight="1" spans="1:17">
      <c r="A1" s="1" t="s">
        <v>105</v>
      </c>
      <c r="B1" s="2">
        <v>2018</v>
      </c>
      <c r="C1" s="2" t="s">
        <v>106</v>
      </c>
      <c r="D1" s="3">
        <v>2019</v>
      </c>
      <c r="F1" s="4">
        <v>2020</v>
      </c>
      <c r="H1" s="5" t="s">
        <v>103</v>
      </c>
      <c r="I1" s="5" t="s">
        <v>53</v>
      </c>
      <c r="J1" s="1"/>
      <c r="K1" s="21">
        <v>2018</v>
      </c>
      <c r="L1" s="43"/>
      <c r="M1" s="37">
        <v>2019</v>
      </c>
      <c r="N1" s="44"/>
      <c r="O1" s="37">
        <v>2020</v>
      </c>
      <c r="P1" s="44"/>
      <c r="Q1" s="37"/>
    </row>
    <row r="2" customHeight="1" spans="1:16">
      <c r="A2" s="6" t="s">
        <v>60</v>
      </c>
      <c r="B2" s="7">
        <f>L2</f>
        <v>722</v>
      </c>
      <c r="C2" s="8">
        <f t="shared" ref="C2:C40" si="0">B2/$B$41</f>
        <v>0.0757687060551999</v>
      </c>
      <c r="D2" s="7">
        <f>N2</f>
        <v>809</v>
      </c>
      <c r="E2" s="9">
        <f t="shared" ref="E2:E41" si="1">D2/$D$41</f>
        <v>0.0697895100069013</v>
      </c>
      <c r="F2" s="7">
        <f>P2</f>
        <v>788</v>
      </c>
      <c r="G2" s="10">
        <f t="shared" ref="G2:G40" si="2">F2/$F$41</f>
        <v>0.0591947115384615</v>
      </c>
      <c r="H2" s="38">
        <f t="shared" ref="H2:H40" si="3">(E2-C2)/C2</f>
        <v>-0.0789137938285837</v>
      </c>
      <c r="I2" s="38">
        <f t="shared" ref="I2:I40" si="4">(G2-C2)/C2</f>
        <v>-0.218744589681441</v>
      </c>
      <c r="J2" s="6" t="s">
        <v>60</v>
      </c>
      <c r="K2" s="21">
        <v>586</v>
      </c>
      <c r="L2" s="41">
        <f>K2+K3</f>
        <v>722</v>
      </c>
      <c r="M2" s="21">
        <v>657</v>
      </c>
      <c r="N2" s="41">
        <f>M2+M3</f>
        <v>809</v>
      </c>
      <c r="O2" s="21">
        <v>634</v>
      </c>
      <c r="P2" s="41">
        <f>O2+O3</f>
        <v>788</v>
      </c>
    </row>
    <row r="3" customHeight="1" spans="1:16">
      <c r="A3" s="19" t="s">
        <v>61</v>
      </c>
      <c r="B3" s="7">
        <f>L4</f>
        <v>701</v>
      </c>
      <c r="C3" s="8">
        <f t="shared" si="0"/>
        <v>0.0735649071256165</v>
      </c>
      <c r="D3" s="7">
        <f>N4</f>
        <v>1068</v>
      </c>
      <c r="E3" s="9">
        <f t="shared" si="1"/>
        <v>0.0921325051759834</v>
      </c>
      <c r="F3" s="7">
        <f>P4</f>
        <v>1400</v>
      </c>
      <c r="G3" s="10">
        <f t="shared" si="2"/>
        <v>0.105168269230769</v>
      </c>
      <c r="H3" s="38">
        <f t="shared" si="3"/>
        <v>0.252397491900066</v>
      </c>
      <c r="I3" s="38">
        <f t="shared" si="4"/>
        <v>0.429598341654779</v>
      </c>
      <c r="J3" s="6" t="s">
        <v>107</v>
      </c>
      <c r="K3" s="21">
        <v>136</v>
      </c>
      <c r="L3" s="41"/>
      <c r="M3" s="21">
        <v>152</v>
      </c>
      <c r="N3" s="41"/>
      <c r="O3" s="21">
        <v>154</v>
      </c>
      <c r="P3" s="41"/>
    </row>
    <row r="4" customHeight="1" spans="1:16">
      <c r="A4" s="6" t="s">
        <v>62</v>
      </c>
      <c r="B4" s="7">
        <f>L6</f>
        <v>500</v>
      </c>
      <c r="C4" s="8">
        <f t="shared" si="0"/>
        <v>0.0524714030853185</v>
      </c>
      <c r="D4" s="7">
        <f>N6</f>
        <v>974</v>
      </c>
      <c r="E4" s="9">
        <f t="shared" si="1"/>
        <v>0.0840234644582471</v>
      </c>
      <c r="F4" s="7">
        <f>P6</f>
        <v>1082</v>
      </c>
      <c r="G4" s="10">
        <f t="shared" si="2"/>
        <v>0.0812800480769231</v>
      </c>
      <c r="H4" s="38">
        <f t="shared" si="3"/>
        <v>0.601319185645273</v>
      </c>
      <c r="I4" s="42">
        <f t="shared" si="4"/>
        <v>0.54903515625</v>
      </c>
      <c r="J4" s="19" t="s">
        <v>108</v>
      </c>
      <c r="K4" s="21">
        <v>58</v>
      </c>
      <c r="L4" s="41">
        <f>K4+K5</f>
        <v>701</v>
      </c>
      <c r="M4" s="21">
        <v>71</v>
      </c>
      <c r="N4" s="41">
        <f>M4+M5</f>
        <v>1068</v>
      </c>
      <c r="O4" s="21">
        <v>70</v>
      </c>
      <c r="P4" s="41">
        <f>O4+O5</f>
        <v>1400</v>
      </c>
    </row>
    <row r="5" customHeight="1" spans="1:16">
      <c r="A5" s="18" t="s">
        <v>63</v>
      </c>
      <c r="B5" s="7">
        <f t="shared" ref="B5:B7" si="5">L8</f>
        <v>419</v>
      </c>
      <c r="C5" s="8">
        <f t="shared" si="0"/>
        <v>0.0439710357854969</v>
      </c>
      <c r="D5" s="7">
        <f t="shared" ref="D5:D7" si="6">N8</f>
        <v>505</v>
      </c>
      <c r="E5" s="9">
        <f t="shared" si="1"/>
        <v>0.0435645272601794</v>
      </c>
      <c r="F5" s="7">
        <f t="shared" ref="F5:F6" si="7">O8</f>
        <v>617</v>
      </c>
      <c r="G5" s="10">
        <f t="shared" si="2"/>
        <v>0.0463491586538462</v>
      </c>
      <c r="H5" s="38">
        <f t="shared" si="3"/>
        <v>-0.00924491584188585</v>
      </c>
      <c r="I5" s="38">
        <f t="shared" si="4"/>
        <v>0.0540838491945108</v>
      </c>
      <c r="J5" s="19" t="s">
        <v>109</v>
      </c>
      <c r="K5" s="21">
        <v>643</v>
      </c>
      <c r="L5" s="22"/>
      <c r="M5" s="21">
        <v>997</v>
      </c>
      <c r="N5" s="41"/>
      <c r="O5" s="21">
        <v>1330</v>
      </c>
      <c r="P5" s="24"/>
    </row>
    <row r="6" customHeight="1" spans="1:16">
      <c r="A6" s="18" t="s">
        <v>64</v>
      </c>
      <c r="B6" s="7">
        <f t="shared" si="5"/>
        <v>168</v>
      </c>
      <c r="C6" s="8">
        <f t="shared" si="0"/>
        <v>0.017630391436667</v>
      </c>
      <c r="D6" s="7">
        <f t="shared" si="6"/>
        <v>190</v>
      </c>
      <c r="E6" s="9">
        <f t="shared" si="1"/>
        <v>0.0163906142167012</v>
      </c>
      <c r="F6" s="7">
        <f t="shared" si="7"/>
        <v>231</v>
      </c>
      <c r="G6" s="10">
        <f t="shared" si="2"/>
        <v>0.0173527644230769</v>
      </c>
      <c r="H6" s="38">
        <f t="shared" si="3"/>
        <v>-0.0703204591015151</v>
      </c>
      <c r="I6" s="38">
        <f t="shared" si="4"/>
        <v>-0.0157470703125</v>
      </c>
      <c r="J6" s="6" t="s">
        <v>110</v>
      </c>
      <c r="K6" s="21">
        <v>496</v>
      </c>
      <c r="L6" s="41">
        <f>K6+K7</f>
        <v>500</v>
      </c>
      <c r="M6" s="21">
        <v>967</v>
      </c>
      <c r="N6" s="41">
        <f>M6+M7</f>
        <v>974</v>
      </c>
      <c r="O6" s="21">
        <v>1075</v>
      </c>
      <c r="P6" s="41">
        <f>O6+O7</f>
        <v>1082</v>
      </c>
    </row>
    <row r="7" customHeight="1" spans="1:16">
      <c r="A7" s="19" t="s">
        <v>65</v>
      </c>
      <c r="B7" s="7">
        <f t="shared" si="5"/>
        <v>179</v>
      </c>
      <c r="C7" s="8">
        <f t="shared" si="0"/>
        <v>0.018784762304544</v>
      </c>
      <c r="D7" s="7">
        <f t="shared" si="6"/>
        <v>235</v>
      </c>
      <c r="E7" s="9">
        <f t="shared" si="1"/>
        <v>0.0202726017943409</v>
      </c>
      <c r="F7" s="7">
        <f>P10</f>
        <v>346</v>
      </c>
      <c r="G7" s="10">
        <f t="shared" si="2"/>
        <v>0.0259915865384615</v>
      </c>
      <c r="H7" s="38">
        <f t="shared" si="3"/>
        <v>0.0792045949624284</v>
      </c>
      <c r="I7" s="38">
        <f t="shared" si="4"/>
        <v>0.383652671089386</v>
      </c>
      <c r="J7" s="6" t="s">
        <v>111</v>
      </c>
      <c r="K7" s="21">
        <v>4</v>
      </c>
      <c r="L7" s="41"/>
      <c r="M7" s="21">
        <v>7</v>
      </c>
      <c r="N7" s="41"/>
      <c r="O7" s="21">
        <v>7</v>
      </c>
      <c r="P7" s="41"/>
    </row>
    <row r="8" customHeight="1" spans="1:16">
      <c r="A8" s="6" t="s">
        <v>66</v>
      </c>
      <c r="B8" s="7">
        <f>L12</f>
        <v>575</v>
      </c>
      <c r="C8" s="8">
        <f t="shared" si="0"/>
        <v>0.0603421135481163</v>
      </c>
      <c r="D8" s="7">
        <f>N12</f>
        <v>728</v>
      </c>
      <c r="E8" s="9">
        <f t="shared" si="1"/>
        <v>0.0628019323671498</v>
      </c>
      <c r="F8" s="7">
        <f>P12</f>
        <v>844</v>
      </c>
      <c r="G8" s="10">
        <f t="shared" si="2"/>
        <v>0.0634014423076923</v>
      </c>
      <c r="H8" s="38">
        <f t="shared" si="3"/>
        <v>0.0407645452636001</v>
      </c>
      <c r="I8" s="38">
        <f t="shared" si="4"/>
        <v>0.0506997282608695</v>
      </c>
      <c r="J8" s="18" t="s">
        <v>63</v>
      </c>
      <c r="K8" s="21">
        <v>419</v>
      </c>
      <c r="L8" s="21">
        <v>419</v>
      </c>
      <c r="M8" s="21">
        <v>505</v>
      </c>
      <c r="N8" s="41">
        <f t="shared" ref="N8:N9" si="8">M8</f>
        <v>505</v>
      </c>
      <c r="O8" s="21">
        <v>617</v>
      </c>
      <c r="P8" s="41"/>
    </row>
    <row r="9" customHeight="1" spans="1:16">
      <c r="A9" s="18" t="s">
        <v>67</v>
      </c>
      <c r="B9" s="7">
        <f t="shared" ref="B9:B10" si="9">L14</f>
        <v>52</v>
      </c>
      <c r="C9" s="8">
        <f t="shared" si="0"/>
        <v>0.00545702592087312</v>
      </c>
      <c r="D9" s="7">
        <f t="shared" ref="D9:D10" si="10">N14</f>
        <v>44</v>
      </c>
      <c r="E9" s="9">
        <f t="shared" si="1"/>
        <v>0.00379572118702553</v>
      </c>
      <c r="F9" s="7">
        <f>O14</f>
        <v>66</v>
      </c>
      <c r="G9" s="10">
        <f t="shared" si="2"/>
        <v>0.00495793269230769</v>
      </c>
      <c r="H9" s="38">
        <f t="shared" si="3"/>
        <v>-0.304434092477571</v>
      </c>
      <c r="I9" s="38">
        <f t="shared" si="4"/>
        <v>-0.0914588341346154</v>
      </c>
      <c r="J9" s="18" t="s">
        <v>64</v>
      </c>
      <c r="K9" s="21">
        <v>168</v>
      </c>
      <c r="L9" s="21">
        <v>168</v>
      </c>
      <c r="M9" s="21">
        <v>190</v>
      </c>
      <c r="N9" s="41">
        <f t="shared" si="8"/>
        <v>190</v>
      </c>
      <c r="O9" s="21">
        <v>231</v>
      </c>
      <c r="P9" s="41"/>
    </row>
    <row r="10" customHeight="1" spans="1:16">
      <c r="A10" s="19" t="s">
        <v>68</v>
      </c>
      <c r="B10" s="7">
        <f t="shared" si="9"/>
        <v>309</v>
      </c>
      <c r="C10" s="8">
        <f t="shared" si="0"/>
        <v>0.0324273271067268</v>
      </c>
      <c r="D10" s="7">
        <f t="shared" si="10"/>
        <v>414</v>
      </c>
      <c r="E10" s="9">
        <f t="shared" si="1"/>
        <v>0.0357142857142857</v>
      </c>
      <c r="F10" s="7">
        <f>P15</f>
        <v>411</v>
      </c>
      <c r="G10" s="10">
        <f t="shared" si="2"/>
        <v>0.0308743990384615</v>
      </c>
      <c r="H10" s="38">
        <f t="shared" si="3"/>
        <v>0.101363846509477</v>
      </c>
      <c r="I10" s="38">
        <f t="shared" si="4"/>
        <v>-0.0478894872572815</v>
      </c>
      <c r="J10" s="19" t="s">
        <v>112</v>
      </c>
      <c r="K10" s="21">
        <v>52</v>
      </c>
      <c r="L10" s="41">
        <f>K10+K11</f>
        <v>179</v>
      </c>
      <c r="M10" s="21">
        <v>53</v>
      </c>
      <c r="N10" s="41">
        <f>M10+M11</f>
        <v>235</v>
      </c>
      <c r="O10" s="21">
        <v>73</v>
      </c>
      <c r="P10" s="41">
        <f>O10+O11</f>
        <v>346</v>
      </c>
    </row>
    <row r="11" customHeight="1" spans="1:16">
      <c r="A11" s="6" t="s">
        <v>69</v>
      </c>
      <c r="B11" s="5">
        <f>L17</f>
        <v>415</v>
      </c>
      <c r="C11" s="8">
        <f t="shared" si="0"/>
        <v>0.0435512645608144</v>
      </c>
      <c r="D11" s="5">
        <f>N17</f>
        <v>490</v>
      </c>
      <c r="E11" s="9">
        <f t="shared" si="1"/>
        <v>0.0422705314009662</v>
      </c>
      <c r="F11" s="5">
        <f>P17</f>
        <v>797</v>
      </c>
      <c r="G11" s="10">
        <f t="shared" si="2"/>
        <v>0.0598707932692308</v>
      </c>
      <c r="H11" s="38">
        <f t="shared" si="3"/>
        <v>-0.0294074850125139</v>
      </c>
      <c r="I11" s="42">
        <f t="shared" si="4"/>
        <v>0.374719973644578</v>
      </c>
      <c r="J11" s="45" t="s">
        <v>113</v>
      </c>
      <c r="K11" s="21">
        <v>127</v>
      </c>
      <c r="L11" s="41"/>
      <c r="M11" s="21">
        <v>182</v>
      </c>
      <c r="N11" s="41"/>
      <c r="O11" s="21">
        <v>273</v>
      </c>
      <c r="P11" s="41"/>
    </row>
    <row r="12" customHeight="1" spans="1:16">
      <c r="A12" s="19" t="s">
        <v>70</v>
      </c>
      <c r="B12" s="7">
        <f>L19</f>
        <v>696</v>
      </c>
      <c r="C12" s="8">
        <f t="shared" si="0"/>
        <v>0.0730401930947634</v>
      </c>
      <c r="D12" s="7">
        <f>N19</f>
        <v>763</v>
      </c>
      <c r="E12" s="9">
        <f t="shared" si="1"/>
        <v>0.0658212560386473</v>
      </c>
      <c r="F12" s="7">
        <f>P19</f>
        <v>654</v>
      </c>
      <c r="G12" s="10">
        <f t="shared" si="2"/>
        <v>0.0491286057692308</v>
      </c>
      <c r="H12" s="38">
        <f t="shared" si="3"/>
        <v>-0.0988351310455883</v>
      </c>
      <c r="I12" s="38">
        <f t="shared" si="4"/>
        <v>-0.327375740840517</v>
      </c>
      <c r="J12" s="6" t="s">
        <v>114</v>
      </c>
      <c r="K12" s="21">
        <v>18</v>
      </c>
      <c r="L12" s="41">
        <f>K12+K13</f>
        <v>575</v>
      </c>
      <c r="M12" s="21">
        <v>20</v>
      </c>
      <c r="N12" s="41">
        <f>M12+M13</f>
        <v>728</v>
      </c>
      <c r="O12" s="21">
        <v>28</v>
      </c>
      <c r="P12" s="41">
        <f>O12+O13</f>
        <v>844</v>
      </c>
    </row>
    <row r="13" customHeight="1" spans="1:16">
      <c r="A13" s="18" t="s">
        <v>71</v>
      </c>
      <c r="B13" s="7">
        <f t="shared" ref="B13:B14" si="11">L21</f>
        <v>831</v>
      </c>
      <c r="C13" s="8">
        <f t="shared" si="0"/>
        <v>0.0872074719277993</v>
      </c>
      <c r="D13" s="7">
        <f t="shared" ref="D13:D14" si="12">N21</f>
        <v>789</v>
      </c>
      <c r="E13" s="9">
        <f t="shared" si="1"/>
        <v>0.068064182194617</v>
      </c>
      <c r="F13" s="7">
        <f>O21</f>
        <v>713</v>
      </c>
      <c r="G13" s="10">
        <f t="shared" si="2"/>
        <v>0.0535606971153846</v>
      </c>
      <c r="H13" s="38">
        <f t="shared" si="3"/>
        <v>-0.219514329563772</v>
      </c>
      <c r="I13" s="38">
        <f t="shared" si="4"/>
        <v>-0.385824449082431</v>
      </c>
      <c r="J13" s="6" t="s">
        <v>115</v>
      </c>
      <c r="K13" s="21">
        <v>557</v>
      </c>
      <c r="L13" s="22"/>
      <c r="M13" s="21">
        <v>708</v>
      </c>
      <c r="N13" s="41"/>
      <c r="O13" s="21">
        <v>816</v>
      </c>
      <c r="P13" s="41"/>
    </row>
    <row r="14" customHeight="1" spans="1:16">
      <c r="A14" s="6" t="s">
        <v>72</v>
      </c>
      <c r="B14" s="7">
        <f t="shared" si="11"/>
        <v>74</v>
      </c>
      <c r="C14" s="8">
        <f t="shared" si="0"/>
        <v>0.00776576765662714</v>
      </c>
      <c r="D14" s="7">
        <f t="shared" si="12"/>
        <v>71</v>
      </c>
      <c r="E14" s="9">
        <f t="shared" si="1"/>
        <v>0.00612491373360939</v>
      </c>
      <c r="F14" s="7">
        <f>P22</f>
        <v>96</v>
      </c>
      <c r="G14" s="10">
        <f t="shared" si="2"/>
        <v>0.00721153846153846</v>
      </c>
      <c r="H14" s="38">
        <f t="shared" si="3"/>
        <v>-0.211293203141029</v>
      </c>
      <c r="I14" s="38">
        <f t="shared" si="4"/>
        <v>-0.0713682432432432</v>
      </c>
      <c r="J14" s="18" t="s">
        <v>67</v>
      </c>
      <c r="K14" s="21">
        <v>52</v>
      </c>
      <c r="L14" s="21">
        <v>52</v>
      </c>
      <c r="M14" s="21">
        <v>44</v>
      </c>
      <c r="N14" s="41">
        <f>M14</f>
        <v>44</v>
      </c>
      <c r="O14" s="21">
        <v>66</v>
      </c>
      <c r="P14" s="41"/>
    </row>
    <row r="15" customHeight="1" spans="1:16">
      <c r="A15" s="19" t="s">
        <v>73</v>
      </c>
      <c r="B15" s="7">
        <f>L24</f>
        <v>709</v>
      </c>
      <c r="C15" s="8">
        <f t="shared" si="0"/>
        <v>0.0744044495749816</v>
      </c>
      <c r="D15" s="7">
        <f>N24</f>
        <v>737</v>
      </c>
      <c r="E15" s="9">
        <f t="shared" si="1"/>
        <v>0.0635783298826777</v>
      </c>
      <c r="F15" s="7">
        <f>P24</f>
        <v>720</v>
      </c>
      <c r="G15" s="10">
        <f t="shared" si="2"/>
        <v>0.0540865384615385</v>
      </c>
      <c r="H15" s="38">
        <f t="shared" si="3"/>
        <v>-0.145503659447058</v>
      </c>
      <c r="I15" s="38">
        <f t="shared" si="4"/>
        <v>-0.273073871650211</v>
      </c>
      <c r="J15" s="19" t="s">
        <v>116</v>
      </c>
      <c r="K15" s="21">
        <v>49</v>
      </c>
      <c r="L15" s="41">
        <f>K15+K16</f>
        <v>309</v>
      </c>
      <c r="M15" s="5">
        <v>66</v>
      </c>
      <c r="N15" s="41">
        <f>M15+M16</f>
        <v>414</v>
      </c>
      <c r="O15" s="21">
        <v>48</v>
      </c>
      <c r="P15" s="41">
        <f>O15+O16</f>
        <v>411</v>
      </c>
    </row>
    <row r="16" customHeight="1" spans="1:16">
      <c r="A16" s="20" t="s">
        <v>74</v>
      </c>
      <c r="B16" s="7">
        <f>L26</f>
        <v>54</v>
      </c>
      <c r="C16" s="8">
        <f t="shared" si="0"/>
        <v>0.0056669115332144</v>
      </c>
      <c r="D16" s="7">
        <f>N26</f>
        <v>56</v>
      </c>
      <c r="E16" s="9">
        <f t="shared" si="1"/>
        <v>0.00483091787439614</v>
      </c>
      <c r="F16" s="7">
        <f>P26</f>
        <v>74</v>
      </c>
      <c r="G16" s="10">
        <f t="shared" si="2"/>
        <v>0.00555889423076923</v>
      </c>
      <c r="H16" s="38">
        <f t="shared" si="3"/>
        <v>-0.147521918053319</v>
      </c>
      <c r="I16" s="38">
        <f t="shared" si="4"/>
        <v>-0.0190610532407407</v>
      </c>
      <c r="J16" s="19" t="s">
        <v>117</v>
      </c>
      <c r="K16" s="21">
        <v>260</v>
      </c>
      <c r="L16" s="22"/>
      <c r="M16" s="21">
        <v>348</v>
      </c>
      <c r="N16" s="41"/>
      <c r="O16" s="21">
        <v>363</v>
      </c>
      <c r="P16" s="41"/>
    </row>
    <row r="17" customHeight="1" spans="1:16">
      <c r="A17" s="21" t="s">
        <v>75</v>
      </c>
      <c r="B17" s="7">
        <f t="shared" ref="B17:B26" si="13">K28</f>
        <v>198</v>
      </c>
      <c r="C17" s="8">
        <f t="shared" si="0"/>
        <v>0.0207786756217861</v>
      </c>
      <c r="D17" s="7">
        <f t="shared" ref="D17:D26" si="14">M28</f>
        <v>188</v>
      </c>
      <c r="E17" s="9">
        <f t="shared" si="1"/>
        <v>0.0162180814354727</v>
      </c>
      <c r="F17" s="7">
        <f t="shared" ref="F17:F26" si="15">O28</f>
        <v>171</v>
      </c>
      <c r="G17" s="10">
        <f t="shared" si="2"/>
        <v>0.0128455528846154</v>
      </c>
      <c r="H17" s="38">
        <f t="shared" si="3"/>
        <v>-0.219484353542325</v>
      </c>
      <c r="I17" s="38">
        <f t="shared" si="4"/>
        <v>-0.381791548295455</v>
      </c>
      <c r="J17" s="6" t="s">
        <v>118</v>
      </c>
      <c r="K17" s="21">
        <v>12</v>
      </c>
      <c r="L17" s="41">
        <f>K17+K18</f>
        <v>415</v>
      </c>
      <c r="M17" s="21">
        <v>21</v>
      </c>
      <c r="N17" s="41">
        <f>M17+M18</f>
        <v>490</v>
      </c>
      <c r="O17" s="21">
        <v>33</v>
      </c>
      <c r="P17" s="41">
        <f>O17+O18</f>
        <v>797</v>
      </c>
    </row>
    <row r="18" customHeight="1" spans="1:16">
      <c r="A18" s="18" t="s">
        <v>76</v>
      </c>
      <c r="B18" s="7">
        <f t="shared" si="13"/>
        <v>171</v>
      </c>
      <c r="C18" s="8">
        <f t="shared" si="0"/>
        <v>0.0179452198551789</v>
      </c>
      <c r="D18" s="7">
        <f t="shared" si="14"/>
        <v>180</v>
      </c>
      <c r="E18" s="9">
        <f t="shared" si="1"/>
        <v>0.015527950310559</v>
      </c>
      <c r="F18" s="7">
        <f t="shared" si="15"/>
        <v>173</v>
      </c>
      <c r="G18" s="10">
        <f t="shared" si="2"/>
        <v>0.0129957932692308</v>
      </c>
      <c r="H18" s="38">
        <f t="shared" si="3"/>
        <v>-0.134702698775925</v>
      </c>
      <c r="I18" s="38">
        <f t="shared" si="4"/>
        <v>-0.275807520102339</v>
      </c>
      <c r="J18" s="6" t="s">
        <v>119</v>
      </c>
      <c r="K18" s="21">
        <v>403</v>
      </c>
      <c r="L18" s="22"/>
      <c r="M18" s="21">
        <v>469</v>
      </c>
      <c r="N18" s="41"/>
      <c r="O18" s="21">
        <v>764</v>
      </c>
      <c r="P18" s="41"/>
    </row>
    <row r="19" customHeight="1" spans="1:16">
      <c r="A19" s="18" t="s">
        <v>77</v>
      </c>
      <c r="B19" s="7">
        <f t="shared" si="13"/>
        <v>123</v>
      </c>
      <c r="C19" s="8">
        <f t="shared" si="0"/>
        <v>0.0129079651589884</v>
      </c>
      <c r="D19" s="7">
        <f t="shared" si="14"/>
        <v>148</v>
      </c>
      <c r="E19" s="9">
        <f t="shared" si="1"/>
        <v>0.0127674258109041</v>
      </c>
      <c r="F19" s="7">
        <f t="shared" si="15"/>
        <v>181</v>
      </c>
      <c r="G19" s="10">
        <f t="shared" si="2"/>
        <v>0.0135967548076923</v>
      </c>
      <c r="H19" s="38">
        <f t="shared" si="3"/>
        <v>-0.010887800389391</v>
      </c>
      <c r="I19" s="42">
        <f t="shared" si="4"/>
        <v>0.0533615980691058</v>
      </c>
      <c r="J19" s="19" t="s">
        <v>120</v>
      </c>
      <c r="K19" s="21">
        <v>438</v>
      </c>
      <c r="L19" s="41">
        <f>K19+K20</f>
        <v>696</v>
      </c>
      <c r="M19" s="21">
        <v>482</v>
      </c>
      <c r="N19" s="41">
        <f>M19+M20</f>
        <v>763</v>
      </c>
      <c r="O19" s="21">
        <v>408</v>
      </c>
      <c r="P19" s="41">
        <f>O19+O20</f>
        <v>654</v>
      </c>
    </row>
    <row r="20" customHeight="1" spans="1:16">
      <c r="A20" s="18" t="s">
        <v>78</v>
      </c>
      <c r="B20" s="7">
        <f t="shared" si="13"/>
        <v>220</v>
      </c>
      <c r="C20" s="8">
        <f t="shared" si="0"/>
        <v>0.0230874173575401</v>
      </c>
      <c r="D20" s="7">
        <f t="shared" si="14"/>
        <v>174</v>
      </c>
      <c r="E20" s="9">
        <f t="shared" si="1"/>
        <v>0.0150103519668737</v>
      </c>
      <c r="F20" s="7">
        <f t="shared" si="15"/>
        <v>119</v>
      </c>
      <c r="G20" s="10">
        <f t="shared" si="2"/>
        <v>0.00893930288461538</v>
      </c>
      <c r="H20" s="38">
        <f t="shared" si="3"/>
        <v>-0.349847073216638</v>
      </c>
      <c r="I20" s="38">
        <f t="shared" si="4"/>
        <v>-0.612806285511364</v>
      </c>
      <c r="J20" s="19" t="s">
        <v>121</v>
      </c>
      <c r="K20" s="21">
        <v>258</v>
      </c>
      <c r="L20" s="41"/>
      <c r="M20" s="21">
        <v>281</v>
      </c>
      <c r="N20" s="41"/>
      <c r="O20" s="21">
        <v>246</v>
      </c>
      <c r="P20" s="41"/>
    </row>
    <row r="21" customHeight="1" spans="1:16">
      <c r="A21" s="21" t="s">
        <v>79</v>
      </c>
      <c r="B21" s="7">
        <f t="shared" si="13"/>
        <v>22</v>
      </c>
      <c r="C21" s="8">
        <f t="shared" si="0"/>
        <v>0.00230874173575401</v>
      </c>
      <c r="D21" s="7">
        <f t="shared" si="14"/>
        <v>24</v>
      </c>
      <c r="E21" s="9">
        <f t="shared" si="1"/>
        <v>0.0020703933747412</v>
      </c>
      <c r="F21" s="7">
        <f t="shared" si="15"/>
        <v>19</v>
      </c>
      <c r="G21" s="10">
        <f t="shared" si="2"/>
        <v>0.00142728365384615</v>
      </c>
      <c r="H21" s="38">
        <f t="shared" si="3"/>
        <v>-0.103237342367777</v>
      </c>
      <c r="I21" s="38">
        <f t="shared" si="4"/>
        <v>-0.381791548295455</v>
      </c>
      <c r="J21" s="18" t="s">
        <v>71</v>
      </c>
      <c r="K21" s="21">
        <v>831</v>
      </c>
      <c r="L21" s="21">
        <v>831</v>
      </c>
      <c r="M21" s="21">
        <v>789</v>
      </c>
      <c r="N21" s="41">
        <f>M21</f>
        <v>789</v>
      </c>
      <c r="O21" s="21">
        <v>713</v>
      </c>
      <c r="P21" s="41"/>
    </row>
    <row r="22" customHeight="1" spans="1:16">
      <c r="A22" s="18" t="s">
        <v>80</v>
      </c>
      <c r="B22" s="7">
        <f t="shared" si="13"/>
        <v>50</v>
      </c>
      <c r="C22" s="8">
        <f t="shared" si="0"/>
        <v>0.00524714030853185</v>
      </c>
      <c r="D22" s="7">
        <f t="shared" si="14"/>
        <v>69</v>
      </c>
      <c r="E22" s="9">
        <f t="shared" si="1"/>
        <v>0.00595238095238095</v>
      </c>
      <c r="F22" s="7">
        <f t="shared" si="15"/>
        <v>137</v>
      </c>
      <c r="G22" s="10">
        <f t="shared" si="2"/>
        <v>0.0102914663461538</v>
      </c>
      <c r="H22" s="38">
        <f t="shared" si="3"/>
        <v>0.134404761904762</v>
      </c>
      <c r="I22" s="38">
        <f t="shared" si="4"/>
        <v>0.96134765625</v>
      </c>
      <c r="J22" s="6" t="s">
        <v>122</v>
      </c>
      <c r="K22" s="21">
        <v>43</v>
      </c>
      <c r="L22" s="41">
        <f>K22+K23</f>
        <v>74</v>
      </c>
      <c r="M22" s="21">
        <v>35</v>
      </c>
      <c r="N22" s="41">
        <f>M22+M23</f>
        <v>71</v>
      </c>
      <c r="O22" s="21">
        <v>30</v>
      </c>
      <c r="P22" s="41">
        <f>O22+O23</f>
        <v>96</v>
      </c>
    </row>
    <row r="23" customHeight="1" spans="1:16">
      <c r="A23" s="18" t="s">
        <v>81</v>
      </c>
      <c r="B23" s="7">
        <f t="shared" si="13"/>
        <v>20</v>
      </c>
      <c r="C23" s="8">
        <f t="shared" si="0"/>
        <v>0.00209885612341274</v>
      </c>
      <c r="D23" s="7">
        <f t="shared" si="14"/>
        <v>19</v>
      </c>
      <c r="E23" s="9">
        <f t="shared" si="1"/>
        <v>0.00163906142167012</v>
      </c>
      <c r="F23" s="7">
        <f t="shared" si="15"/>
        <v>34</v>
      </c>
      <c r="G23" s="10">
        <f t="shared" si="2"/>
        <v>0.00255408653846154</v>
      </c>
      <c r="H23" s="38">
        <f t="shared" si="3"/>
        <v>-0.219069185645273</v>
      </c>
      <c r="I23" s="38">
        <f t="shared" si="4"/>
        <v>0.21689453125</v>
      </c>
      <c r="J23" s="6" t="s">
        <v>123</v>
      </c>
      <c r="K23" s="21">
        <v>31</v>
      </c>
      <c r="L23" s="41"/>
      <c r="M23" s="21">
        <v>36</v>
      </c>
      <c r="N23" s="41"/>
      <c r="O23" s="21">
        <v>66</v>
      </c>
      <c r="P23" s="41"/>
    </row>
    <row r="24" customHeight="1" spans="1:16">
      <c r="A24" s="23">
        <v>1028</v>
      </c>
      <c r="B24" s="7">
        <f t="shared" si="13"/>
        <v>556</v>
      </c>
      <c r="C24" s="8">
        <f t="shared" si="0"/>
        <v>0.0583482002308742</v>
      </c>
      <c r="D24" s="7">
        <f t="shared" si="14"/>
        <v>792</v>
      </c>
      <c r="E24" s="9">
        <f t="shared" si="1"/>
        <v>0.0683229813664596</v>
      </c>
      <c r="F24" s="7">
        <f t="shared" si="15"/>
        <v>853</v>
      </c>
      <c r="G24" s="10">
        <f t="shared" si="2"/>
        <v>0.0640775240384615</v>
      </c>
      <c r="H24" s="38">
        <f t="shared" si="3"/>
        <v>0.170952678850708</v>
      </c>
      <c r="I24" s="38">
        <f t="shared" si="4"/>
        <v>0.0981919542491006</v>
      </c>
      <c r="J24" s="19" t="s">
        <v>124</v>
      </c>
      <c r="K24" s="21">
        <v>39</v>
      </c>
      <c r="L24" s="41">
        <f>K24+K25</f>
        <v>709</v>
      </c>
      <c r="M24" s="21">
        <v>29</v>
      </c>
      <c r="N24" s="41">
        <f>M24+M25</f>
        <v>737</v>
      </c>
      <c r="O24" s="21">
        <v>23</v>
      </c>
      <c r="P24" s="41">
        <f>O24+O25</f>
        <v>720</v>
      </c>
    </row>
    <row r="25" customHeight="1" spans="1:16">
      <c r="A25" s="18" t="s">
        <v>82</v>
      </c>
      <c r="B25" s="7">
        <f t="shared" si="13"/>
        <v>204</v>
      </c>
      <c r="C25" s="8">
        <f t="shared" si="0"/>
        <v>0.0214083324588099</v>
      </c>
      <c r="D25" s="7">
        <f t="shared" si="14"/>
        <v>307</v>
      </c>
      <c r="E25" s="9">
        <f t="shared" si="1"/>
        <v>0.0264837819185645</v>
      </c>
      <c r="F25" s="7">
        <f t="shared" si="15"/>
        <v>254</v>
      </c>
      <c r="G25" s="10">
        <f t="shared" si="2"/>
        <v>0.0190805288461538</v>
      </c>
      <c r="H25" s="38">
        <f t="shared" si="3"/>
        <v>0.237078225009811</v>
      </c>
      <c r="I25" s="38">
        <f t="shared" si="4"/>
        <v>-0.10873353247549</v>
      </c>
      <c r="J25" s="45" t="s">
        <v>125</v>
      </c>
      <c r="K25" s="21">
        <v>670</v>
      </c>
      <c r="L25" s="24"/>
      <c r="M25" s="21">
        <v>708</v>
      </c>
      <c r="N25" s="41"/>
      <c r="O25" s="21">
        <v>697</v>
      </c>
      <c r="P25" s="41"/>
    </row>
    <row r="26" customHeight="1" spans="1:16">
      <c r="A26" s="18" t="s">
        <v>83</v>
      </c>
      <c r="B26" s="7">
        <f t="shared" si="13"/>
        <v>85</v>
      </c>
      <c r="C26" s="8">
        <f t="shared" si="0"/>
        <v>0.00892013852450415</v>
      </c>
      <c r="D26" s="7">
        <f t="shared" si="14"/>
        <v>100</v>
      </c>
      <c r="E26" s="9">
        <f t="shared" si="1"/>
        <v>0.00862663906142167</v>
      </c>
      <c r="F26" s="7">
        <f t="shared" si="15"/>
        <v>82</v>
      </c>
      <c r="G26" s="10">
        <f t="shared" si="2"/>
        <v>0.00615985576923077</v>
      </c>
      <c r="H26" s="38">
        <f t="shared" si="3"/>
        <v>-0.0329030162789755</v>
      </c>
      <c r="I26" s="38">
        <f t="shared" si="4"/>
        <v>-0.309443933823529</v>
      </c>
      <c r="J26" s="20" t="s">
        <v>126</v>
      </c>
      <c r="K26" s="21">
        <v>18</v>
      </c>
      <c r="L26" s="41">
        <f>K26+K27</f>
        <v>54</v>
      </c>
      <c r="M26" s="21">
        <v>29</v>
      </c>
      <c r="N26" s="41">
        <f>M26+M27</f>
        <v>56</v>
      </c>
      <c r="O26" s="21">
        <v>37</v>
      </c>
      <c r="P26" s="41">
        <f>O26+O27</f>
        <v>74</v>
      </c>
    </row>
    <row r="27" customHeight="1" spans="1:16">
      <c r="A27" s="6" t="s">
        <v>84</v>
      </c>
      <c r="B27" s="5">
        <f>L38</f>
        <v>112</v>
      </c>
      <c r="C27" s="8">
        <f t="shared" si="0"/>
        <v>0.0117535942911113</v>
      </c>
      <c r="D27" s="5">
        <f>N38</f>
        <v>168</v>
      </c>
      <c r="E27" s="9">
        <f t="shared" si="1"/>
        <v>0.0144927536231884</v>
      </c>
      <c r="F27" s="5">
        <f>P38</f>
        <v>217</v>
      </c>
      <c r="G27" s="10">
        <f t="shared" si="2"/>
        <v>0.0163010817307692</v>
      </c>
      <c r="H27" s="38">
        <f t="shared" si="3"/>
        <v>0.233048654244306</v>
      </c>
      <c r="I27" s="38">
        <f t="shared" si="4"/>
        <v>0.38690185546875</v>
      </c>
      <c r="J27" s="46" t="s">
        <v>127</v>
      </c>
      <c r="K27" s="21">
        <v>36</v>
      </c>
      <c r="L27" s="47"/>
      <c r="M27" s="21">
        <v>27</v>
      </c>
      <c r="N27" s="41"/>
      <c r="O27" s="21">
        <v>37</v>
      </c>
      <c r="P27" s="41"/>
    </row>
    <row r="28" customHeight="1" spans="1:16">
      <c r="A28" s="21" t="s">
        <v>85</v>
      </c>
      <c r="B28" s="5">
        <f t="shared" ref="B28:B40" si="16">K41</f>
        <v>59</v>
      </c>
      <c r="C28" s="8">
        <f t="shared" si="0"/>
        <v>0.00619162556406758</v>
      </c>
      <c r="D28" s="5">
        <f t="shared" ref="D28:D40" si="17">M41</f>
        <v>85</v>
      </c>
      <c r="E28" s="9">
        <f t="shared" si="1"/>
        <v>0.00733264320220842</v>
      </c>
      <c r="F28" s="5">
        <f t="shared" ref="F28:F40" si="18">O41</f>
        <v>80</v>
      </c>
      <c r="G28" s="10">
        <f t="shared" si="2"/>
        <v>0.00600961538461538</v>
      </c>
      <c r="H28" s="38">
        <f t="shared" si="3"/>
        <v>0.184284018200746</v>
      </c>
      <c r="I28" s="38">
        <f t="shared" si="4"/>
        <v>-0.029396186440678</v>
      </c>
      <c r="J28" s="21" t="s">
        <v>75</v>
      </c>
      <c r="K28" s="21">
        <v>198</v>
      </c>
      <c r="L28" s="21">
        <v>198</v>
      </c>
      <c r="M28" s="21">
        <v>188</v>
      </c>
      <c r="N28" s="41"/>
      <c r="O28" s="21">
        <v>171</v>
      </c>
      <c r="P28" s="41"/>
    </row>
    <row r="29" customHeight="1" spans="1:16">
      <c r="A29" s="18" t="s">
        <v>86</v>
      </c>
      <c r="B29" s="5">
        <f t="shared" si="16"/>
        <v>235</v>
      </c>
      <c r="C29" s="8">
        <f t="shared" si="0"/>
        <v>0.0246615594500997</v>
      </c>
      <c r="D29" s="5">
        <f t="shared" si="17"/>
        <v>266</v>
      </c>
      <c r="E29" s="9">
        <f t="shared" si="1"/>
        <v>0.0229468599033816</v>
      </c>
      <c r="F29" s="5">
        <f t="shared" si="18"/>
        <v>271</v>
      </c>
      <c r="G29" s="10">
        <f t="shared" si="2"/>
        <v>0.0203575721153846</v>
      </c>
      <c r="H29" s="38">
        <f t="shared" si="3"/>
        <v>-0.0695292424709631</v>
      </c>
      <c r="I29" s="38">
        <f t="shared" si="4"/>
        <v>-0.174522107712766</v>
      </c>
      <c r="J29" s="18" t="s">
        <v>76</v>
      </c>
      <c r="K29" s="21">
        <v>171</v>
      </c>
      <c r="L29" s="21">
        <v>171</v>
      </c>
      <c r="M29" s="21">
        <v>180</v>
      </c>
      <c r="N29" s="41"/>
      <c r="O29" s="21">
        <v>173</v>
      </c>
      <c r="P29" s="41"/>
    </row>
    <row r="30" customHeight="1" spans="1:16">
      <c r="A30" s="18" t="s">
        <v>87</v>
      </c>
      <c r="B30" s="5">
        <f t="shared" si="16"/>
        <v>196</v>
      </c>
      <c r="C30" s="8">
        <f t="shared" si="0"/>
        <v>0.0205687900094449</v>
      </c>
      <c r="D30" s="5">
        <f t="shared" si="17"/>
        <v>176</v>
      </c>
      <c r="E30" s="9">
        <f t="shared" si="1"/>
        <v>0.0151828847481021</v>
      </c>
      <c r="F30" s="5">
        <f t="shared" si="18"/>
        <v>199</v>
      </c>
      <c r="G30" s="10">
        <f t="shared" si="2"/>
        <v>0.0149489182692308</v>
      </c>
      <c r="H30" s="38">
        <f t="shared" si="3"/>
        <v>-0.261848424670075</v>
      </c>
      <c r="I30" s="38">
        <f t="shared" si="4"/>
        <v>-0.273223254145408</v>
      </c>
      <c r="J30" s="18" t="s">
        <v>77</v>
      </c>
      <c r="K30" s="21">
        <v>123</v>
      </c>
      <c r="L30" s="21">
        <v>123</v>
      </c>
      <c r="M30" s="21">
        <v>148</v>
      </c>
      <c r="N30" s="41"/>
      <c r="O30" s="21">
        <v>181</v>
      </c>
      <c r="P30" s="41"/>
    </row>
    <row r="31" customHeight="1" spans="1:16">
      <c r="A31" s="21" t="s">
        <v>88</v>
      </c>
      <c r="B31" s="5">
        <f t="shared" si="16"/>
        <v>53</v>
      </c>
      <c r="C31" s="8">
        <f t="shared" si="0"/>
        <v>0.00556196872704376</v>
      </c>
      <c r="D31" s="5">
        <f t="shared" si="17"/>
        <v>60</v>
      </c>
      <c r="E31" s="9">
        <f t="shared" si="1"/>
        <v>0.005175983436853</v>
      </c>
      <c r="F31" s="5">
        <f t="shared" si="18"/>
        <v>61</v>
      </c>
      <c r="G31" s="10">
        <f t="shared" si="2"/>
        <v>0.00458233173076923</v>
      </c>
      <c r="H31" s="38">
        <f t="shared" si="3"/>
        <v>-0.0693972420797687</v>
      </c>
      <c r="I31" s="38">
        <f t="shared" si="4"/>
        <v>-0.176131338443396</v>
      </c>
      <c r="J31" s="18" t="s">
        <v>78</v>
      </c>
      <c r="K31" s="21">
        <v>220</v>
      </c>
      <c r="L31" s="21">
        <v>220</v>
      </c>
      <c r="M31" s="21">
        <v>174</v>
      </c>
      <c r="N31" s="41"/>
      <c r="O31" s="21">
        <v>119</v>
      </c>
      <c r="P31" s="41"/>
    </row>
    <row r="32" customHeight="1" spans="1:16">
      <c r="A32" s="21" t="s">
        <v>89</v>
      </c>
      <c r="B32" s="5">
        <f t="shared" si="16"/>
        <v>136</v>
      </c>
      <c r="C32" s="8">
        <f t="shared" si="0"/>
        <v>0.0142722216392066</v>
      </c>
      <c r="D32" s="5">
        <f t="shared" si="17"/>
        <v>224</v>
      </c>
      <c r="E32" s="9">
        <f t="shared" si="1"/>
        <v>0.0193236714975845</v>
      </c>
      <c r="F32" s="5">
        <f t="shared" si="18"/>
        <v>315</v>
      </c>
      <c r="G32" s="10">
        <f t="shared" si="2"/>
        <v>0.0236628605769231</v>
      </c>
      <c r="H32" s="38">
        <f t="shared" si="3"/>
        <v>0.353935777209434</v>
      </c>
      <c r="I32" s="42">
        <f t="shared" si="4"/>
        <v>0.657966164981618</v>
      </c>
      <c r="J32" s="21" t="s">
        <v>79</v>
      </c>
      <c r="K32" s="21">
        <v>22</v>
      </c>
      <c r="L32" s="21">
        <v>22</v>
      </c>
      <c r="M32" s="21">
        <v>24</v>
      </c>
      <c r="N32" s="41"/>
      <c r="O32" s="21">
        <v>19</v>
      </c>
      <c r="P32" s="41"/>
    </row>
    <row r="33" customHeight="1" spans="1:16">
      <c r="A33" s="21" t="s">
        <v>90</v>
      </c>
      <c r="B33" s="5">
        <f t="shared" si="16"/>
        <v>332</v>
      </c>
      <c r="C33" s="8">
        <f t="shared" si="0"/>
        <v>0.0348410116486515</v>
      </c>
      <c r="D33" s="5">
        <f t="shared" si="17"/>
        <v>318</v>
      </c>
      <c r="E33" s="9">
        <f t="shared" si="1"/>
        <v>0.0274327122153209</v>
      </c>
      <c r="F33" s="5">
        <f t="shared" si="18"/>
        <v>320</v>
      </c>
      <c r="G33" s="10">
        <f t="shared" si="2"/>
        <v>0.0240384615384615</v>
      </c>
      <c r="H33" s="38">
        <f t="shared" si="3"/>
        <v>-0.212631582229539</v>
      </c>
      <c r="I33" s="38">
        <f t="shared" si="4"/>
        <v>-0.310052710843373</v>
      </c>
      <c r="J33" s="18" t="s">
        <v>80</v>
      </c>
      <c r="K33" s="21">
        <v>50</v>
      </c>
      <c r="L33" s="21">
        <v>50</v>
      </c>
      <c r="M33" s="21">
        <v>69</v>
      </c>
      <c r="N33" s="41"/>
      <c r="O33" s="21">
        <v>137</v>
      </c>
      <c r="P33" s="41"/>
    </row>
    <row r="34" customHeight="1" spans="1:16">
      <c r="A34" s="21" t="s">
        <v>91</v>
      </c>
      <c r="B34" s="5">
        <f t="shared" si="16"/>
        <v>121</v>
      </c>
      <c r="C34" s="8">
        <f t="shared" si="0"/>
        <v>0.0126980795466471</v>
      </c>
      <c r="D34" s="5">
        <f t="shared" si="17"/>
        <v>140</v>
      </c>
      <c r="E34" s="9">
        <f t="shared" si="1"/>
        <v>0.0120772946859903</v>
      </c>
      <c r="F34" s="5">
        <f t="shared" si="18"/>
        <v>324</v>
      </c>
      <c r="G34" s="10">
        <f t="shared" si="2"/>
        <v>0.0243389423076923</v>
      </c>
      <c r="H34" s="38">
        <f t="shared" si="3"/>
        <v>-0.0488880903900667</v>
      </c>
      <c r="I34" s="38">
        <f t="shared" si="4"/>
        <v>0.916741993801653</v>
      </c>
      <c r="J34" s="18" t="s">
        <v>81</v>
      </c>
      <c r="K34" s="21">
        <v>20</v>
      </c>
      <c r="L34" s="21">
        <v>20</v>
      </c>
      <c r="M34" s="21">
        <v>19</v>
      </c>
      <c r="N34" s="41"/>
      <c r="O34" s="21">
        <v>34</v>
      </c>
      <c r="P34" s="41"/>
    </row>
    <row r="35" customHeight="1" spans="1:16">
      <c r="A35" s="21" t="s">
        <v>92</v>
      </c>
      <c r="B35" s="5">
        <f t="shared" si="16"/>
        <v>26</v>
      </c>
      <c r="C35" s="8">
        <f t="shared" si="0"/>
        <v>0.00272851296043656</v>
      </c>
      <c r="D35" s="5">
        <f t="shared" si="17"/>
        <v>14</v>
      </c>
      <c r="E35" s="9">
        <f t="shared" si="1"/>
        <v>0.00120772946859903</v>
      </c>
      <c r="F35" s="5">
        <f t="shared" si="18"/>
        <v>10</v>
      </c>
      <c r="G35" s="10">
        <f t="shared" si="2"/>
        <v>0.000751201923076923</v>
      </c>
      <c r="H35" s="38">
        <f t="shared" si="3"/>
        <v>-0.557367149758454</v>
      </c>
      <c r="I35" s="38">
        <f t="shared" si="4"/>
        <v>-0.724684495192308</v>
      </c>
      <c r="J35" s="23">
        <v>1028</v>
      </c>
      <c r="K35" s="21">
        <v>556</v>
      </c>
      <c r="L35" s="21">
        <v>556</v>
      </c>
      <c r="M35" s="21">
        <v>792</v>
      </c>
      <c r="N35" s="41"/>
      <c r="O35" s="21">
        <v>853</v>
      </c>
      <c r="P35" s="41"/>
    </row>
    <row r="36" customHeight="1" spans="1:16">
      <c r="A36" s="21" t="s">
        <v>93</v>
      </c>
      <c r="B36" s="5">
        <f t="shared" si="16"/>
        <v>33</v>
      </c>
      <c r="C36" s="8">
        <f t="shared" si="0"/>
        <v>0.00346311260363102</v>
      </c>
      <c r="D36" s="5">
        <f t="shared" si="17"/>
        <v>30</v>
      </c>
      <c r="E36" s="9">
        <f t="shared" si="1"/>
        <v>0.0025879917184265</v>
      </c>
      <c r="F36" s="5">
        <f t="shared" si="18"/>
        <v>18</v>
      </c>
      <c r="G36" s="10">
        <f t="shared" si="2"/>
        <v>0.00135216346153846</v>
      </c>
      <c r="H36" s="38">
        <f t="shared" si="3"/>
        <v>-0.252697785306481</v>
      </c>
      <c r="I36" s="38">
        <f t="shared" si="4"/>
        <v>-0.609552556818182</v>
      </c>
      <c r="J36" s="18" t="s">
        <v>82</v>
      </c>
      <c r="K36" s="21">
        <v>204</v>
      </c>
      <c r="L36" s="21">
        <v>204</v>
      </c>
      <c r="M36" s="21">
        <v>307</v>
      </c>
      <c r="N36" s="41"/>
      <c r="O36" s="21">
        <v>254</v>
      </c>
      <c r="P36" s="41"/>
    </row>
    <row r="37" customHeight="1" spans="1:16">
      <c r="A37" s="21" t="s">
        <v>94</v>
      </c>
      <c r="B37" s="5">
        <f t="shared" si="16"/>
        <v>9</v>
      </c>
      <c r="C37" s="8">
        <f t="shared" si="0"/>
        <v>0.000944485255535733</v>
      </c>
      <c r="D37" s="5">
        <f t="shared" si="17"/>
        <v>164</v>
      </c>
      <c r="E37" s="9">
        <f t="shared" si="1"/>
        <v>0.0141476880607315</v>
      </c>
      <c r="F37" s="5">
        <f t="shared" si="18"/>
        <v>276</v>
      </c>
      <c r="G37" s="10">
        <f t="shared" si="2"/>
        <v>0.0207331730769231</v>
      </c>
      <c r="H37" s="38">
        <f t="shared" si="3"/>
        <v>13.9792577256345</v>
      </c>
      <c r="I37" s="42">
        <f t="shared" si="4"/>
        <v>20.9518229166667</v>
      </c>
      <c r="J37" s="18" t="s">
        <v>83</v>
      </c>
      <c r="K37" s="21">
        <v>85</v>
      </c>
      <c r="L37" s="21">
        <v>85</v>
      </c>
      <c r="M37" s="21">
        <v>100</v>
      </c>
      <c r="N37" s="41"/>
      <c r="O37" s="21">
        <v>82</v>
      </c>
      <c r="P37" s="41"/>
    </row>
    <row r="38" customHeight="1" spans="1:16">
      <c r="A38" s="21" t="s">
        <v>95</v>
      </c>
      <c r="B38" s="5">
        <f t="shared" si="16"/>
        <v>1</v>
      </c>
      <c r="C38" s="8">
        <f t="shared" si="0"/>
        <v>0.000104942806170637</v>
      </c>
      <c r="D38" s="5">
        <f t="shared" si="17"/>
        <v>10</v>
      </c>
      <c r="E38" s="9">
        <f t="shared" si="1"/>
        <v>0.000862663906142167</v>
      </c>
      <c r="F38" s="5">
        <f t="shared" si="18"/>
        <v>20</v>
      </c>
      <c r="G38" s="10">
        <f t="shared" si="2"/>
        <v>0.00150240384615385</v>
      </c>
      <c r="H38" s="38">
        <f t="shared" si="3"/>
        <v>7.22032436162871</v>
      </c>
      <c r="I38" s="38">
        <f t="shared" si="4"/>
        <v>13.31640625</v>
      </c>
      <c r="J38" s="6" t="s">
        <v>128</v>
      </c>
      <c r="K38" s="21">
        <v>24</v>
      </c>
      <c r="L38" s="41">
        <f>K38+K39+K40</f>
        <v>112</v>
      </c>
      <c r="M38" s="21">
        <v>40</v>
      </c>
      <c r="N38" s="41">
        <f>M38+M39+M40</f>
        <v>168</v>
      </c>
      <c r="O38" s="21">
        <v>43</v>
      </c>
      <c r="P38" s="41">
        <f>O38+O39+O40</f>
        <v>217</v>
      </c>
    </row>
    <row r="39" customHeight="1" spans="1:16">
      <c r="A39" s="21" t="s">
        <v>96</v>
      </c>
      <c r="B39" s="5">
        <f t="shared" si="16"/>
        <v>135</v>
      </c>
      <c r="C39" s="8">
        <f t="shared" si="0"/>
        <v>0.014167278833036</v>
      </c>
      <c r="D39" s="5">
        <f t="shared" si="17"/>
        <v>25</v>
      </c>
      <c r="E39" s="9">
        <f t="shared" si="1"/>
        <v>0.00215665976535542</v>
      </c>
      <c r="F39" s="5">
        <f t="shared" si="18"/>
        <v>258</v>
      </c>
      <c r="G39" s="10">
        <f t="shared" si="2"/>
        <v>0.0193810096153846</v>
      </c>
      <c r="H39" s="38">
        <f t="shared" si="3"/>
        <v>-0.84777177108095</v>
      </c>
      <c r="I39" s="38">
        <f t="shared" si="4"/>
        <v>0.368012152777778</v>
      </c>
      <c r="J39" s="6" t="s">
        <v>129</v>
      </c>
      <c r="K39" s="21">
        <v>23</v>
      </c>
      <c r="L39" s="21">
        <v>23</v>
      </c>
      <c r="M39" s="21">
        <v>28</v>
      </c>
      <c r="N39" s="41"/>
      <c r="O39" s="21">
        <v>35</v>
      </c>
      <c r="P39" s="41"/>
    </row>
    <row r="40" customHeight="1" spans="1:16">
      <c r="A40" s="21" t="s">
        <v>97</v>
      </c>
      <c r="B40" s="5">
        <f t="shared" si="16"/>
        <v>28</v>
      </c>
      <c r="C40" s="8">
        <f t="shared" si="0"/>
        <v>0.00293839857277784</v>
      </c>
      <c r="D40" s="5">
        <f t="shared" si="17"/>
        <v>38</v>
      </c>
      <c r="E40" s="9">
        <f t="shared" si="1"/>
        <v>0.00327812284334023</v>
      </c>
      <c r="F40" s="5">
        <f t="shared" si="18"/>
        <v>81</v>
      </c>
      <c r="G40" s="10">
        <f t="shared" si="2"/>
        <v>0.00608473557692308</v>
      </c>
      <c r="H40" s="38">
        <f t="shared" si="3"/>
        <v>0.115615449078182</v>
      </c>
      <c r="I40" s="38">
        <f t="shared" si="4"/>
        <v>1.07076590401786</v>
      </c>
      <c r="J40" s="46" t="s">
        <v>130</v>
      </c>
      <c r="K40" s="21">
        <v>65</v>
      </c>
      <c r="L40" s="21">
        <v>65</v>
      </c>
      <c r="M40" s="21">
        <v>100</v>
      </c>
      <c r="N40" s="41"/>
      <c r="O40" s="21">
        <v>139</v>
      </c>
      <c r="P40" s="41"/>
    </row>
    <row r="41" customHeight="1" spans="1:16">
      <c r="A41" s="25" t="s">
        <v>98</v>
      </c>
      <c r="B41" s="5">
        <f>SUM(B2:B40)</f>
        <v>9529</v>
      </c>
      <c r="C41" s="8">
        <f>SUM(C2:C40)</f>
        <v>1</v>
      </c>
      <c r="D41" s="5">
        <f>SUM(D2:D40)</f>
        <v>11592</v>
      </c>
      <c r="E41" s="9">
        <f t="shared" si="1"/>
        <v>1</v>
      </c>
      <c r="F41" s="5">
        <f t="shared" ref="F41:G41" si="19">SUM(F2:F40)</f>
        <v>13312</v>
      </c>
      <c r="G41" s="10">
        <f t="shared" si="19"/>
        <v>1</v>
      </c>
      <c r="H41" s="7"/>
      <c r="I41" s="5"/>
      <c r="J41" s="21" t="s">
        <v>85</v>
      </c>
      <c r="K41" s="21">
        <v>59</v>
      </c>
      <c r="L41" s="21">
        <v>59</v>
      </c>
      <c r="M41" s="21">
        <v>85</v>
      </c>
      <c r="N41" s="41"/>
      <c r="O41" s="21">
        <v>80</v>
      </c>
      <c r="P41" s="41">
        <f t="shared" ref="P41:P56" si="20">O41</f>
        <v>80</v>
      </c>
    </row>
    <row r="42" customHeight="1" spans="2:16">
      <c r="B42" s="26"/>
      <c r="C42" s="27"/>
      <c r="D42" s="26"/>
      <c r="E42" s="28"/>
      <c r="F42" s="26"/>
      <c r="G42" s="29"/>
      <c r="H42" s="7"/>
      <c r="I42" s="7"/>
      <c r="J42" s="18" t="s">
        <v>86</v>
      </c>
      <c r="K42" s="21">
        <v>235</v>
      </c>
      <c r="L42" s="21">
        <v>235</v>
      </c>
      <c r="M42" s="21">
        <v>266</v>
      </c>
      <c r="N42" s="41"/>
      <c r="O42" s="21">
        <v>271</v>
      </c>
      <c r="P42" s="41">
        <f t="shared" si="20"/>
        <v>271</v>
      </c>
    </row>
    <row r="43" customHeight="1" spans="2:16">
      <c r="B43" s="26"/>
      <c r="C43" s="27"/>
      <c r="D43" s="26"/>
      <c r="E43" s="28"/>
      <c r="F43" s="26"/>
      <c r="G43" s="29"/>
      <c r="H43" s="7"/>
      <c r="I43" s="7"/>
      <c r="J43" s="18" t="s">
        <v>87</v>
      </c>
      <c r="K43" s="21">
        <v>196</v>
      </c>
      <c r="L43" s="21">
        <v>196</v>
      </c>
      <c r="M43" s="21">
        <v>176</v>
      </c>
      <c r="N43" s="41"/>
      <c r="O43" s="21">
        <v>199</v>
      </c>
      <c r="P43" s="41">
        <f t="shared" si="20"/>
        <v>199</v>
      </c>
    </row>
    <row r="44" customHeight="1" spans="2:16">
      <c r="B44" s="21"/>
      <c r="C44" s="30"/>
      <c r="D44" s="21"/>
      <c r="E44" s="31"/>
      <c r="F44" s="21"/>
      <c r="G44" s="32"/>
      <c r="H44" s="5"/>
      <c r="I44" s="5"/>
      <c r="J44" s="21" t="s">
        <v>88</v>
      </c>
      <c r="K44" s="21">
        <v>53</v>
      </c>
      <c r="L44" s="21">
        <v>53</v>
      </c>
      <c r="M44" s="21">
        <v>60</v>
      </c>
      <c r="N44" s="41"/>
      <c r="O44" s="21">
        <v>61</v>
      </c>
      <c r="P44" s="41">
        <f t="shared" si="20"/>
        <v>61</v>
      </c>
    </row>
    <row r="45" customHeight="1" spans="2:16">
      <c r="B45" s="21"/>
      <c r="C45" s="30"/>
      <c r="D45" s="21"/>
      <c r="E45" s="31"/>
      <c r="F45" s="21"/>
      <c r="G45" s="32"/>
      <c r="H45" s="5"/>
      <c r="I45" s="5"/>
      <c r="J45" s="21" t="s">
        <v>89</v>
      </c>
      <c r="K45" s="21">
        <v>136</v>
      </c>
      <c r="L45" s="21">
        <v>136</v>
      </c>
      <c r="M45" s="21">
        <v>224</v>
      </c>
      <c r="N45" s="41"/>
      <c r="O45" s="21">
        <v>315</v>
      </c>
      <c r="P45" s="41">
        <f t="shared" si="20"/>
        <v>315</v>
      </c>
    </row>
    <row r="46" customHeight="1" spans="2:16">
      <c r="B46" s="21"/>
      <c r="C46" s="30"/>
      <c r="D46" s="21"/>
      <c r="E46" s="31"/>
      <c r="F46" s="21"/>
      <c r="G46" s="32"/>
      <c r="H46" s="5"/>
      <c r="I46" s="5"/>
      <c r="J46" s="21" t="s">
        <v>90</v>
      </c>
      <c r="K46" s="21">
        <v>332</v>
      </c>
      <c r="L46" s="21">
        <v>332</v>
      </c>
      <c r="M46" s="21">
        <v>318</v>
      </c>
      <c r="N46" s="41"/>
      <c r="O46" s="21">
        <v>320</v>
      </c>
      <c r="P46" s="41">
        <f t="shared" si="20"/>
        <v>320</v>
      </c>
    </row>
    <row r="47" customHeight="1" spans="2:16">
      <c r="B47" s="21"/>
      <c r="C47" s="30"/>
      <c r="D47" s="21"/>
      <c r="E47" s="31"/>
      <c r="F47" s="21"/>
      <c r="G47" s="32"/>
      <c r="H47" s="5"/>
      <c r="I47" s="5"/>
      <c r="J47" s="21" t="s">
        <v>131</v>
      </c>
      <c r="K47" s="21">
        <v>121</v>
      </c>
      <c r="L47" s="21">
        <v>121</v>
      </c>
      <c r="M47" s="21">
        <v>140</v>
      </c>
      <c r="N47" s="41"/>
      <c r="O47" s="21">
        <v>324</v>
      </c>
      <c r="P47" s="41">
        <f t="shared" si="20"/>
        <v>324</v>
      </c>
    </row>
    <row r="48" customHeight="1" spans="2:16">
      <c r="B48" s="21"/>
      <c r="C48" s="30"/>
      <c r="D48" s="21"/>
      <c r="E48" s="31"/>
      <c r="F48" s="21"/>
      <c r="G48" s="32"/>
      <c r="H48" s="5"/>
      <c r="I48" s="5"/>
      <c r="J48" s="21" t="s">
        <v>92</v>
      </c>
      <c r="K48" s="21">
        <v>26</v>
      </c>
      <c r="L48" s="21">
        <v>26</v>
      </c>
      <c r="M48" s="21">
        <v>14</v>
      </c>
      <c r="N48" s="41"/>
      <c r="O48" s="21">
        <v>10</v>
      </c>
      <c r="P48" s="41">
        <f t="shared" si="20"/>
        <v>10</v>
      </c>
    </row>
    <row r="49" customHeight="1" spans="2:16">
      <c r="B49" s="21"/>
      <c r="C49" s="30"/>
      <c r="D49" s="21"/>
      <c r="E49" s="31"/>
      <c r="F49" s="21"/>
      <c r="G49" s="32"/>
      <c r="H49" s="5"/>
      <c r="I49" s="5"/>
      <c r="J49" s="21" t="s">
        <v>93</v>
      </c>
      <c r="K49" s="21">
        <v>33</v>
      </c>
      <c r="L49" s="21">
        <v>33</v>
      </c>
      <c r="M49" s="21">
        <v>30</v>
      </c>
      <c r="N49" s="41"/>
      <c r="O49" s="21">
        <v>18</v>
      </c>
      <c r="P49" s="41">
        <f t="shared" si="20"/>
        <v>18</v>
      </c>
    </row>
    <row r="50" customHeight="1" spans="2:16">
      <c r="B50" s="21"/>
      <c r="C50" s="30"/>
      <c r="D50" s="21"/>
      <c r="E50" s="31"/>
      <c r="F50" s="21"/>
      <c r="G50" s="32"/>
      <c r="H50" s="5"/>
      <c r="I50" s="5"/>
      <c r="J50" s="21" t="s">
        <v>132</v>
      </c>
      <c r="K50" s="21">
        <v>9</v>
      </c>
      <c r="L50" s="21">
        <v>9</v>
      </c>
      <c r="M50" s="21">
        <v>164</v>
      </c>
      <c r="N50" s="41"/>
      <c r="O50" s="21">
        <v>276</v>
      </c>
      <c r="P50" s="41">
        <f t="shared" si="20"/>
        <v>276</v>
      </c>
    </row>
    <row r="51" customHeight="1" spans="2:16">
      <c r="B51" s="21"/>
      <c r="C51" s="30"/>
      <c r="D51" s="21"/>
      <c r="E51" s="31"/>
      <c r="F51" s="21"/>
      <c r="G51" s="32"/>
      <c r="H51" s="5"/>
      <c r="I51" s="5"/>
      <c r="J51" s="21" t="s">
        <v>95</v>
      </c>
      <c r="K51" s="21">
        <v>1</v>
      </c>
      <c r="L51" s="21">
        <v>1</v>
      </c>
      <c r="M51" s="21">
        <v>10</v>
      </c>
      <c r="N51" s="41"/>
      <c r="O51" s="21">
        <v>20</v>
      </c>
      <c r="P51" s="41">
        <f t="shared" si="20"/>
        <v>20</v>
      </c>
    </row>
    <row r="52" customHeight="1" spans="2:16">
      <c r="B52" s="21"/>
      <c r="C52" s="30"/>
      <c r="D52" s="21"/>
      <c r="E52" s="31"/>
      <c r="F52" s="21"/>
      <c r="G52" s="32"/>
      <c r="H52" s="5"/>
      <c r="I52" s="5"/>
      <c r="J52" s="21" t="s">
        <v>96</v>
      </c>
      <c r="K52" s="21">
        <v>135</v>
      </c>
      <c r="L52" s="21">
        <v>135</v>
      </c>
      <c r="M52" s="21">
        <v>25</v>
      </c>
      <c r="N52" s="41"/>
      <c r="O52" s="21">
        <v>258</v>
      </c>
      <c r="P52" s="41">
        <f t="shared" si="20"/>
        <v>258</v>
      </c>
    </row>
    <row r="53" customHeight="1" spans="2:16">
      <c r="B53" s="21"/>
      <c r="C53" s="30"/>
      <c r="D53" s="21"/>
      <c r="E53" s="31"/>
      <c r="F53" s="21"/>
      <c r="G53" s="32"/>
      <c r="H53" s="5"/>
      <c r="I53" s="5"/>
      <c r="J53" s="21" t="s">
        <v>97</v>
      </c>
      <c r="K53" s="21">
        <v>28</v>
      </c>
      <c r="L53" s="21">
        <v>28</v>
      </c>
      <c r="M53" s="21">
        <v>38</v>
      </c>
      <c r="N53" s="41"/>
      <c r="O53" s="21">
        <v>81</v>
      </c>
      <c r="P53" s="41">
        <f t="shared" si="20"/>
        <v>81</v>
      </c>
    </row>
    <row r="54" customHeight="1" spans="3:16">
      <c r="C54" s="33"/>
      <c r="E54" s="34"/>
      <c r="G54" s="35"/>
      <c r="H54" s="36"/>
      <c r="I54" s="36"/>
      <c r="L54" s="41"/>
      <c r="N54" s="41"/>
      <c r="P54" s="41">
        <f t="shared" si="20"/>
        <v>0</v>
      </c>
    </row>
    <row r="55" customHeight="1" spans="3:16">
      <c r="C55" s="33"/>
      <c r="E55" s="34"/>
      <c r="G55" s="35"/>
      <c r="H55" s="36"/>
      <c r="I55" s="36"/>
      <c r="J55" s="21" t="s">
        <v>133</v>
      </c>
      <c r="K55" s="21">
        <v>9529</v>
      </c>
      <c r="L55" s="41"/>
      <c r="M55" s="21">
        <v>11777</v>
      </c>
      <c r="N55" s="41"/>
      <c r="O55" s="21">
        <v>13312</v>
      </c>
      <c r="P55" s="41">
        <f t="shared" si="20"/>
        <v>13312</v>
      </c>
    </row>
    <row r="56" customHeight="1" spans="3:16">
      <c r="C56" s="33"/>
      <c r="E56" s="34"/>
      <c r="G56" s="35"/>
      <c r="H56" s="36"/>
      <c r="I56" s="36"/>
      <c r="L56" s="41"/>
      <c r="N56" s="41"/>
      <c r="P56" s="41">
        <f t="shared" si="20"/>
        <v>0</v>
      </c>
    </row>
    <row r="57" customHeight="1" spans="3:16">
      <c r="C57" s="33"/>
      <c r="E57" s="34"/>
      <c r="G57" s="35"/>
      <c r="H57" s="36"/>
      <c r="I57" s="36"/>
      <c r="L57" s="41"/>
      <c r="N57" s="41"/>
      <c r="P57" s="41"/>
    </row>
    <row r="58" customHeight="1" spans="3:16">
      <c r="C58" s="33"/>
      <c r="E58" s="34"/>
      <c r="G58" s="35"/>
      <c r="H58" s="36"/>
      <c r="I58" s="36"/>
      <c r="L58" s="41"/>
      <c r="N58" s="41"/>
      <c r="P58" s="41"/>
    </row>
    <row r="59" customHeight="1" spans="3:16">
      <c r="C59" s="33"/>
      <c r="E59" s="34"/>
      <c r="G59" s="35"/>
      <c r="H59" s="36"/>
      <c r="I59" s="36"/>
      <c r="L59" s="41"/>
      <c r="N59" s="41"/>
      <c r="P59" s="41"/>
    </row>
    <row r="60" customHeight="1" spans="3:16">
      <c r="C60" s="33"/>
      <c r="E60" s="34"/>
      <c r="G60" s="35"/>
      <c r="H60" s="36"/>
      <c r="I60" s="36"/>
      <c r="L60" s="41"/>
      <c r="N60" s="41"/>
      <c r="P60" s="41"/>
    </row>
    <row r="61" customHeight="1" spans="3:16">
      <c r="C61" s="33"/>
      <c r="E61" s="34"/>
      <c r="G61" s="35"/>
      <c r="H61" s="36"/>
      <c r="I61" s="36"/>
      <c r="L61" s="41"/>
      <c r="N61" s="41"/>
      <c r="P61" s="41"/>
    </row>
    <row r="62" customHeight="1" spans="3:16">
      <c r="C62" s="33"/>
      <c r="E62" s="34"/>
      <c r="G62" s="35"/>
      <c r="H62" s="36"/>
      <c r="I62" s="36"/>
      <c r="L62" s="41"/>
      <c r="N62" s="41"/>
      <c r="P62" s="41"/>
    </row>
    <row r="63" customHeight="1" spans="3:16">
      <c r="C63" s="33"/>
      <c r="E63" s="34"/>
      <c r="G63" s="35"/>
      <c r="H63" s="36"/>
      <c r="I63" s="36"/>
      <c r="L63" s="41"/>
      <c r="N63" s="41"/>
      <c r="P63" s="41"/>
    </row>
    <row r="64" customHeight="1" spans="3:16">
      <c r="C64" s="33"/>
      <c r="E64" s="34"/>
      <c r="G64" s="35"/>
      <c r="H64" s="36"/>
      <c r="I64" s="36"/>
      <c r="L64" s="41"/>
      <c r="N64" s="41"/>
      <c r="P64" s="41"/>
    </row>
    <row r="65" customHeight="1" spans="3:16">
      <c r="C65" s="33"/>
      <c r="E65" s="34"/>
      <c r="G65" s="35"/>
      <c r="H65" s="36"/>
      <c r="I65" s="36"/>
      <c r="L65" s="41"/>
      <c r="N65" s="41"/>
      <c r="P65" s="41"/>
    </row>
    <row r="66" customHeight="1" spans="3:16">
      <c r="C66" s="33"/>
      <c r="E66" s="34"/>
      <c r="G66" s="35"/>
      <c r="H66" s="36"/>
      <c r="I66" s="36"/>
      <c r="L66" s="41"/>
      <c r="N66" s="41"/>
      <c r="P66" s="41"/>
    </row>
    <row r="67" customHeight="1" spans="3:16">
      <c r="C67" s="33"/>
      <c r="E67" s="34"/>
      <c r="G67" s="35"/>
      <c r="H67" s="36"/>
      <c r="I67" s="36"/>
      <c r="L67" s="41"/>
      <c r="N67" s="41"/>
      <c r="P67" s="41"/>
    </row>
    <row r="68" customHeight="1" spans="3:16">
      <c r="C68" s="33"/>
      <c r="E68" s="34"/>
      <c r="G68" s="35"/>
      <c r="H68" s="36"/>
      <c r="I68" s="36"/>
      <c r="L68" s="41"/>
      <c r="N68" s="41"/>
      <c r="P68" s="41"/>
    </row>
    <row r="69" customHeight="1" spans="3:16">
      <c r="C69" s="33"/>
      <c r="E69" s="34"/>
      <c r="G69" s="35"/>
      <c r="H69" s="36"/>
      <c r="I69" s="36"/>
      <c r="L69" s="41"/>
      <c r="N69" s="41"/>
      <c r="P69" s="41"/>
    </row>
    <row r="70" customHeight="1" spans="3:16">
      <c r="C70" s="33"/>
      <c r="E70" s="34"/>
      <c r="G70" s="35"/>
      <c r="H70" s="36"/>
      <c r="I70" s="36"/>
      <c r="L70" s="41"/>
      <c r="N70" s="41"/>
      <c r="P70" s="41"/>
    </row>
    <row r="71" customHeight="1" spans="3:16">
      <c r="C71" s="33"/>
      <c r="E71" s="34"/>
      <c r="G71" s="35"/>
      <c r="H71" s="36"/>
      <c r="I71" s="36"/>
      <c r="L71" s="41"/>
      <c r="N71" s="41"/>
      <c r="P71" s="41"/>
    </row>
    <row r="72" customHeight="1" spans="3:16">
      <c r="C72" s="33"/>
      <c r="E72" s="34"/>
      <c r="G72" s="35"/>
      <c r="H72" s="36"/>
      <c r="I72" s="36"/>
      <c r="L72" s="41"/>
      <c r="N72" s="41"/>
      <c r="P72" s="41"/>
    </row>
    <row r="73" customHeight="1" spans="3:16">
      <c r="C73" s="33"/>
      <c r="E73" s="34"/>
      <c r="G73" s="35"/>
      <c r="H73" s="36"/>
      <c r="I73" s="36"/>
      <c r="L73" s="41"/>
      <c r="N73" s="41"/>
      <c r="P73" s="41"/>
    </row>
    <row r="74" customHeight="1" spans="3:16">
      <c r="C74" s="33"/>
      <c r="E74" s="34"/>
      <c r="G74" s="35"/>
      <c r="H74" s="36"/>
      <c r="I74" s="36"/>
      <c r="L74" s="41"/>
      <c r="N74" s="41"/>
      <c r="P74" s="41"/>
    </row>
    <row r="75" customHeight="1" spans="3:16">
      <c r="C75" s="33"/>
      <c r="E75" s="34"/>
      <c r="G75" s="35"/>
      <c r="H75" s="36"/>
      <c r="I75" s="36"/>
      <c r="L75" s="41"/>
      <c r="N75" s="41"/>
      <c r="P75" s="41"/>
    </row>
    <row r="76" customHeight="1" spans="3:16">
      <c r="C76" s="33"/>
      <c r="E76" s="34"/>
      <c r="G76" s="35"/>
      <c r="H76" s="36"/>
      <c r="I76" s="36"/>
      <c r="L76" s="41"/>
      <c r="N76" s="41"/>
      <c r="P76" s="41"/>
    </row>
    <row r="77" customHeight="1" spans="3:16">
      <c r="C77" s="33"/>
      <c r="E77" s="34"/>
      <c r="G77" s="35"/>
      <c r="H77" s="36"/>
      <c r="I77" s="36"/>
      <c r="L77" s="41"/>
      <c r="N77" s="41"/>
      <c r="P77" s="41"/>
    </row>
    <row r="78" customHeight="1" spans="3:16">
      <c r="C78" s="33"/>
      <c r="E78" s="34"/>
      <c r="G78" s="35"/>
      <c r="H78" s="36"/>
      <c r="I78" s="36"/>
      <c r="L78" s="41"/>
      <c r="N78" s="41"/>
      <c r="P78" s="41"/>
    </row>
    <row r="79" customHeight="1" spans="3:16">
      <c r="C79" s="33"/>
      <c r="E79" s="34"/>
      <c r="G79" s="35"/>
      <c r="H79" s="36"/>
      <c r="I79" s="36"/>
      <c r="L79" s="41"/>
      <c r="N79" s="41"/>
      <c r="P79" s="41"/>
    </row>
    <row r="80" customHeight="1" spans="3:16">
      <c r="C80" s="33"/>
      <c r="E80" s="34"/>
      <c r="G80" s="35"/>
      <c r="H80" s="36"/>
      <c r="I80" s="36"/>
      <c r="L80" s="41"/>
      <c r="N80" s="41"/>
      <c r="P80" s="41"/>
    </row>
    <row r="81" customHeight="1" spans="3:16">
      <c r="C81" s="33"/>
      <c r="E81" s="34"/>
      <c r="G81" s="35"/>
      <c r="H81" s="36"/>
      <c r="I81" s="36"/>
      <c r="L81" s="41"/>
      <c r="N81" s="41"/>
      <c r="P81" s="41"/>
    </row>
    <row r="82" customHeight="1" spans="3:16">
      <c r="C82" s="33"/>
      <c r="E82" s="34"/>
      <c r="G82" s="35"/>
      <c r="H82" s="36"/>
      <c r="I82" s="36"/>
      <c r="L82" s="41"/>
      <c r="N82" s="41"/>
      <c r="P82" s="41"/>
    </row>
    <row r="83" customHeight="1" spans="3:16">
      <c r="C83" s="33"/>
      <c r="E83" s="34"/>
      <c r="G83" s="35"/>
      <c r="H83" s="36"/>
      <c r="I83" s="36"/>
      <c r="L83" s="41"/>
      <c r="N83" s="41"/>
      <c r="P83" s="41"/>
    </row>
    <row r="84" customHeight="1" spans="3:16">
      <c r="C84" s="33"/>
      <c r="E84" s="34"/>
      <c r="G84" s="35"/>
      <c r="H84" s="36"/>
      <c r="I84" s="36"/>
      <c r="L84" s="41"/>
      <c r="N84" s="41"/>
      <c r="P84" s="41"/>
    </row>
    <row r="85" customHeight="1" spans="3:16">
      <c r="C85" s="33"/>
      <c r="E85" s="34"/>
      <c r="G85" s="35"/>
      <c r="H85" s="36"/>
      <c r="I85" s="36"/>
      <c r="L85" s="41"/>
      <c r="N85" s="41"/>
      <c r="P85" s="41"/>
    </row>
    <row r="86" customHeight="1" spans="3:16">
      <c r="C86" s="33"/>
      <c r="E86" s="34"/>
      <c r="G86" s="35"/>
      <c r="H86" s="36"/>
      <c r="I86" s="36"/>
      <c r="L86" s="41"/>
      <c r="N86" s="41"/>
      <c r="P86" s="41"/>
    </row>
    <row r="87" customHeight="1" spans="3:16">
      <c r="C87" s="33"/>
      <c r="E87" s="34"/>
      <c r="G87" s="35"/>
      <c r="H87" s="36"/>
      <c r="I87" s="36"/>
      <c r="L87" s="41"/>
      <c r="N87" s="41"/>
      <c r="P87" s="41"/>
    </row>
    <row r="88" customHeight="1" spans="3:16">
      <c r="C88" s="33"/>
      <c r="E88" s="34"/>
      <c r="G88" s="35"/>
      <c r="H88" s="36"/>
      <c r="I88" s="36"/>
      <c r="L88" s="41"/>
      <c r="N88" s="41"/>
      <c r="P88" s="41"/>
    </row>
    <row r="89" customHeight="1" spans="3:16">
      <c r="C89" s="33"/>
      <c r="E89" s="34"/>
      <c r="G89" s="35"/>
      <c r="H89" s="36"/>
      <c r="I89" s="36"/>
      <c r="L89" s="41"/>
      <c r="N89" s="41"/>
      <c r="P89" s="41"/>
    </row>
    <row r="90" customHeight="1" spans="3:16">
      <c r="C90" s="33"/>
      <c r="E90" s="34"/>
      <c r="G90" s="35"/>
      <c r="H90" s="36"/>
      <c r="I90" s="36"/>
      <c r="L90" s="41"/>
      <c r="N90" s="41"/>
      <c r="P90" s="41"/>
    </row>
    <row r="91" customHeight="1" spans="3:16">
      <c r="C91" s="33"/>
      <c r="E91" s="34"/>
      <c r="G91" s="35"/>
      <c r="H91" s="36"/>
      <c r="I91" s="36"/>
      <c r="L91" s="41"/>
      <c r="N91" s="41"/>
      <c r="P91" s="41"/>
    </row>
    <row r="92" customHeight="1" spans="3:16">
      <c r="C92" s="33"/>
      <c r="E92" s="34"/>
      <c r="G92" s="35"/>
      <c r="H92" s="36"/>
      <c r="I92" s="36"/>
      <c r="L92" s="41"/>
      <c r="N92" s="41"/>
      <c r="P92" s="41"/>
    </row>
    <row r="93" customHeight="1" spans="3:16">
      <c r="C93" s="33"/>
      <c r="E93" s="34"/>
      <c r="G93" s="35"/>
      <c r="H93" s="36"/>
      <c r="I93" s="36"/>
      <c r="L93" s="41"/>
      <c r="N93" s="41"/>
      <c r="P93" s="41"/>
    </row>
    <row r="94" customHeight="1" spans="3:16">
      <c r="C94" s="33"/>
      <c r="E94" s="34"/>
      <c r="G94" s="35"/>
      <c r="H94" s="36"/>
      <c r="I94" s="36"/>
      <c r="L94" s="41"/>
      <c r="N94" s="41"/>
      <c r="P94" s="41"/>
    </row>
    <row r="95" customHeight="1" spans="3:16">
      <c r="C95" s="33"/>
      <c r="E95" s="34"/>
      <c r="G95" s="35"/>
      <c r="H95" s="36"/>
      <c r="I95" s="36"/>
      <c r="L95" s="41"/>
      <c r="N95" s="41"/>
      <c r="P95" s="41"/>
    </row>
    <row r="96" customHeight="1" spans="3:16">
      <c r="C96" s="33"/>
      <c r="E96" s="34"/>
      <c r="G96" s="35"/>
      <c r="H96" s="36"/>
      <c r="I96" s="36"/>
      <c r="L96" s="41"/>
      <c r="N96" s="41"/>
      <c r="P96" s="41"/>
    </row>
    <row r="97" customHeight="1" spans="3:16">
      <c r="C97" s="33"/>
      <c r="E97" s="34"/>
      <c r="G97" s="35"/>
      <c r="H97" s="36"/>
      <c r="I97" s="36"/>
      <c r="L97" s="41"/>
      <c r="N97" s="41"/>
      <c r="P97" s="41"/>
    </row>
    <row r="98" customHeight="1" spans="3:16">
      <c r="C98" s="33"/>
      <c r="E98" s="34"/>
      <c r="G98" s="35"/>
      <c r="H98" s="36"/>
      <c r="I98" s="36"/>
      <c r="L98" s="41"/>
      <c r="N98" s="41"/>
      <c r="P98" s="41"/>
    </row>
    <row r="99" customHeight="1" spans="3:16">
      <c r="C99" s="33"/>
      <c r="E99" s="34"/>
      <c r="G99" s="35"/>
      <c r="H99" s="36"/>
      <c r="I99" s="36"/>
      <c r="L99" s="41"/>
      <c r="N99" s="41"/>
      <c r="P99" s="41"/>
    </row>
    <row r="100" customHeight="1" spans="3:16">
      <c r="C100" s="33"/>
      <c r="E100" s="34"/>
      <c r="G100" s="35"/>
      <c r="H100" s="36"/>
      <c r="I100" s="36"/>
      <c r="L100" s="41"/>
      <c r="N100" s="41"/>
      <c r="P100" s="41"/>
    </row>
    <row r="101" customHeight="1" spans="3:16">
      <c r="C101" s="33"/>
      <c r="E101" s="34"/>
      <c r="G101" s="35"/>
      <c r="H101" s="36"/>
      <c r="I101" s="36"/>
      <c r="L101" s="41"/>
      <c r="N101" s="41"/>
      <c r="P101" s="41"/>
    </row>
    <row r="102" customHeight="1" spans="3:16">
      <c r="C102" s="33"/>
      <c r="E102" s="34"/>
      <c r="G102" s="35"/>
      <c r="H102" s="36"/>
      <c r="I102" s="36"/>
      <c r="L102" s="41"/>
      <c r="N102" s="41"/>
      <c r="P102" s="41"/>
    </row>
    <row r="103" customHeight="1" spans="3:16">
      <c r="C103" s="33"/>
      <c r="E103" s="34"/>
      <c r="G103" s="35"/>
      <c r="H103" s="36"/>
      <c r="I103" s="36"/>
      <c r="L103" s="41"/>
      <c r="N103" s="41"/>
      <c r="P103" s="41"/>
    </row>
    <row r="104" customHeight="1" spans="3:16">
      <c r="C104" s="33"/>
      <c r="E104" s="34"/>
      <c r="G104" s="35"/>
      <c r="H104" s="36"/>
      <c r="I104" s="36"/>
      <c r="L104" s="41"/>
      <c r="N104" s="41"/>
      <c r="P104" s="41"/>
    </row>
    <row r="105" customHeight="1" spans="3:16">
      <c r="C105" s="33"/>
      <c r="E105" s="34"/>
      <c r="G105" s="35"/>
      <c r="H105" s="36"/>
      <c r="I105" s="36"/>
      <c r="L105" s="41"/>
      <c r="N105" s="41"/>
      <c r="P105" s="41"/>
    </row>
    <row r="106" customHeight="1" spans="3:16">
      <c r="C106" s="33"/>
      <c r="E106" s="34"/>
      <c r="G106" s="35"/>
      <c r="H106" s="36"/>
      <c r="I106" s="36"/>
      <c r="L106" s="41"/>
      <c r="N106" s="41"/>
      <c r="P106" s="41"/>
    </row>
    <row r="107" customHeight="1" spans="3:16">
      <c r="C107" s="33"/>
      <c r="E107" s="34"/>
      <c r="G107" s="35"/>
      <c r="H107" s="36"/>
      <c r="I107" s="36"/>
      <c r="L107" s="41"/>
      <c r="N107" s="41"/>
      <c r="P107" s="41"/>
    </row>
    <row r="108" customHeight="1" spans="3:16">
      <c r="C108" s="33"/>
      <c r="E108" s="34"/>
      <c r="G108" s="35"/>
      <c r="H108" s="36"/>
      <c r="I108" s="36"/>
      <c r="L108" s="41"/>
      <c r="N108" s="41"/>
      <c r="P108" s="41"/>
    </row>
    <row r="109" customHeight="1" spans="3:16">
      <c r="C109" s="33"/>
      <c r="E109" s="34"/>
      <c r="G109" s="35"/>
      <c r="H109" s="36"/>
      <c r="I109" s="36"/>
      <c r="L109" s="41"/>
      <c r="N109" s="41"/>
      <c r="P109" s="41"/>
    </row>
    <row r="110" customHeight="1" spans="3:16">
      <c r="C110" s="33"/>
      <c r="E110" s="34"/>
      <c r="G110" s="35"/>
      <c r="H110" s="36"/>
      <c r="I110" s="36"/>
      <c r="L110" s="41"/>
      <c r="N110" s="41"/>
      <c r="P110" s="41"/>
    </row>
    <row r="111" customHeight="1" spans="3:16">
      <c r="C111" s="33"/>
      <c r="E111" s="34"/>
      <c r="G111" s="35"/>
      <c r="H111" s="36"/>
      <c r="I111" s="36"/>
      <c r="L111" s="41"/>
      <c r="N111" s="41"/>
      <c r="P111" s="41"/>
    </row>
    <row r="112" customHeight="1" spans="3:16">
      <c r="C112" s="33"/>
      <c r="E112" s="34"/>
      <c r="G112" s="35"/>
      <c r="H112" s="36"/>
      <c r="I112" s="36"/>
      <c r="L112" s="41"/>
      <c r="N112" s="41"/>
      <c r="P112" s="41"/>
    </row>
    <row r="113" customHeight="1" spans="3:16">
      <c r="C113" s="33"/>
      <c r="E113" s="34"/>
      <c r="G113" s="35"/>
      <c r="H113" s="36"/>
      <c r="I113" s="36"/>
      <c r="L113" s="41"/>
      <c r="N113" s="41"/>
      <c r="P113" s="41"/>
    </row>
    <row r="114" customHeight="1" spans="3:16">
      <c r="C114" s="33"/>
      <c r="E114" s="34"/>
      <c r="G114" s="35"/>
      <c r="H114" s="36"/>
      <c r="I114" s="36"/>
      <c r="L114" s="41"/>
      <c r="N114" s="41"/>
      <c r="P114" s="41"/>
    </row>
    <row r="115" customHeight="1" spans="3:16">
      <c r="C115" s="33"/>
      <c r="E115" s="34"/>
      <c r="G115" s="35"/>
      <c r="H115" s="36"/>
      <c r="I115" s="36"/>
      <c r="L115" s="41"/>
      <c r="N115" s="41"/>
      <c r="P115" s="41"/>
    </row>
    <row r="116" customHeight="1" spans="3:16">
      <c r="C116" s="33"/>
      <c r="E116" s="34"/>
      <c r="G116" s="35"/>
      <c r="H116" s="36"/>
      <c r="I116" s="36"/>
      <c r="L116" s="41"/>
      <c r="N116" s="41"/>
      <c r="P116" s="41"/>
    </row>
    <row r="117" customHeight="1" spans="3:16">
      <c r="C117" s="33"/>
      <c r="E117" s="34"/>
      <c r="G117" s="35"/>
      <c r="H117" s="36"/>
      <c r="I117" s="36"/>
      <c r="L117" s="41"/>
      <c r="N117" s="41"/>
      <c r="P117" s="41"/>
    </row>
    <row r="118" customHeight="1" spans="3:16">
      <c r="C118" s="33"/>
      <c r="E118" s="34"/>
      <c r="G118" s="35"/>
      <c r="H118" s="36"/>
      <c r="I118" s="36"/>
      <c r="L118" s="41"/>
      <c r="N118" s="41"/>
      <c r="P118" s="41"/>
    </row>
    <row r="119" customHeight="1" spans="3:16">
      <c r="C119" s="33"/>
      <c r="E119" s="34"/>
      <c r="G119" s="35"/>
      <c r="H119" s="36"/>
      <c r="I119" s="36"/>
      <c r="L119" s="41"/>
      <c r="N119" s="41"/>
      <c r="P119" s="41"/>
    </row>
    <row r="120" customHeight="1" spans="3:16">
      <c r="C120" s="33"/>
      <c r="E120" s="34"/>
      <c r="G120" s="35"/>
      <c r="H120" s="36"/>
      <c r="I120" s="36"/>
      <c r="L120" s="41"/>
      <c r="N120" s="41"/>
      <c r="P120" s="41"/>
    </row>
    <row r="121" customHeight="1" spans="3:16">
      <c r="C121" s="33"/>
      <c r="E121" s="34"/>
      <c r="G121" s="35"/>
      <c r="H121" s="36"/>
      <c r="I121" s="36"/>
      <c r="L121" s="41"/>
      <c r="N121" s="41"/>
      <c r="P121" s="41"/>
    </row>
    <row r="122" customHeight="1" spans="3:16">
      <c r="C122" s="33"/>
      <c r="E122" s="34"/>
      <c r="G122" s="35"/>
      <c r="H122" s="36"/>
      <c r="I122" s="36"/>
      <c r="L122" s="41"/>
      <c r="N122" s="41"/>
      <c r="P122" s="41"/>
    </row>
    <row r="123" customHeight="1" spans="3:16">
      <c r="C123" s="33"/>
      <c r="E123" s="34"/>
      <c r="G123" s="35"/>
      <c r="H123" s="36"/>
      <c r="I123" s="36"/>
      <c r="L123" s="41"/>
      <c r="N123" s="41"/>
      <c r="P123" s="41"/>
    </row>
    <row r="124" customHeight="1" spans="3:16">
      <c r="C124" s="33"/>
      <c r="E124" s="34"/>
      <c r="G124" s="35"/>
      <c r="H124" s="36"/>
      <c r="I124" s="36"/>
      <c r="L124" s="41"/>
      <c r="N124" s="41"/>
      <c r="P124" s="41"/>
    </row>
    <row r="125" customHeight="1" spans="3:16">
      <c r="C125" s="33"/>
      <c r="E125" s="34"/>
      <c r="G125" s="35"/>
      <c r="H125" s="36"/>
      <c r="I125" s="36"/>
      <c r="L125" s="41"/>
      <c r="N125" s="41"/>
      <c r="P125" s="41"/>
    </row>
    <row r="126" customHeight="1" spans="3:16">
      <c r="C126" s="33"/>
      <c r="E126" s="34"/>
      <c r="G126" s="35"/>
      <c r="H126" s="36"/>
      <c r="I126" s="36"/>
      <c r="L126" s="41"/>
      <c r="N126" s="41"/>
      <c r="P126" s="41"/>
    </row>
    <row r="127" customHeight="1" spans="3:16">
      <c r="C127" s="33"/>
      <c r="E127" s="34"/>
      <c r="G127" s="35"/>
      <c r="H127" s="36"/>
      <c r="I127" s="36"/>
      <c r="L127" s="41"/>
      <c r="N127" s="41"/>
      <c r="P127" s="41"/>
    </row>
    <row r="128" customHeight="1" spans="3:16">
      <c r="C128" s="33"/>
      <c r="E128" s="34"/>
      <c r="G128" s="35"/>
      <c r="H128" s="36"/>
      <c r="I128" s="36"/>
      <c r="L128" s="41"/>
      <c r="N128" s="41"/>
      <c r="P128" s="41"/>
    </row>
    <row r="129" customHeight="1" spans="3:16">
      <c r="C129" s="33"/>
      <c r="E129" s="34"/>
      <c r="G129" s="35"/>
      <c r="H129" s="36"/>
      <c r="I129" s="36"/>
      <c r="L129" s="41"/>
      <c r="N129" s="41"/>
      <c r="P129" s="41"/>
    </row>
    <row r="130" customHeight="1" spans="3:16">
      <c r="C130" s="33"/>
      <c r="E130" s="34"/>
      <c r="G130" s="35"/>
      <c r="H130" s="36"/>
      <c r="I130" s="36"/>
      <c r="L130" s="41"/>
      <c r="N130" s="41"/>
      <c r="P130" s="41"/>
    </row>
    <row r="131" customHeight="1" spans="3:16">
      <c r="C131" s="33"/>
      <c r="E131" s="34"/>
      <c r="G131" s="35"/>
      <c r="H131" s="36"/>
      <c r="I131" s="36"/>
      <c r="L131" s="41"/>
      <c r="N131" s="41"/>
      <c r="P131" s="41"/>
    </row>
    <row r="132" customHeight="1" spans="3:16">
      <c r="C132" s="33"/>
      <c r="E132" s="34"/>
      <c r="G132" s="35"/>
      <c r="H132" s="36"/>
      <c r="I132" s="36"/>
      <c r="L132" s="41"/>
      <c r="N132" s="41"/>
      <c r="P132" s="41"/>
    </row>
    <row r="133" customHeight="1" spans="3:16">
      <c r="C133" s="33"/>
      <c r="E133" s="34"/>
      <c r="G133" s="35"/>
      <c r="H133" s="36"/>
      <c r="I133" s="36"/>
      <c r="L133" s="41"/>
      <c r="N133" s="41"/>
      <c r="P133" s="41"/>
    </row>
    <row r="134" customHeight="1" spans="3:16">
      <c r="C134" s="33"/>
      <c r="E134" s="34"/>
      <c r="G134" s="35"/>
      <c r="H134" s="36"/>
      <c r="I134" s="36"/>
      <c r="L134" s="41"/>
      <c r="N134" s="41"/>
      <c r="P134" s="41"/>
    </row>
    <row r="135" customHeight="1" spans="3:16">
      <c r="C135" s="33"/>
      <c r="E135" s="34"/>
      <c r="G135" s="35"/>
      <c r="H135" s="36"/>
      <c r="I135" s="36"/>
      <c r="L135" s="41"/>
      <c r="N135" s="41"/>
      <c r="P135" s="41"/>
    </row>
    <row r="136" customHeight="1" spans="3:16">
      <c r="C136" s="33"/>
      <c r="E136" s="34"/>
      <c r="G136" s="35"/>
      <c r="H136" s="36"/>
      <c r="I136" s="36"/>
      <c r="L136" s="41"/>
      <c r="N136" s="41"/>
      <c r="P136" s="41"/>
    </row>
    <row r="137" customHeight="1" spans="3:16">
      <c r="C137" s="33"/>
      <c r="E137" s="34"/>
      <c r="G137" s="35"/>
      <c r="H137" s="36"/>
      <c r="I137" s="36"/>
      <c r="L137" s="41"/>
      <c r="N137" s="41"/>
      <c r="P137" s="41"/>
    </row>
    <row r="138" customHeight="1" spans="3:16">
      <c r="C138" s="33"/>
      <c r="E138" s="34"/>
      <c r="G138" s="35"/>
      <c r="H138" s="36"/>
      <c r="I138" s="36"/>
      <c r="L138" s="41"/>
      <c r="N138" s="41"/>
      <c r="P138" s="41"/>
    </row>
    <row r="139" customHeight="1" spans="3:16">
      <c r="C139" s="33"/>
      <c r="E139" s="34"/>
      <c r="G139" s="35"/>
      <c r="H139" s="36"/>
      <c r="I139" s="36"/>
      <c r="L139" s="41"/>
      <c r="N139" s="41"/>
      <c r="P139" s="41"/>
    </row>
    <row r="140" customHeight="1" spans="3:16">
      <c r="C140" s="33"/>
      <c r="E140" s="34"/>
      <c r="G140" s="35"/>
      <c r="H140" s="36"/>
      <c r="I140" s="36"/>
      <c r="L140" s="41"/>
      <c r="N140" s="41"/>
      <c r="P140" s="41"/>
    </row>
    <row r="141" customHeight="1" spans="3:16">
      <c r="C141" s="33"/>
      <c r="E141" s="34"/>
      <c r="G141" s="35"/>
      <c r="H141" s="36"/>
      <c r="I141" s="36"/>
      <c r="L141" s="41"/>
      <c r="N141" s="41"/>
      <c r="P141" s="41"/>
    </row>
    <row r="142" customHeight="1" spans="3:16">
      <c r="C142" s="33"/>
      <c r="E142" s="34"/>
      <c r="G142" s="35"/>
      <c r="H142" s="36"/>
      <c r="I142" s="36"/>
      <c r="L142" s="41"/>
      <c r="N142" s="41"/>
      <c r="P142" s="41"/>
    </row>
    <row r="143" customHeight="1" spans="3:16">
      <c r="C143" s="33"/>
      <c r="E143" s="34"/>
      <c r="G143" s="35"/>
      <c r="H143" s="36"/>
      <c r="I143" s="36"/>
      <c r="L143" s="41"/>
      <c r="N143" s="41"/>
      <c r="P143" s="41"/>
    </row>
    <row r="144" customHeight="1" spans="3:16">
      <c r="C144" s="33"/>
      <c r="E144" s="34"/>
      <c r="G144" s="35"/>
      <c r="H144" s="36"/>
      <c r="I144" s="36"/>
      <c r="L144" s="41"/>
      <c r="N144" s="41"/>
      <c r="P144" s="41"/>
    </row>
    <row r="145" customHeight="1" spans="3:16">
      <c r="C145" s="33"/>
      <c r="E145" s="34"/>
      <c r="G145" s="35"/>
      <c r="H145" s="36"/>
      <c r="I145" s="36"/>
      <c r="L145" s="41"/>
      <c r="N145" s="41"/>
      <c r="P145" s="41"/>
    </row>
    <row r="146" customHeight="1" spans="3:16">
      <c r="C146" s="33"/>
      <c r="E146" s="34"/>
      <c r="G146" s="35"/>
      <c r="H146" s="36"/>
      <c r="I146" s="36"/>
      <c r="L146" s="41"/>
      <c r="N146" s="41"/>
      <c r="P146" s="41"/>
    </row>
    <row r="147" customHeight="1" spans="3:16">
      <c r="C147" s="33"/>
      <c r="E147" s="34"/>
      <c r="G147" s="35"/>
      <c r="H147" s="36"/>
      <c r="I147" s="36"/>
      <c r="L147" s="41"/>
      <c r="N147" s="41"/>
      <c r="P147" s="41"/>
    </row>
    <row r="148" customHeight="1" spans="3:16">
      <c r="C148" s="33"/>
      <c r="E148" s="34"/>
      <c r="G148" s="35"/>
      <c r="H148" s="36"/>
      <c r="I148" s="36"/>
      <c r="L148" s="41"/>
      <c r="N148" s="41"/>
      <c r="P148" s="41"/>
    </row>
    <row r="149" customHeight="1" spans="3:16">
      <c r="C149" s="33"/>
      <c r="E149" s="34"/>
      <c r="G149" s="35"/>
      <c r="H149" s="36"/>
      <c r="I149" s="36"/>
      <c r="L149" s="41"/>
      <c r="N149" s="41"/>
      <c r="P149" s="41"/>
    </row>
    <row r="150" customHeight="1" spans="3:16">
      <c r="C150" s="33"/>
      <c r="E150" s="34"/>
      <c r="G150" s="35"/>
      <c r="H150" s="36"/>
      <c r="I150" s="36"/>
      <c r="L150" s="41"/>
      <c r="N150" s="41"/>
      <c r="P150" s="41"/>
    </row>
    <row r="151" customHeight="1" spans="3:16">
      <c r="C151" s="33"/>
      <c r="E151" s="34"/>
      <c r="G151" s="35"/>
      <c r="H151" s="36"/>
      <c r="I151" s="36"/>
      <c r="L151" s="41"/>
      <c r="N151" s="41"/>
      <c r="P151" s="41"/>
    </row>
    <row r="152" customHeight="1" spans="3:16">
      <c r="C152" s="33"/>
      <c r="E152" s="34"/>
      <c r="G152" s="35"/>
      <c r="H152" s="36"/>
      <c r="I152" s="36"/>
      <c r="L152" s="41"/>
      <c r="N152" s="41"/>
      <c r="P152" s="41"/>
    </row>
    <row r="153" customHeight="1" spans="3:16">
      <c r="C153" s="33"/>
      <c r="E153" s="34"/>
      <c r="G153" s="35"/>
      <c r="H153" s="36"/>
      <c r="I153" s="36"/>
      <c r="L153" s="41"/>
      <c r="N153" s="41"/>
      <c r="P153" s="41"/>
    </row>
    <row r="154" customHeight="1" spans="3:16">
      <c r="C154" s="33"/>
      <c r="E154" s="34"/>
      <c r="G154" s="35"/>
      <c r="H154" s="36"/>
      <c r="I154" s="36"/>
      <c r="L154" s="41"/>
      <c r="N154" s="41"/>
      <c r="P154" s="41"/>
    </row>
    <row r="155" customHeight="1" spans="3:16">
      <c r="C155" s="33"/>
      <c r="E155" s="34"/>
      <c r="G155" s="35"/>
      <c r="H155" s="36"/>
      <c r="I155" s="36"/>
      <c r="L155" s="41"/>
      <c r="N155" s="41"/>
      <c r="P155" s="41"/>
    </row>
    <row r="156" customHeight="1" spans="3:16">
      <c r="C156" s="33"/>
      <c r="E156" s="34"/>
      <c r="G156" s="35"/>
      <c r="H156" s="36"/>
      <c r="I156" s="36"/>
      <c r="L156" s="41"/>
      <c r="N156" s="41"/>
      <c r="P156" s="41"/>
    </row>
    <row r="157" customHeight="1" spans="3:16">
      <c r="C157" s="33"/>
      <c r="E157" s="34"/>
      <c r="G157" s="35"/>
      <c r="H157" s="36"/>
      <c r="I157" s="36"/>
      <c r="L157" s="41"/>
      <c r="N157" s="41"/>
      <c r="P157" s="41"/>
    </row>
    <row r="158" customHeight="1" spans="3:16">
      <c r="C158" s="33"/>
      <c r="E158" s="34"/>
      <c r="G158" s="35"/>
      <c r="H158" s="36"/>
      <c r="I158" s="36"/>
      <c r="L158" s="41"/>
      <c r="N158" s="41"/>
      <c r="P158" s="41"/>
    </row>
    <row r="159" customHeight="1" spans="3:16">
      <c r="C159" s="33"/>
      <c r="E159" s="34"/>
      <c r="G159" s="35"/>
      <c r="H159" s="36"/>
      <c r="I159" s="36"/>
      <c r="L159" s="41"/>
      <c r="N159" s="41"/>
      <c r="P159" s="41"/>
    </row>
    <row r="160" customHeight="1" spans="3:16">
      <c r="C160" s="33"/>
      <c r="E160" s="34"/>
      <c r="G160" s="35"/>
      <c r="H160" s="36"/>
      <c r="I160" s="36"/>
      <c r="L160" s="41"/>
      <c r="N160" s="41"/>
      <c r="P160" s="41"/>
    </row>
    <row r="161" customHeight="1" spans="3:16">
      <c r="C161" s="33"/>
      <c r="E161" s="34"/>
      <c r="G161" s="35"/>
      <c r="H161" s="36"/>
      <c r="I161" s="36"/>
      <c r="L161" s="41"/>
      <c r="N161" s="41"/>
      <c r="P161" s="41"/>
    </row>
    <row r="162" customHeight="1" spans="3:16">
      <c r="C162" s="33"/>
      <c r="E162" s="34"/>
      <c r="G162" s="35"/>
      <c r="H162" s="36"/>
      <c r="I162" s="36"/>
      <c r="L162" s="41"/>
      <c r="N162" s="41"/>
      <c r="P162" s="41"/>
    </row>
    <row r="163" customHeight="1" spans="3:16">
      <c r="C163" s="33"/>
      <c r="E163" s="34"/>
      <c r="G163" s="35"/>
      <c r="H163" s="36"/>
      <c r="I163" s="36"/>
      <c r="L163" s="41"/>
      <c r="N163" s="41"/>
      <c r="P163" s="41"/>
    </row>
    <row r="164" customHeight="1" spans="3:16">
      <c r="C164" s="33"/>
      <c r="E164" s="34"/>
      <c r="G164" s="35"/>
      <c r="H164" s="36"/>
      <c r="I164" s="36"/>
      <c r="L164" s="41"/>
      <c r="N164" s="41"/>
      <c r="P164" s="41"/>
    </row>
    <row r="165" customHeight="1" spans="3:16">
      <c r="C165" s="33"/>
      <c r="E165" s="34"/>
      <c r="G165" s="35"/>
      <c r="H165" s="36"/>
      <c r="I165" s="36"/>
      <c r="L165" s="41"/>
      <c r="N165" s="41"/>
      <c r="P165" s="41"/>
    </row>
    <row r="166" customHeight="1" spans="3:16">
      <c r="C166" s="33"/>
      <c r="E166" s="34"/>
      <c r="G166" s="35"/>
      <c r="H166" s="36"/>
      <c r="I166" s="36"/>
      <c r="L166" s="41"/>
      <c r="N166" s="41"/>
      <c r="P166" s="41"/>
    </row>
    <row r="167" customHeight="1" spans="3:16">
      <c r="C167" s="33"/>
      <c r="E167" s="34"/>
      <c r="G167" s="35"/>
      <c r="H167" s="36"/>
      <c r="I167" s="36"/>
      <c r="L167" s="41"/>
      <c r="N167" s="41"/>
      <c r="P167" s="41"/>
    </row>
    <row r="168" customHeight="1" spans="3:16">
      <c r="C168" s="33"/>
      <c r="E168" s="34"/>
      <c r="G168" s="35"/>
      <c r="H168" s="36"/>
      <c r="I168" s="36"/>
      <c r="L168" s="41"/>
      <c r="N168" s="41"/>
      <c r="P168" s="41"/>
    </row>
    <row r="169" customHeight="1" spans="3:16">
      <c r="C169" s="33"/>
      <c r="E169" s="34"/>
      <c r="G169" s="35"/>
      <c r="H169" s="36"/>
      <c r="I169" s="36"/>
      <c r="L169" s="41"/>
      <c r="N169" s="41"/>
      <c r="P169" s="41"/>
    </row>
    <row r="170" customHeight="1" spans="3:16">
      <c r="C170" s="33"/>
      <c r="E170" s="34"/>
      <c r="G170" s="35"/>
      <c r="H170" s="36"/>
      <c r="I170" s="36"/>
      <c r="L170" s="41"/>
      <c r="N170" s="41"/>
      <c r="P170" s="41"/>
    </row>
    <row r="171" customHeight="1" spans="3:16">
      <c r="C171" s="33"/>
      <c r="E171" s="34"/>
      <c r="G171" s="35"/>
      <c r="H171" s="36"/>
      <c r="I171" s="36"/>
      <c r="L171" s="41"/>
      <c r="N171" s="41"/>
      <c r="P171" s="41"/>
    </row>
    <row r="172" customHeight="1" spans="3:16">
      <c r="C172" s="33"/>
      <c r="E172" s="34"/>
      <c r="G172" s="35"/>
      <c r="H172" s="36"/>
      <c r="I172" s="36"/>
      <c r="L172" s="41"/>
      <c r="N172" s="41"/>
      <c r="P172" s="41"/>
    </row>
    <row r="173" customHeight="1" spans="3:16">
      <c r="C173" s="33"/>
      <c r="E173" s="34"/>
      <c r="G173" s="35"/>
      <c r="H173" s="36"/>
      <c r="I173" s="36"/>
      <c r="L173" s="41"/>
      <c r="N173" s="41"/>
      <c r="P173" s="41"/>
    </row>
    <row r="174" customHeight="1" spans="3:16">
      <c r="C174" s="33"/>
      <c r="E174" s="34"/>
      <c r="G174" s="35"/>
      <c r="H174" s="36"/>
      <c r="I174" s="36"/>
      <c r="L174" s="41"/>
      <c r="N174" s="41"/>
      <c r="P174" s="41"/>
    </row>
    <row r="175" customHeight="1" spans="3:16">
      <c r="C175" s="33"/>
      <c r="E175" s="34"/>
      <c r="G175" s="35"/>
      <c r="H175" s="36"/>
      <c r="I175" s="36"/>
      <c r="L175" s="41"/>
      <c r="N175" s="41"/>
      <c r="P175" s="41"/>
    </row>
    <row r="176" customHeight="1" spans="3:16">
      <c r="C176" s="33"/>
      <c r="E176" s="34"/>
      <c r="G176" s="35"/>
      <c r="H176" s="36"/>
      <c r="I176" s="36"/>
      <c r="L176" s="41"/>
      <c r="N176" s="41"/>
      <c r="P176" s="41"/>
    </row>
    <row r="177" customHeight="1" spans="3:16">
      <c r="C177" s="33"/>
      <c r="E177" s="34"/>
      <c r="G177" s="35"/>
      <c r="H177" s="36"/>
      <c r="I177" s="36"/>
      <c r="L177" s="41"/>
      <c r="N177" s="41"/>
      <c r="P177" s="41"/>
    </row>
    <row r="178" customHeight="1" spans="3:16">
      <c r="C178" s="33"/>
      <c r="E178" s="34"/>
      <c r="G178" s="35"/>
      <c r="H178" s="36"/>
      <c r="I178" s="36"/>
      <c r="L178" s="41"/>
      <c r="N178" s="41"/>
      <c r="P178" s="41"/>
    </row>
    <row r="179" customHeight="1" spans="3:16">
      <c r="C179" s="33"/>
      <c r="E179" s="34"/>
      <c r="G179" s="35"/>
      <c r="H179" s="36"/>
      <c r="I179" s="36"/>
      <c r="L179" s="41"/>
      <c r="N179" s="41"/>
      <c r="P179" s="41"/>
    </row>
    <row r="180" customHeight="1" spans="3:16">
      <c r="C180" s="33"/>
      <c r="E180" s="34"/>
      <c r="G180" s="35"/>
      <c r="H180" s="36"/>
      <c r="I180" s="36"/>
      <c r="L180" s="41"/>
      <c r="N180" s="41"/>
      <c r="P180" s="41"/>
    </row>
    <row r="181" customHeight="1" spans="3:16">
      <c r="C181" s="33"/>
      <c r="E181" s="34"/>
      <c r="G181" s="35"/>
      <c r="H181" s="36"/>
      <c r="I181" s="36"/>
      <c r="L181" s="41"/>
      <c r="N181" s="41"/>
      <c r="P181" s="41"/>
    </row>
    <row r="182" customHeight="1" spans="3:16">
      <c r="C182" s="33"/>
      <c r="E182" s="34"/>
      <c r="G182" s="35"/>
      <c r="H182" s="36"/>
      <c r="I182" s="36"/>
      <c r="L182" s="41"/>
      <c r="N182" s="41"/>
      <c r="P182" s="41"/>
    </row>
    <row r="183" customHeight="1" spans="3:16">
      <c r="C183" s="33"/>
      <c r="E183" s="34"/>
      <c r="G183" s="35"/>
      <c r="H183" s="36"/>
      <c r="I183" s="36"/>
      <c r="L183" s="41"/>
      <c r="N183" s="41"/>
      <c r="P183" s="41"/>
    </row>
    <row r="184" customHeight="1" spans="3:16">
      <c r="C184" s="33"/>
      <c r="E184" s="34"/>
      <c r="G184" s="35"/>
      <c r="H184" s="36"/>
      <c r="I184" s="36"/>
      <c r="L184" s="41"/>
      <c r="N184" s="41"/>
      <c r="P184" s="41"/>
    </row>
    <row r="185" customHeight="1" spans="3:16">
      <c r="C185" s="33"/>
      <c r="E185" s="34"/>
      <c r="G185" s="35"/>
      <c r="H185" s="36"/>
      <c r="I185" s="36"/>
      <c r="L185" s="41"/>
      <c r="N185" s="41"/>
      <c r="P185" s="41"/>
    </row>
    <row r="186" customHeight="1" spans="3:16">
      <c r="C186" s="33"/>
      <c r="E186" s="34"/>
      <c r="G186" s="35"/>
      <c r="H186" s="36"/>
      <c r="I186" s="36"/>
      <c r="L186" s="41"/>
      <c r="N186" s="41"/>
      <c r="P186" s="41"/>
    </row>
    <row r="187" customHeight="1" spans="3:16">
      <c r="C187" s="33"/>
      <c r="E187" s="34"/>
      <c r="G187" s="35"/>
      <c r="H187" s="36"/>
      <c r="I187" s="36"/>
      <c r="L187" s="41"/>
      <c r="N187" s="41"/>
      <c r="P187" s="41"/>
    </row>
    <row r="188" customHeight="1" spans="3:16">
      <c r="C188" s="33"/>
      <c r="E188" s="34"/>
      <c r="G188" s="35"/>
      <c r="H188" s="36"/>
      <c r="I188" s="36"/>
      <c r="L188" s="41"/>
      <c r="N188" s="41"/>
      <c r="P188" s="41"/>
    </row>
    <row r="189" customHeight="1" spans="3:16">
      <c r="C189" s="33"/>
      <c r="E189" s="34"/>
      <c r="G189" s="35"/>
      <c r="H189" s="36"/>
      <c r="I189" s="36"/>
      <c r="L189" s="41"/>
      <c r="N189" s="41"/>
      <c r="P189" s="41"/>
    </row>
    <row r="190" customHeight="1" spans="3:16">
      <c r="C190" s="33"/>
      <c r="E190" s="34"/>
      <c r="G190" s="35"/>
      <c r="H190" s="36"/>
      <c r="I190" s="36"/>
      <c r="L190" s="41"/>
      <c r="N190" s="41"/>
      <c r="P190" s="41"/>
    </row>
    <row r="191" customHeight="1" spans="3:16">
      <c r="C191" s="33"/>
      <c r="E191" s="34"/>
      <c r="G191" s="35"/>
      <c r="H191" s="36"/>
      <c r="I191" s="36"/>
      <c r="L191" s="41"/>
      <c r="N191" s="41"/>
      <c r="P191" s="41"/>
    </row>
    <row r="192" customHeight="1" spans="3:16">
      <c r="C192" s="33"/>
      <c r="E192" s="34"/>
      <c r="G192" s="35"/>
      <c r="H192" s="36"/>
      <c r="I192" s="36"/>
      <c r="L192" s="41"/>
      <c r="N192" s="41"/>
      <c r="P192" s="41"/>
    </row>
    <row r="193" customHeight="1" spans="3:16">
      <c r="C193" s="33"/>
      <c r="E193" s="34"/>
      <c r="G193" s="35"/>
      <c r="H193" s="36"/>
      <c r="I193" s="36"/>
      <c r="L193" s="41"/>
      <c r="N193" s="41"/>
      <c r="P193" s="41"/>
    </row>
    <row r="194" customHeight="1" spans="3:16">
      <c r="C194" s="33"/>
      <c r="E194" s="34"/>
      <c r="G194" s="35"/>
      <c r="H194" s="36"/>
      <c r="I194" s="36"/>
      <c r="L194" s="41"/>
      <c r="N194" s="41"/>
      <c r="P194" s="41"/>
    </row>
    <row r="195" customHeight="1" spans="3:16">
      <c r="C195" s="33"/>
      <c r="E195" s="34"/>
      <c r="G195" s="35"/>
      <c r="H195" s="36"/>
      <c r="I195" s="36"/>
      <c r="L195" s="41"/>
      <c r="N195" s="41"/>
      <c r="P195" s="41"/>
    </row>
    <row r="196" customHeight="1" spans="3:16">
      <c r="C196" s="33"/>
      <c r="E196" s="34"/>
      <c r="G196" s="35"/>
      <c r="H196" s="36"/>
      <c r="I196" s="36"/>
      <c r="L196" s="41"/>
      <c r="N196" s="41"/>
      <c r="P196" s="41"/>
    </row>
    <row r="197" customHeight="1" spans="3:16">
      <c r="C197" s="33"/>
      <c r="E197" s="34"/>
      <c r="G197" s="35"/>
      <c r="H197" s="36"/>
      <c r="I197" s="36"/>
      <c r="L197" s="41"/>
      <c r="N197" s="41"/>
      <c r="P197" s="41"/>
    </row>
    <row r="198" customHeight="1" spans="3:16">
      <c r="C198" s="33"/>
      <c r="E198" s="34"/>
      <c r="G198" s="35"/>
      <c r="H198" s="36"/>
      <c r="I198" s="36"/>
      <c r="L198" s="41"/>
      <c r="N198" s="41"/>
      <c r="P198" s="41"/>
    </row>
    <row r="199" customHeight="1" spans="3:16">
      <c r="C199" s="33"/>
      <c r="E199" s="34"/>
      <c r="G199" s="35"/>
      <c r="H199" s="36"/>
      <c r="I199" s="36"/>
      <c r="L199" s="41"/>
      <c r="N199" s="41"/>
      <c r="P199" s="41"/>
    </row>
    <row r="200" customHeight="1" spans="3:16">
      <c r="C200" s="33"/>
      <c r="E200" s="34"/>
      <c r="G200" s="35"/>
      <c r="H200" s="36"/>
      <c r="I200" s="36"/>
      <c r="L200" s="41"/>
      <c r="N200" s="41"/>
      <c r="P200" s="41"/>
    </row>
    <row r="201" customHeight="1" spans="3:16">
      <c r="C201" s="33"/>
      <c r="E201" s="34"/>
      <c r="G201" s="35"/>
      <c r="H201" s="36"/>
      <c r="I201" s="36"/>
      <c r="L201" s="41"/>
      <c r="N201" s="41"/>
      <c r="P201" s="41"/>
    </row>
    <row r="202" customHeight="1" spans="3:16">
      <c r="C202" s="33"/>
      <c r="E202" s="34"/>
      <c r="G202" s="35"/>
      <c r="H202" s="36"/>
      <c r="I202" s="36"/>
      <c r="L202" s="41"/>
      <c r="N202" s="41"/>
      <c r="P202" s="41"/>
    </row>
    <row r="203" customHeight="1" spans="3:16">
      <c r="C203" s="33"/>
      <c r="E203" s="34"/>
      <c r="G203" s="35"/>
      <c r="H203" s="36"/>
      <c r="I203" s="36"/>
      <c r="L203" s="41"/>
      <c r="N203" s="41"/>
      <c r="P203" s="41"/>
    </row>
    <row r="204" customHeight="1" spans="3:16">
      <c r="C204" s="33"/>
      <c r="E204" s="34"/>
      <c r="G204" s="35"/>
      <c r="H204" s="36"/>
      <c r="I204" s="36"/>
      <c r="L204" s="41"/>
      <c r="N204" s="41"/>
      <c r="P204" s="41"/>
    </row>
    <row r="205" customHeight="1" spans="3:16">
      <c r="C205" s="33"/>
      <c r="E205" s="34"/>
      <c r="G205" s="35"/>
      <c r="H205" s="36"/>
      <c r="I205" s="36"/>
      <c r="L205" s="41"/>
      <c r="N205" s="41"/>
      <c r="P205" s="41"/>
    </row>
    <row r="206" customHeight="1" spans="3:16">
      <c r="C206" s="33"/>
      <c r="E206" s="34"/>
      <c r="G206" s="35"/>
      <c r="H206" s="36"/>
      <c r="I206" s="36"/>
      <c r="L206" s="41"/>
      <c r="N206" s="41"/>
      <c r="P206" s="41"/>
    </row>
    <row r="207" customHeight="1" spans="3:16">
      <c r="C207" s="33"/>
      <c r="E207" s="34"/>
      <c r="G207" s="35"/>
      <c r="H207" s="36"/>
      <c r="I207" s="36"/>
      <c r="L207" s="41"/>
      <c r="N207" s="41"/>
      <c r="P207" s="41"/>
    </row>
    <row r="208" customHeight="1" spans="3:16">
      <c r="C208" s="33"/>
      <c r="E208" s="34"/>
      <c r="G208" s="35"/>
      <c r="H208" s="36"/>
      <c r="I208" s="36"/>
      <c r="L208" s="41"/>
      <c r="N208" s="41"/>
      <c r="P208" s="41"/>
    </row>
    <row r="209" customHeight="1" spans="3:16">
      <c r="C209" s="33"/>
      <c r="E209" s="34"/>
      <c r="G209" s="35"/>
      <c r="H209" s="36"/>
      <c r="I209" s="36"/>
      <c r="L209" s="41"/>
      <c r="N209" s="41"/>
      <c r="P209" s="41"/>
    </row>
    <row r="210" customHeight="1" spans="3:16">
      <c r="C210" s="33"/>
      <c r="E210" s="34"/>
      <c r="G210" s="35"/>
      <c r="H210" s="36"/>
      <c r="I210" s="36"/>
      <c r="L210" s="41"/>
      <c r="N210" s="41"/>
      <c r="P210" s="41"/>
    </row>
    <row r="211" customHeight="1" spans="3:16">
      <c r="C211" s="33"/>
      <c r="E211" s="34"/>
      <c r="G211" s="35"/>
      <c r="H211" s="36"/>
      <c r="I211" s="36"/>
      <c r="L211" s="41"/>
      <c r="N211" s="41"/>
      <c r="P211" s="41"/>
    </row>
    <row r="212" customHeight="1" spans="3:16">
      <c r="C212" s="33"/>
      <c r="E212" s="34"/>
      <c r="G212" s="35"/>
      <c r="H212" s="36"/>
      <c r="I212" s="36"/>
      <c r="L212" s="41"/>
      <c r="N212" s="41"/>
      <c r="P212" s="41"/>
    </row>
    <row r="213" customHeight="1" spans="3:16">
      <c r="C213" s="33"/>
      <c r="E213" s="34"/>
      <c r="G213" s="35"/>
      <c r="H213" s="36"/>
      <c r="I213" s="36"/>
      <c r="L213" s="41"/>
      <c r="N213" s="41"/>
      <c r="P213" s="41"/>
    </row>
    <row r="214" customHeight="1" spans="3:16">
      <c r="C214" s="33"/>
      <c r="E214" s="34"/>
      <c r="G214" s="35"/>
      <c r="H214" s="36"/>
      <c r="I214" s="36"/>
      <c r="L214" s="41"/>
      <c r="N214" s="41"/>
      <c r="P214" s="41"/>
    </row>
    <row r="215" customHeight="1" spans="3:16">
      <c r="C215" s="33"/>
      <c r="E215" s="34"/>
      <c r="G215" s="35"/>
      <c r="H215" s="36"/>
      <c r="I215" s="36"/>
      <c r="L215" s="41"/>
      <c r="N215" s="41"/>
      <c r="P215" s="41"/>
    </row>
    <row r="216" customHeight="1" spans="3:16">
      <c r="C216" s="33"/>
      <c r="E216" s="34"/>
      <c r="G216" s="35"/>
      <c r="H216" s="36"/>
      <c r="I216" s="36"/>
      <c r="L216" s="41"/>
      <c r="N216" s="41"/>
      <c r="P216" s="41"/>
    </row>
    <row r="217" customHeight="1" spans="3:16">
      <c r="C217" s="33"/>
      <c r="E217" s="34"/>
      <c r="G217" s="35"/>
      <c r="H217" s="36"/>
      <c r="I217" s="36"/>
      <c r="L217" s="41"/>
      <c r="N217" s="41"/>
      <c r="P217" s="41"/>
    </row>
    <row r="218" customHeight="1" spans="3:16">
      <c r="C218" s="33"/>
      <c r="E218" s="34"/>
      <c r="G218" s="35"/>
      <c r="H218" s="36"/>
      <c r="I218" s="36"/>
      <c r="L218" s="41"/>
      <c r="N218" s="41"/>
      <c r="P218" s="41"/>
    </row>
    <row r="219" customHeight="1" spans="3:16">
      <c r="C219" s="33"/>
      <c r="E219" s="34"/>
      <c r="G219" s="35"/>
      <c r="H219" s="36"/>
      <c r="I219" s="36"/>
      <c r="L219" s="41"/>
      <c r="N219" s="41"/>
      <c r="P219" s="41"/>
    </row>
    <row r="220" customHeight="1" spans="3:16">
      <c r="C220" s="33"/>
      <c r="E220" s="34"/>
      <c r="G220" s="35"/>
      <c r="H220" s="36"/>
      <c r="I220" s="36"/>
      <c r="L220" s="41"/>
      <c r="N220" s="41"/>
      <c r="P220" s="41"/>
    </row>
    <row r="221" customHeight="1" spans="3:16">
      <c r="C221" s="33"/>
      <c r="E221" s="34"/>
      <c r="G221" s="35"/>
      <c r="H221" s="36"/>
      <c r="I221" s="36"/>
      <c r="L221" s="41"/>
      <c r="N221" s="41"/>
      <c r="P221" s="41"/>
    </row>
    <row r="222" customHeight="1" spans="3:16">
      <c r="C222" s="33"/>
      <c r="E222" s="34"/>
      <c r="G222" s="35"/>
      <c r="H222" s="36"/>
      <c r="I222" s="36"/>
      <c r="L222" s="41"/>
      <c r="N222" s="41"/>
      <c r="P222" s="41"/>
    </row>
    <row r="223" customHeight="1" spans="3:16">
      <c r="C223" s="33"/>
      <c r="E223" s="34"/>
      <c r="G223" s="35"/>
      <c r="H223" s="36"/>
      <c r="I223" s="36"/>
      <c r="L223" s="41"/>
      <c r="N223" s="41"/>
      <c r="P223" s="41"/>
    </row>
    <row r="224" customHeight="1" spans="3:16">
      <c r="C224" s="33"/>
      <c r="E224" s="34"/>
      <c r="G224" s="35"/>
      <c r="H224" s="36"/>
      <c r="I224" s="36"/>
      <c r="L224" s="41"/>
      <c r="N224" s="41"/>
      <c r="P224" s="41"/>
    </row>
    <row r="225" customHeight="1" spans="3:16">
      <c r="C225" s="33"/>
      <c r="E225" s="34"/>
      <c r="G225" s="35"/>
      <c r="H225" s="36"/>
      <c r="I225" s="36"/>
      <c r="L225" s="41"/>
      <c r="N225" s="41"/>
      <c r="P225" s="41"/>
    </row>
    <row r="226" customHeight="1" spans="3:16">
      <c r="C226" s="33"/>
      <c r="E226" s="34"/>
      <c r="G226" s="35"/>
      <c r="H226" s="36"/>
      <c r="I226" s="36"/>
      <c r="L226" s="41"/>
      <c r="N226" s="41"/>
      <c r="P226" s="41"/>
    </row>
    <row r="227" customHeight="1" spans="3:16">
      <c r="C227" s="33"/>
      <c r="E227" s="34"/>
      <c r="G227" s="35"/>
      <c r="H227" s="36"/>
      <c r="I227" s="36"/>
      <c r="L227" s="41"/>
      <c r="N227" s="41"/>
      <c r="P227" s="41"/>
    </row>
    <row r="228" customHeight="1" spans="3:16">
      <c r="C228" s="33"/>
      <c r="E228" s="34"/>
      <c r="G228" s="35"/>
      <c r="H228" s="36"/>
      <c r="I228" s="36"/>
      <c r="L228" s="41"/>
      <c r="N228" s="41"/>
      <c r="P228" s="41"/>
    </row>
    <row r="229" customHeight="1" spans="3:16">
      <c r="C229" s="33"/>
      <c r="E229" s="34"/>
      <c r="G229" s="35"/>
      <c r="H229" s="36"/>
      <c r="I229" s="36"/>
      <c r="L229" s="41"/>
      <c r="N229" s="41"/>
      <c r="P229" s="41"/>
    </row>
    <row r="230" customHeight="1" spans="3:16">
      <c r="C230" s="33"/>
      <c r="E230" s="34"/>
      <c r="G230" s="35"/>
      <c r="H230" s="36"/>
      <c r="I230" s="36"/>
      <c r="L230" s="41"/>
      <c r="N230" s="41"/>
      <c r="P230" s="41"/>
    </row>
    <row r="231" customHeight="1" spans="3:16">
      <c r="C231" s="33"/>
      <c r="E231" s="34"/>
      <c r="G231" s="35"/>
      <c r="H231" s="36"/>
      <c r="I231" s="36"/>
      <c r="L231" s="41"/>
      <c r="N231" s="41"/>
      <c r="P231" s="41"/>
    </row>
    <row r="232" customHeight="1" spans="3:16">
      <c r="C232" s="33"/>
      <c r="E232" s="34"/>
      <c r="G232" s="35"/>
      <c r="H232" s="36"/>
      <c r="I232" s="36"/>
      <c r="L232" s="41"/>
      <c r="N232" s="41"/>
      <c r="P232" s="41"/>
    </row>
    <row r="233" customHeight="1" spans="3:16">
      <c r="C233" s="33"/>
      <c r="E233" s="34"/>
      <c r="G233" s="35"/>
      <c r="H233" s="36"/>
      <c r="I233" s="36"/>
      <c r="L233" s="41"/>
      <c r="N233" s="41"/>
      <c r="P233" s="41"/>
    </row>
    <row r="234" customHeight="1" spans="3:16">
      <c r="C234" s="33"/>
      <c r="E234" s="34"/>
      <c r="G234" s="35"/>
      <c r="H234" s="36"/>
      <c r="I234" s="36"/>
      <c r="L234" s="41"/>
      <c r="N234" s="41"/>
      <c r="P234" s="41"/>
    </row>
    <row r="235" customHeight="1" spans="3:16">
      <c r="C235" s="33"/>
      <c r="E235" s="34"/>
      <c r="G235" s="35"/>
      <c r="H235" s="36"/>
      <c r="I235" s="36"/>
      <c r="L235" s="41"/>
      <c r="N235" s="41"/>
      <c r="P235" s="41"/>
    </row>
    <row r="236" customHeight="1" spans="3:16">
      <c r="C236" s="33"/>
      <c r="E236" s="34"/>
      <c r="G236" s="35"/>
      <c r="H236" s="36"/>
      <c r="I236" s="36"/>
      <c r="L236" s="41"/>
      <c r="N236" s="41"/>
      <c r="P236" s="41"/>
    </row>
    <row r="237" customHeight="1" spans="3:16">
      <c r="C237" s="33"/>
      <c r="E237" s="34"/>
      <c r="G237" s="35"/>
      <c r="H237" s="36"/>
      <c r="I237" s="36"/>
      <c r="L237" s="41"/>
      <c r="N237" s="41"/>
      <c r="P237" s="41"/>
    </row>
    <row r="238" customHeight="1" spans="3:16">
      <c r="C238" s="33"/>
      <c r="E238" s="34"/>
      <c r="G238" s="35"/>
      <c r="H238" s="36"/>
      <c r="I238" s="36"/>
      <c r="L238" s="41"/>
      <c r="N238" s="41"/>
      <c r="P238" s="41"/>
    </row>
    <row r="239" customHeight="1" spans="3:16">
      <c r="C239" s="33"/>
      <c r="E239" s="34"/>
      <c r="G239" s="35"/>
      <c r="H239" s="36"/>
      <c r="I239" s="36"/>
      <c r="L239" s="41"/>
      <c r="N239" s="41"/>
      <c r="P239" s="41"/>
    </row>
    <row r="240" customHeight="1" spans="3:16">
      <c r="C240" s="33"/>
      <c r="E240" s="34"/>
      <c r="G240" s="35"/>
      <c r="H240" s="36"/>
      <c r="I240" s="36"/>
      <c r="L240" s="41"/>
      <c r="N240" s="41"/>
      <c r="P240" s="41"/>
    </row>
    <row r="241" customHeight="1" spans="3:16">
      <c r="C241" s="33"/>
      <c r="E241" s="34"/>
      <c r="G241" s="35"/>
      <c r="H241" s="36"/>
      <c r="I241" s="36"/>
      <c r="L241" s="41"/>
      <c r="N241" s="41"/>
      <c r="P241" s="41"/>
    </row>
    <row r="242" customHeight="1" spans="3:16">
      <c r="C242" s="33"/>
      <c r="E242" s="34"/>
      <c r="G242" s="35"/>
      <c r="H242" s="36"/>
      <c r="I242" s="36"/>
      <c r="L242" s="41"/>
      <c r="N242" s="41"/>
      <c r="P242" s="41"/>
    </row>
    <row r="243" customHeight="1" spans="3:16">
      <c r="C243" s="33"/>
      <c r="E243" s="34"/>
      <c r="G243" s="35"/>
      <c r="H243" s="36"/>
      <c r="I243" s="36"/>
      <c r="L243" s="41"/>
      <c r="N243" s="41"/>
      <c r="P243" s="41"/>
    </row>
    <row r="244" customHeight="1" spans="3:16">
      <c r="C244" s="33"/>
      <c r="E244" s="34"/>
      <c r="G244" s="35"/>
      <c r="H244" s="36"/>
      <c r="I244" s="36"/>
      <c r="L244" s="41"/>
      <c r="N244" s="41"/>
      <c r="P244" s="41"/>
    </row>
    <row r="245" customHeight="1" spans="3:16">
      <c r="C245" s="33"/>
      <c r="E245" s="34"/>
      <c r="G245" s="35"/>
      <c r="H245" s="36"/>
      <c r="I245" s="36"/>
      <c r="L245" s="41"/>
      <c r="N245" s="41"/>
      <c r="P245" s="41"/>
    </row>
    <row r="246" customHeight="1" spans="3:16">
      <c r="C246" s="33"/>
      <c r="E246" s="34"/>
      <c r="G246" s="35"/>
      <c r="H246" s="36"/>
      <c r="I246" s="36"/>
      <c r="L246" s="41"/>
      <c r="N246" s="41"/>
      <c r="P246" s="41"/>
    </row>
    <row r="247" customHeight="1" spans="3:16">
      <c r="C247" s="33"/>
      <c r="E247" s="34"/>
      <c r="G247" s="35"/>
      <c r="H247" s="36"/>
      <c r="I247" s="36"/>
      <c r="L247" s="41"/>
      <c r="N247" s="41"/>
      <c r="P247" s="41"/>
    </row>
    <row r="248" customHeight="1" spans="3:16">
      <c r="C248" s="33"/>
      <c r="E248" s="34"/>
      <c r="G248" s="35"/>
      <c r="H248" s="36"/>
      <c r="I248" s="36"/>
      <c r="L248" s="41"/>
      <c r="N248" s="41"/>
      <c r="P248" s="41"/>
    </row>
    <row r="249" customHeight="1" spans="3:16">
      <c r="C249" s="33"/>
      <c r="E249" s="34"/>
      <c r="G249" s="35"/>
      <c r="H249" s="36"/>
      <c r="I249" s="36"/>
      <c r="L249" s="41"/>
      <c r="N249" s="41"/>
      <c r="P249" s="41"/>
    </row>
    <row r="250" customHeight="1" spans="3:16">
      <c r="C250" s="33"/>
      <c r="E250" s="34"/>
      <c r="G250" s="35"/>
      <c r="H250" s="36"/>
      <c r="I250" s="36"/>
      <c r="L250" s="41"/>
      <c r="N250" s="41"/>
      <c r="P250" s="41"/>
    </row>
    <row r="251" customHeight="1" spans="3:16">
      <c r="C251" s="33"/>
      <c r="E251" s="34"/>
      <c r="G251" s="35"/>
      <c r="H251" s="36"/>
      <c r="I251" s="36"/>
      <c r="L251" s="41"/>
      <c r="N251" s="41"/>
      <c r="P251" s="41"/>
    </row>
    <row r="252" customHeight="1" spans="3:16">
      <c r="C252" s="33"/>
      <c r="E252" s="34"/>
      <c r="G252" s="35"/>
      <c r="H252" s="36"/>
      <c r="I252" s="36"/>
      <c r="L252" s="41"/>
      <c r="N252" s="41"/>
      <c r="P252" s="41"/>
    </row>
    <row r="253" customHeight="1" spans="3:16">
      <c r="C253" s="33"/>
      <c r="E253" s="34"/>
      <c r="G253" s="35"/>
      <c r="H253" s="36"/>
      <c r="I253" s="36"/>
      <c r="L253" s="41"/>
      <c r="N253" s="41"/>
      <c r="P253" s="41"/>
    </row>
    <row r="254" customHeight="1" spans="3:16">
      <c r="C254" s="33"/>
      <c r="E254" s="34"/>
      <c r="G254" s="35"/>
      <c r="H254" s="36"/>
      <c r="I254" s="36"/>
      <c r="L254" s="41"/>
      <c r="N254" s="41"/>
      <c r="P254" s="41"/>
    </row>
    <row r="255" customHeight="1" spans="3:16">
      <c r="C255" s="33"/>
      <c r="E255" s="34"/>
      <c r="G255" s="35"/>
      <c r="H255" s="36"/>
      <c r="I255" s="36"/>
      <c r="L255" s="41"/>
      <c r="N255" s="41"/>
      <c r="P255" s="41"/>
    </row>
    <row r="256" customHeight="1" spans="3:16">
      <c r="C256" s="33"/>
      <c r="E256" s="34"/>
      <c r="G256" s="35"/>
      <c r="H256" s="36"/>
      <c r="I256" s="36"/>
      <c r="L256" s="41"/>
      <c r="N256" s="41"/>
      <c r="P256" s="41"/>
    </row>
    <row r="257" customHeight="1" spans="3:16">
      <c r="C257" s="33"/>
      <c r="E257" s="34"/>
      <c r="G257" s="35"/>
      <c r="H257" s="36"/>
      <c r="I257" s="36"/>
      <c r="L257" s="41"/>
      <c r="N257" s="41"/>
      <c r="P257" s="41"/>
    </row>
    <row r="258" customHeight="1" spans="3:16">
      <c r="C258" s="33"/>
      <c r="E258" s="34"/>
      <c r="G258" s="35"/>
      <c r="H258" s="36"/>
      <c r="I258" s="36"/>
      <c r="L258" s="41"/>
      <c r="N258" s="41"/>
      <c r="P258" s="41"/>
    </row>
    <row r="259" customHeight="1" spans="3:16">
      <c r="C259" s="33"/>
      <c r="E259" s="34"/>
      <c r="G259" s="35"/>
      <c r="H259" s="36"/>
      <c r="I259" s="36"/>
      <c r="L259" s="41"/>
      <c r="N259" s="41"/>
      <c r="P259" s="41"/>
    </row>
    <row r="260" customHeight="1" spans="3:16">
      <c r="C260" s="33"/>
      <c r="E260" s="34"/>
      <c r="G260" s="35"/>
      <c r="H260" s="36"/>
      <c r="I260" s="36"/>
      <c r="L260" s="41"/>
      <c r="N260" s="41"/>
      <c r="P260" s="41"/>
    </row>
    <row r="261" customHeight="1" spans="3:16">
      <c r="C261" s="33"/>
      <c r="E261" s="34"/>
      <c r="G261" s="35"/>
      <c r="H261" s="36"/>
      <c r="I261" s="36"/>
      <c r="L261" s="41"/>
      <c r="N261" s="41"/>
      <c r="P261" s="41"/>
    </row>
    <row r="262" customHeight="1" spans="3:16">
      <c r="C262" s="33"/>
      <c r="E262" s="34"/>
      <c r="G262" s="35"/>
      <c r="H262" s="36"/>
      <c r="I262" s="36"/>
      <c r="L262" s="41"/>
      <c r="N262" s="41"/>
      <c r="P262" s="41"/>
    </row>
    <row r="263" customHeight="1" spans="3:16">
      <c r="C263" s="33"/>
      <c r="E263" s="34"/>
      <c r="G263" s="35"/>
      <c r="H263" s="36"/>
      <c r="I263" s="36"/>
      <c r="L263" s="41"/>
      <c r="N263" s="41"/>
      <c r="P263" s="41"/>
    </row>
    <row r="264" customHeight="1" spans="3:16">
      <c r="C264" s="33"/>
      <c r="E264" s="34"/>
      <c r="G264" s="35"/>
      <c r="H264" s="36"/>
      <c r="I264" s="36"/>
      <c r="L264" s="41"/>
      <c r="N264" s="41"/>
      <c r="P264" s="41"/>
    </row>
    <row r="265" customHeight="1" spans="3:16">
      <c r="C265" s="33"/>
      <c r="E265" s="34"/>
      <c r="G265" s="35"/>
      <c r="H265" s="36"/>
      <c r="I265" s="36"/>
      <c r="L265" s="41"/>
      <c r="N265" s="41"/>
      <c r="P265" s="41"/>
    </row>
    <row r="266" customHeight="1" spans="3:16">
      <c r="C266" s="33"/>
      <c r="E266" s="34"/>
      <c r="G266" s="35"/>
      <c r="H266" s="36"/>
      <c r="I266" s="36"/>
      <c r="L266" s="41"/>
      <c r="N266" s="41"/>
      <c r="P266" s="41"/>
    </row>
    <row r="267" customHeight="1" spans="3:16">
      <c r="C267" s="33"/>
      <c r="E267" s="34"/>
      <c r="G267" s="35"/>
      <c r="H267" s="36"/>
      <c r="I267" s="36"/>
      <c r="L267" s="41"/>
      <c r="N267" s="41"/>
      <c r="P267" s="41"/>
    </row>
    <row r="268" customHeight="1" spans="3:16">
      <c r="C268" s="33"/>
      <c r="E268" s="34"/>
      <c r="G268" s="35"/>
      <c r="H268" s="36"/>
      <c r="I268" s="36"/>
      <c r="L268" s="41"/>
      <c r="N268" s="41"/>
      <c r="P268" s="41"/>
    </row>
    <row r="269" customHeight="1" spans="3:16">
      <c r="C269" s="33"/>
      <c r="E269" s="34"/>
      <c r="G269" s="35"/>
      <c r="H269" s="36"/>
      <c r="I269" s="36"/>
      <c r="L269" s="41"/>
      <c r="N269" s="41"/>
      <c r="P269" s="41"/>
    </row>
    <row r="270" customHeight="1" spans="3:16">
      <c r="C270" s="33"/>
      <c r="E270" s="34"/>
      <c r="G270" s="35"/>
      <c r="H270" s="36"/>
      <c r="I270" s="36"/>
      <c r="L270" s="41"/>
      <c r="N270" s="41"/>
      <c r="P270" s="41"/>
    </row>
    <row r="271" customHeight="1" spans="3:16">
      <c r="C271" s="33"/>
      <c r="E271" s="34"/>
      <c r="G271" s="35"/>
      <c r="H271" s="36"/>
      <c r="I271" s="36"/>
      <c r="L271" s="41"/>
      <c r="N271" s="41"/>
      <c r="P271" s="41"/>
    </row>
    <row r="272" customHeight="1" spans="3:16">
      <c r="C272" s="33"/>
      <c r="E272" s="34"/>
      <c r="G272" s="35"/>
      <c r="H272" s="36"/>
      <c r="I272" s="36"/>
      <c r="L272" s="41"/>
      <c r="N272" s="41"/>
      <c r="P272" s="41"/>
    </row>
    <row r="273" customHeight="1" spans="3:16">
      <c r="C273" s="33"/>
      <c r="E273" s="34"/>
      <c r="G273" s="35"/>
      <c r="H273" s="36"/>
      <c r="I273" s="36"/>
      <c r="L273" s="41"/>
      <c r="N273" s="41"/>
      <c r="P273" s="41"/>
    </row>
    <row r="274" customHeight="1" spans="3:16">
      <c r="C274" s="33"/>
      <c r="E274" s="34"/>
      <c r="G274" s="35"/>
      <c r="H274" s="36"/>
      <c r="I274" s="36"/>
      <c r="L274" s="41"/>
      <c r="N274" s="41"/>
      <c r="P274" s="41"/>
    </row>
    <row r="275" customHeight="1" spans="3:16">
      <c r="C275" s="33"/>
      <c r="E275" s="34"/>
      <c r="G275" s="35"/>
      <c r="H275" s="36"/>
      <c r="I275" s="36"/>
      <c r="L275" s="41"/>
      <c r="N275" s="41"/>
      <c r="P275" s="41"/>
    </row>
    <row r="276" customHeight="1" spans="3:16">
      <c r="C276" s="33"/>
      <c r="E276" s="34"/>
      <c r="G276" s="35"/>
      <c r="H276" s="36"/>
      <c r="I276" s="36"/>
      <c r="L276" s="41"/>
      <c r="N276" s="41"/>
      <c r="P276" s="41"/>
    </row>
    <row r="277" customHeight="1" spans="3:16">
      <c r="C277" s="33"/>
      <c r="E277" s="34"/>
      <c r="G277" s="35"/>
      <c r="H277" s="36"/>
      <c r="I277" s="36"/>
      <c r="L277" s="41"/>
      <c r="N277" s="41"/>
      <c r="P277" s="41"/>
    </row>
    <row r="278" customHeight="1" spans="3:16">
      <c r="C278" s="33"/>
      <c r="E278" s="34"/>
      <c r="G278" s="35"/>
      <c r="H278" s="36"/>
      <c r="I278" s="36"/>
      <c r="L278" s="41"/>
      <c r="N278" s="41"/>
      <c r="P278" s="41"/>
    </row>
    <row r="279" customHeight="1" spans="3:16">
      <c r="C279" s="33"/>
      <c r="E279" s="34"/>
      <c r="G279" s="35"/>
      <c r="H279" s="36"/>
      <c r="I279" s="36"/>
      <c r="L279" s="41"/>
      <c r="N279" s="41"/>
      <c r="P279" s="41"/>
    </row>
    <row r="280" customHeight="1" spans="3:16">
      <c r="C280" s="33"/>
      <c r="E280" s="34"/>
      <c r="G280" s="35"/>
      <c r="H280" s="36"/>
      <c r="I280" s="36"/>
      <c r="L280" s="41"/>
      <c r="N280" s="41"/>
      <c r="P280" s="41"/>
    </row>
    <row r="281" customHeight="1" spans="3:16">
      <c r="C281" s="33"/>
      <c r="E281" s="34"/>
      <c r="G281" s="35"/>
      <c r="H281" s="36"/>
      <c r="I281" s="36"/>
      <c r="L281" s="41"/>
      <c r="N281" s="41"/>
      <c r="P281" s="41"/>
    </row>
    <row r="282" customHeight="1" spans="3:16">
      <c r="C282" s="33"/>
      <c r="E282" s="34"/>
      <c r="G282" s="35"/>
      <c r="H282" s="36"/>
      <c r="I282" s="36"/>
      <c r="L282" s="41"/>
      <c r="N282" s="41"/>
      <c r="P282" s="41"/>
    </row>
    <row r="283" customHeight="1" spans="3:16">
      <c r="C283" s="33"/>
      <c r="E283" s="34"/>
      <c r="G283" s="35"/>
      <c r="H283" s="36"/>
      <c r="I283" s="36"/>
      <c r="L283" s="41"/>
      <c r="N283" s="41"/>
      <c r="P283" s="41"/>
    </row>
    <row r="284" customHeight="1" spans="3:16">
      <c r="C284" s="33"/>
      <c r="E284" s="34"/>
      <c r="G284" s="35"/>
      <c r="H284" s="36"/>
      <c r="I284" s="36"/>
      <c r="L284" s="41"/>
      <c r="N284" s="41"/>
      <c r="P284" s="41"/>
    </row>
    <row r="285" customHeight="1" spans="3:16">
      <c r="C285" s="33"/>
      <c r="E285" s="34"/>
      <c r="G285" s="35"/>
      <c r="H285" s="36"/>
      <c r="I285" s="36"/>
      <c r="L285" s="41"/>
      <c r="N285" s="41"/>
      <c r="P285" s="41"/>
    </row>
    <row r="286" customHeight="1" spans="3:16">
      <c r="C286" s="33"/>
      <c r="E286" s="34"/>
      <c r="G286" s="35"/>
      <c r="H286" s="36"/>
      <c r="I286" s="36"/>
      <c r="L286" s="41"/>
      <c r="N286" s="41"/>
      <c r="P286" s="41"/>
    </row>
    <row r="287" customHeight="1" spans="3:16">
      <c r="C287" s="33"/>
      <c r="E287" s="34"/>
      <c r="G287" s="35"/>
      <c r="H287" s="36"/>
      <c r="I287" s="36"/>
      <c r="L287" s="41"/>
      <c r="N287" s="41"/>
      <c r="P287" s="41"/>
    </row>
    <row r="288" customHeight="1" spans="3:16">
      <c r="C288" s="33"/>
      <c r="E288" s="34"/>
      <c r="G288" s="35"/>
      <c r="H288" s="36"/>
      <c r="I288" s="36"/>
      <c r="L288" s="41"/>
      <c r="N288" s="41"/>
      <c r="P288" s="41"/>
    </row>
    <row r="289" customHeight="1" spans="3:16">
      <c r="C289" s="33"/>
      <c r="E289" s="34"/>
      <c r="G289" s="35"/>
      <c r="H289" s="36"/>
      <c r="I289" s="36"/>
      <c r="L289" s="41"/>
      <c r="N289" s="41"/>
      <c r="P289" s="41"/>
    </row>
    <row r="290" customHeight="1" spans="3:16">
      <c r="C290" s="33"/>
      <c r="E290" s="34"/>
      <c r="G290" s="35"/>
      <c r="H290" s="36"/>
      <c r="I290" s="36"/>
      <c r="L290" s="41"/>
      <c r="N290" s="41"/>
      <c r="P290" s="41"/>
    </row>
    <row r="291" customHeight="1" spans="3:16">
      <c r="C291" s="33"/>
      <c r="E291" s="34"/>
      <c r="G291" s="35"/>
      <c r="H291" s="36"/>
      <c r="I291" s="36"/>
      <c r="L291" s="41"/>
      <c r="N291" s="41"/>
      <c r="P291" s="41"/>
    </row>
    <row r="292" customHeight="1" spans="3:16">
      <c r="C292" s="33"/>
      <c r="E292" s="34"/>
      <c r="G292" s="35"/>
      <c r="H292" s="36"/>
      <c r="I292" s="36"/>
      <c r="L292" s="41"/>
      <c r="N292" s="41"/>
      <c r="P292" s="41"/>
    </row>
    <row r="293" customHeight="1" spans="3:16">
      <c r="C293" s="33"/>
      <c r="E293" s="34"/>
      <c r="G293" s="35"/>
      <c r="H293" s="36"/>
      <c r="I293" s="36"/>
      <c r="L293" s="41"/>
      <c r="N293" s="41"/>
      <c r="P293" s="41"/>
    </row>
    <row r="294" customHeight="1" spans="3:16">
      <c r="C294" s="33"/>
      <c r="E294" s="34"/>
      <c r="G294" s="35"/>
      <c r="H294" s="36"/>
      <c r="I294" s="36"/>
      <c r="L294" s="41"/>
      <c r="N294" s="41"/>
      <c r="P294" s="41"/>
    </row>
    <row r="295" customHeight="1" spans="3:16">
      <c r="C295" s="33"/>
      <c r="E295" s="34"/>
      <c r="G295" s="35"/>
      <c r="H295" s="36"/>
      <c r="I295" s="36"/>
      <c r="L295" s="41"/>
      <c r="N295" s="41"/>
      <c r="P295" s="41"/>
    </row>
    <row r="296" customHeight="1" spans="3:16">
      <c r="C296" s="33"/>
      <c r="E296" s="34"/>
      <c r="G296" s="35"/>
      <c r="H296" s="36"/>
      <c r="I296" s="36"/>
      <c r="L296" s="41"/>
      <c r="N296" s="41"/>
      <c r="P296" s="41"/>
    </row>
    <row r="297" customHeight="1" spans="3:16">
      <c r="C297" s="33"/>
      <c r="E297" s="34"/>
      <c r="G297" s="35"/>
      <c r="H297" s="36"/>
      <c r="I297" s="36"/>
      <c r="L297" s="41"/>
      <c r="N297" s="41"/>
      <c r="P297" s="41"/>
    </row>
    <row r="298" customHeight="1" spans="3:16">
      <c r="C298" s="33"/>
      <c r="E298" s="34"/>
      <c r="G298" s="35"/>
      <c r="H298" s="36"/>
      <c r="I298" s="36"/>
      <c r="L298" s="41"/>
      <c r="N298" s="41"/>
      <c r="P298" s="41"/>
    </row>
    <row r="299" customHeight="1" spans="3:16">
      <c r="C299" s="33"/>
      <c r="E299" s="34"/>
      <c r="G299" s="35"/>
      <c r="H299" s="36"/>
      <c r="I299" s="36"/>
      <c r="L299" s="41"/>
      <c r="N299" s="41"/>
      <c r="P299" s="41"/>
    </row>
    <row r="300" customHeight="1" spans="3:16">
      <c r="C300" s="33"/>
      <c r="E300" s="34"/>
      <c r="G300" s="35"/>
      <c r="H300" s="36"/>
      <c r="I300" s="36"/>
      <c r="L300" s="41"/>
      <c r="N300" s="41"/>
      <c r="P300" s="41"/>
    </row>
    <row r="301" customHeight="1" spans="3:16">
      <c r="C301" s="33"/>
      <c r="E301" s="34"/>
      <c r="G301" s="35"/>
      <c r="H301" s="36"/>
      <c r="I301" s="36"/>
      <c r="L301" s="41"/>
      <c r="N301" s="41"/>
      <c r="P301" s="41"/>
    </row>
    <row r="302" customHeight="1" spans="3:16">
      <c r="C302" s="33"/>
      <c r="E302" s="34"/>
      <c r="G302" s="35"/>
      <c r="H302" s="36"/>
      <c r="I302" s="36"/>
      <c r="L302" s="41"/>
      <c r="N302" s="41"/>
      <c r="P302" s="41"/>
    </row>
    <row r="303" customHeight="1" spans="3:16">
      <c r="C303" s="33"/>
      <c r="E303" s="34"/>
      <c r="G303" s="35"/>
      <c r="H303" s="36"/>
      <c r="I303" s="36"/>
      <c r="L303" s="41"/>
      <c r="N303" s="41"/>
      <c r="P303" s="41"/>
    </row>
    <row r="304" customHeight="1" spans="3:16">
      <c r="C304" s="33"/>
      <c r="E304" s="34"/>
      <c r="G304" s="35"/>
      <c r="H304" s="36"/>
      <c r="I304" s="36"/>
      <c r="L304" s="41"/>
      <c r="N304" s="41"/>
      <c r="P304" s="41"/>
    </row>
    <row r="305" customHeight="1" spans="3:16">
      <c r="C305" s="33"/>
      <c r="E305" s="34"/>
      <c r="G305" s="35"/>
      <c r="H305" s="36"/>
      <c r="I305" s="36"/>
      <c r="L305" s="41"/>
      <c r="N305" s="41"/>
      <c r="P305" s="41"/>
    </row>
    <row r="306" customHeight="1" spans="3:16">
      <c r="C306" s="33"/>
      <c r="E306" s="34"/>
      <c r="G306" s="35"/>
      <c r="H306" s="36"/>
      <c r="I306" s="36"/>
      <c r="L306" s="41"/>
      <c r="N306" s="41"/>
      <c r="P306" s="41"/>
    </row>
    <row r="307" customHeight="1" spans="3:16">
      <c r="C307" s="33"/>
      <c r="E307" s="34"/>
      <c r="G307" s="35"/>
      <c r="H307" s="36"/>
      <c r="I307" s="36"/>
      <c r="L307" s="41"/>
      <c r="N307" s="41"/>
      <c r="P307" s="41"/>
    </row>
    <row r="308" customHeight="1" spans="3:16">
      <c r="C308" s="33"/>
      <c r="E308" s="34"/>
      <c r="G308" s="35"/>
      <c r="H308" s="36"/>
      <c r="I308" s="36"/>
      <c r="L308" s="41"/>
      <c r="N308" s="41"/>
      <c r="P308" s="41"/>
    </row>
    <row r="309" customHeight="1" spans="3:16">
      <c r="C309" s="33"/>
      <c r="E309" s="34"/>
      <c r="G309" s="35"/>
      <c r="H309" s="36"/>
      <c r="I309" s="36"/>
      <c r="L309" s="41"/>
      <c r="N309" s="41"/>
      <c r="P309" s="41"/>
    </row>
    <row r="310" customHeight="1" spans="3:16">
      <c r="C310" s="33"/>
      <c r="E310" s="34"/>
      <c r="G310" s="35"/>
      <c r="H310" s="36"/>
      <c r="I310" s="36"/>
      <c r="L310" s="41"/>
      <c r="N310" s="41"/>
      <c r="P310" s="41"/>
    </row>
    <row r="311" customHeight="1" spans="3:16">
      <c r="C311" s="33"/>
      <c r="E311" s="34"/>
      <c r="G311" s="35"/>
      <c r="H311" s="36"/>
      <c r="I311" s="36"/>
      <c r="L311" s="41"/>
      <c r="N311" s="41"/>
      <c r="P311" s="41"/>
    </row>
    <row r="312" customHeight="1" spans="3:16">
      <c r="C312" s="33"/>
      <c r="E312" s="34"/>
      <c r="G312" s="35"/>
      <c r="H312" s="36"/>
      <c r="I312" s="36"/>
      <c r="L312" s="41"/>
      <c r="N312" s="41"/>
      <c r="P312" s="41"/>
    </row>
    <row r="313" customHeight="1" spans="3:16">
      <c r="C313" s="33"/>
      <c r="E313" s="34"/>
      <c r="G313" s="35"/>
      <c r="H313" s="36"/>
      <c r="I313" s="36"/>
      <c r="L313" s="41"/>
      <c r="N313" s="41"/>
      <c r="P313" s="41"/>
    </row>
    <row r="314" customHeight="1" spans="3:16">
      <c r="C314" s="33"/>
      <c r="E314" s="34"/>
      <c r="G314" s="35"/>
      <c r="H314" s="36"/>
      <c r="I314" s="36"/>
      <c r="L314" s="41"/>
      <c r="N314" s="41"/>
      <c r="P314" s="41"/>
    </row>
    <row r="315" customHeight="1" spans="3:16">
      <c r="C315" s="33"/>
      <c r="E315" s="34"/>
      <c r="G315" s="35"/>
      <c r="H315" s="36"/>
      <c r="I315" s="36"/>
      <c r="L315" s="41"/>
      <c r="N315" s="41"/>
      <c r="P315" s="41"/>
    </row>
    <row r="316" customHeight="1" spans="3:16">
      <c r="C316" s="33"/>
      <c r="E316" s="34"/>
      <c r="G316" s="35"/>
      <c r="H316" s="36"/>
      <c r="I316" s="36"/>
      <c r="L316" s="41"/>
      <c r="N316" s="41"/>
      <c r="P316" s="41"/>
    </row>
    <row r="317" customHeight="1" spans="3:16">
      <c r="C317" s="33"/>
      <c r="E317" s="34"/>
      <c r="G317" s="35"/>
      <c r="H317" s="36"/>
      <c r="I317" s="36"/>
      <c r="L317" s="41"/>
      <c r="N317" s="41"/>
      <c r="P317" s="41"/>
    </row>
    <row r="318" customHeight="1" spans="3:16">
      <c r="C318" s="33"/>
      <c r="E318" s="34"/>
      <c r="G318" s="35"/>
      <c r="H318" s="36"/>
      <c r="I318" s="36"/>
      <c r="L318" s="41"/>
      <c r="N318" s="41"/>
      <c r="P318" s="41"/>
    </row>
    <row r="319" customHeight="1" spans="3:16">
      <c r="C319" s="33"/>
      <c r="E319" s="34"/>
      <c r="G319" s="35"/>
      <c r="H319" s="36"/>
      <c r="I319" s="36"/>
      <c r="L319" s="41"/>
      <c r="N319" s="41"/>
      <c r="P319" s="41"/>
    </row>
    <row r="320" customHeight="1" spans="3:16">
      <c r="C320" s="33"/>
      <c r="E320" s="34"/>
      <c r="G320" s="35"/>
      <c r="H320" s="36"/>
      <c r="I320" s="36"/>
      <c r="L320" s="41"/>
      <c r="N320" s="41"/>
      <c r="P320" s="41"/>
    </row>
    <row r="321" customHeight="1" spans="3:16">
      <c r="C321" s="33"/>
      <c r="E321" s="34"/>
      <c r="G321" s="35"/>
      <c r="H321" s="36"/>
      <c r="I321" s="36"/>
      <c r="L321" s="41"/>
      <c r="N321" s="41"/>
      <c r="P321" s="41"/>
    </row>
    <row r="322" customHeight="1" spans="3:16">
      <c r="C322" s="33"/>
      <c r="E322" s="34"/>
      <c r="G322" s="35"/>
      <c r="H322" s="36"/>
      <c r="I322" s="36"/>
      <c r="L322" s="41"/>
      <c r="N322" s="41"/>
      <c r="P322" s="41"/>
    </row>
    <row r="323" customHeight="1" spans="3:16">
      <c r="C323" s="33"/>
      <c r="E323" s="34"/>
      <c r="G323" s="35"/>
      <c r="H323" s="36"/>
      <c r="I323" s="36"/>
      <c r="L323" s="41"/>
      <c r="N323" s="41"/>
      <c r="P323" s="41"/>
    </row>
    <row r="324" customHeight="1" spans="3:16">
      <c r="C324" s="33"/>
      <c r="E324" s="34"/>
      <c r="G324" s="35"/>
      <c r="H324" s="36"/>
      <c r="I324" s="36"/>
      <c r="L324" s="41"/>
      <c r="N324" s="41"/>
      <c r="P324" s="41"/>
    </row>
    <row r="325" customHeight="1" spans="3:16">
      <c r="C325" s="33"/>
      <c r="E325" s="34"/>
      <c r="G325" s="35"/>
      <c r="H325" s="36"/>
      <c r="I325" s="36"/>
      <c r="L325" s="41"/>
      <c r="N325" s="41"/>
      <c r="P325" s="41"/>
    </row>
    <row r="326" customHeight="1" spans="3:16">
      <c r="C326" s="33"/>
      <c r="E326" s="34"/>
      <c r="G326" s="35"/>
      <c r="H326" s="36"/>
      <c r="I326" s="36"/>
      <c r="L326" s="41"/>
      <c r="N326" s="41"/>
      <c r="P326" s="41"/>
    </row>
    <row r="327" customHeight="1" spans="3:16">
      <c r="C327" s="33"/>
      <c r="E327" s="34"/>
      <c r="G327" s="35"/>
      <c r="H327" s="36"/>
      <c r="I327" s="36"/>
      <c r="L327" s="41"/>
      <c r="N327" s="41"/>
      <c r="P327" s="41"/>
    </row>
    <row r="328" customHeight="1" spans="3:16">
      <c r="C328" s="33"/>
      <c r="E328" s="34"/>
      <c r="G328" s="35"/>
      <c r="H328" s="36"/>
      <c r="I328" s="36"/>
      <c r="L328" s="41"/>
      <c r="N328" s="41"/>
      <c r="P328" s="41"/>
    </row>
    <row r="329" customHeight="1" spans="3:16">
      <c r="C329" s="33"/>
      <c r="E329" s="34"/>
      <c r="G329" s="35"/>
      <c r="H329" s="36"/>
      <c r="I329" s="36"/>
      <c r="L329" s="41"/>
      <c r="N329" s="41"/>
      <c r="P329" s="41"/>
    </row>
    <row r="330" customHeight="1" spans="3:16">
      <c r="C330" s="33"/>
      <c r="E330" s="34"/>
      <c r="G330" s="35"/>
      <c r="H330" s="36"/>
      <c r="I330" s="36"/>
      <c r="L330" s="41"/>
      <c r="N330" s="41"/>
      <c r="P330" s="41"/>
    </row>
    <row r="331" customHeight="1" spans="3:16">
      <c r="C331" s="33"/>
      <c r="E331" s="34"/>
      <c r="G331" s="35"/>
      <c r="H331" s="36"/>
      <c r="I331" s="36"/>
      <c r="L331" s="41"/>
      <c r="N331" s="41"/>
      <c r="P331" s="41"/>
    </row>
    <row r="332" customHeight="1" spans="3:16">
      <c r="C332" s="33"/>
      <c r="E332" s="34"/>
      <c r="G332" s="35"/>
      <c r="H332" s="36"/>
      <c r="I332" s="36"/>
      <c r="L332" s="41"/>
      <c r="N332" s="41"/>
      <c r="P332" s="41"/>
    </row>
    <row r="333" customHeight="1" spans="3:16">
      <c r="C333" s="33"/>
      <c r="E333" s="34"/>
      <c r="G333" s="35"/>
      <c r="H333" s="36"/>
      <c r="I333" s="36"/>
      <c r="L333" s="41"/>
      <c r="N333" s="41"/>
      <c r="P333" s="41"/>
    </row>
    <row r="334" customHeight="1" spans="3:16">
      <c r="C334" s="33"/>
      <c r="E334" s="34"/>
      <c r="G334" s="35"/>
      <c r="H334" s="36"/>
      <c r="I334" s="36"/>
      <c r="L334" s="41"/>
      <c r="N334" s="41"/>
      <c r="P334" s="41"/>
    </row>
    <row r="335" customHeight="1" spans="3:16">
      <c r="C335" s="33"/>
      <c r="E335" s="34"/>
      <c r="G335" s="35"/>
      <c r="H335" s="36"/>
      <c r="I335" s="36"/>
      <c r="L335" s="41"/>
      <c r="N335" s="41"/>
      <c r="P335" s="41"/>
    </row>
    <row r="336" customHeight="1" spans="3:16">
      <c r="C336" s="33"/>
      <c r="E336" s="34"/>
      <c r="G336" s="35"/>
      <c r="H336" s="36"/>
      <c r="I336" s="36"/>
      <c r="L336" s="41"/>
      <c r="N336" s="41"/>
      <c r="P336" s="41"/>
    </row>
    <row r="337" customHeight="1" spans="3:16">
      <c r="C337" s="33"/>
      <c r="E337" s="34"/>
      <c r="G337" s="35"/>
      <c r="H337" s="36"/>
      <c r="I337" s="36"/>
      <c r="L337" s="41"/>
      <c r="N337" s="41"/>
      <c r="P337" s="41"/>
    </row>
    <row r="338" customHeight="1" spans="3:16">
      <c r="C338" s="33"/>
      <c r="E338" s="34"/>
      <c r="G338" s="35"/>
      <c r="H338" s="36"/>
      <c r="I338" s="36"/>
      <c r="L338" s="41"/>
      <c r="N338" s="41"/>
      <c r="P338" s="41"/>
    </row>
    <row r="339" customHeight="1" spans="3:16">
      <c r="C339" s="33"/>
      <c r="E339" s="34"/>
      <c r="G339" s="35"/>
      <c r="H339" s="36"/>
      <c r="I339" s="36"/>
      <c r="L339" s="41"/>
      <c r="N339" s="41"/>
      <c r="P339" s="41"/>
    </row>
    <row r="340" customHeight="1" spans="3:16">
      <c r="C340" s="33"/>
      <c r="E340" s="34"/>
      <c r="G340" s="35"/>
      <c r="H340" s="36"/>
      <c r="I340" s="36"/>
      <c r="L340" s="41"/>
      <c r="N340" s="41"/>
      <c r="P340" s="41"/>
    </row>
    <row r="341" customHeight="1" spans="3:16">
      <c r="C341" s="33"/>
      <c r="E341" s="34"/>
      <c r="G341" s="35"/>
      <c r="H341" s="36"/>
      <c r="I341" s="36"/>
      <c r="L341" s="41"/>
      <c r="N341" s="41"/>
      <c r="P341" s="41"/>
    </row>
    <row r="342" customHeight="1" spans="3:16">
      <c r="C342" s="33"/>
      <c r="E342" s="34"/>
      <c r="G342" s="35"/>
      <c r="H342" s="36"/>
      <c r="I342" s="36"/>
      <c r="L342" s="41"/>
      <c r="N342" s="41"/>
      <c r="P342" s="41"/>
    </row>
    <row r="343" customHeight="1" spans="3:16">
      <c r="C343" s="33"/>
      <c r="E343" s="34"/>
      <c r="G343" s="35"/>
      <c r="H343" s="36"/>
      <c r="I343" s="36"/>
      <c r="L343" s="41"/>
      <c r="N343" s="41"/>
      <c r="P343" s="41"/>
    </row>
    <row r="344" customHeight="1" spans="3:16">
      <c r="C344" s="33"/>
      <c r="E344" s="34"/>
      <c r="G344" s="35"/>
      <c r="H344" s="36"/>
      <c r="I344" s="36"/>
      <c r="L344" s="41"/>
      <c r="N344" s="41"/>
      <c r="P344" s="41"/>
    </row>
    <row r="345" customHeight="1" spans="3:16">
      <c r="C345" s="33"/>
      <c r="E345" s="34"/>
      <c r="G345" s="35"/>
      <c r="H345" s="36"/>
      <c r="I345" s="36"/>
      <c r="L345" s="41"/>
      <c r="N345" s="41"/>
      <c r="P345" s="41"/>
    </row>
    <row r="346" customHeight="1" spans="3:16">
      <c r="C346" s="33"/>
      <c r="E346" s="34"/>
      <c r="G346" s="35"/>
      <c r="H346" s="36"/>
      <c r="I346" s="36"/>
      <c r="L346" s="41"/>
      <c r="N346" s="41"/>
      <c r="P346" s="41"/>
    </row>
    <row r="347" customHeight="1" spans="3:16">
      <c r="C347" s="33"/>
      <c r="E347" s="34"/>
      <c r="G347" s="35"/>
      <c r="H347" s="36"/>
      <c r="I347" s="36"/>
      <c r="L347" s="41"/>
      <c r="N347" s="41"/>
      <c r="P347" s="41"/>
    </row>
    <row r="348" customHeight="1" spans="3:16">
      <c r="C348" s="33"/>
      <c r="E348" s="34"/>
      <c r="G348" s="35"/>
      <c r="H348" s="36"/>
      <c r="I348" s="36"/>
      <c r="L348" s="41"/>
      <c r="N348" s="41"/>
      <c r="P348" s="41"/>
    </row>
    <row r="349" customHeight="1" spans="3:16">
      <c r="C349" s="33"/>
      <c r="E349" s="34"/>
      <c r="G349" s="35"/>
      <c r="H349" s="36"/>
      <c r="I349" s="36"/>
      <c r="L349" s="41"/>
      <c r="N349" s="41"/>
      <c r="P349" s="41"/>
    </row>
    <row r="350" customHeight="1" spans="3:16">
      <c r="C350" s="33"/>
      <c r="E350" s="34"/>
      <c r="G350" s="35"/>
      <c r="H350" s="36"/>
      <c r="I350" s="36"/>
      <c r="L350" s="41"/>
      <c r="N350" s="41"/>
      <c r="P350" s="41"/>
    </row>
    <row r="351" customHeight="1" spans="3:16">
      <c r="C351" s="33"/>
      <c r="E351" s="34"/>
      <c r="G351" s="35"/>
      <c r="H351" s="36"/>
      <c r="I351" s="36"/>
      <c r="L351" s="41"/>
      <c r="N351" s="41"/>
      <c r="P351" s="41"/>
    </row>
    <row r="352" customHeight="1" spans="3:16">
      <c r="C352" s="33"/>
      <c r="E352" s="34"/>
      <c r="G352" s="35"/>
      <c r="H352" s="36"/>
      <c r="I352" s="36"/>
      <c r="L352" s="41"/>
      <c r="N352" s="41"/>
      <c r="P352" s="41"/>
    </row>
    <row r="353" customHeight="1" spans="3:16">
      <c r="C353" s="33"/>
      <c r="E353" s="34"/>
      <c r="G353" s="35"/>
      <c r="H353" s="36"/>
      <c r="I353" s="36"/>
      <c r="L353" s="41"/>
      <c r="N353" s="41"/>
      <c r="P353" s="41"/>
    </row>
    <row r="354" customHeight="1" spans="3:16">
      <c r="C354" s="33"/>
      <c r="E354" s="34"/>
      <c r="G354" s="35"/>
      <c r="H354" s="36"/>
      <c r="I354" s="36"/>
      <c r="L354" s="41"/>
      <c r="N354" s="41"/>
      <c r="P354" s="41"/>
    </row>
    <row r="355" customHeight="1" spans="3:16">
      <c r="C355" s="33"/>
      <c r="E355" s="34"/>
      <c r="G355" s="35"/>
      <c r="H355" s="36"/>
      <c r="I355" s="36"/>
      <c r="L355" s="41"/>
      <c r="N355" s="41"/>
      <c r="P355" s="41"/>
    </row>
    <row r="356" customHeight="1" spans="3:16">
      <c r="C356" s="33"/>
      <c r="E356" s="34"/>
      <c r="G356" s="35"/>
      <c r="H356" s="36"/>
      <c r="I356" s="36"/>
      <c r="L356" s="41"/>
      <c r="N356" s="41"/>
      <c r="P356" s="41"/>
    </row>
    <row r="357" customHeight="1" spans="3:16">
      <c r="C357" s="33"/>
      <c r="E357" s="34"/>
      <c r="G357" s="35"/>
      <c r="H357" s="36"/>
      <c r="I357" s="36"/>
      <c r="L357" s="41"/>
      <c r="N357" s="41"/>
      <c r="P357" s="41"/>
    </row>
    <row r="358" customHeight="1" spans="3:16">
      <c r="C358" s="33"/>
      <c r="E358" s="34"/>
      <c r="G358" s="35"/>
      <c r="H358" s="36"/>
      <c r="I358" s="36"/>
      <c r="L358" s="41"/>
      <c r="N358" s="41"/>
      <c r="P358" s="41"/>
    </row>
    <row r="359" customHeight="1" spans="3:16">
      <c r="C359" s="33"/>
      <c r="E359" s="34"/>
      <c r="G359" s="35"/>
      <c r="H359" s="36"/>
      <c r="I359" s="36"/>
      <c r="L359" s="41"/>
      <c r="N359" s="41"/>
      <c r="P359" s="41"/>
    </row>
    <row r="360" customHeight="1" spans="3:16">
      <c r="C360" s="33"/>
      <c r="E360" s="34"/>
      <c r="G360" s="35"/>
      <c r="H360" s="36"/>
      <c r="I360" s="36"/>
      <c r="L360" s="41"/>
      <c r="N360" s="41"/>
      <c r="P360" s="41"/>
    </row>
    <row r="361" customHeight="1" spans="3:16">
      <c r="C361" s="33"/>
      <c r="E361" s="34"/>
      <c r="G361" s="35"/>
      <c r="H361" s="36"/>
      <c r="I361" s="36"/>
      <c r="L361" s="41"/>
      <c r="N361" s="41"/>
      <c r="P361" s="41"/>
    </row>
    <row r="362" customHeight="1" spans="3:16">
      <c r="C362" s="33"/>
      <c r="E362" s="34"/>
      <c r="G362" s="35"/>
      <c r="H362" s="36"/>
      <c r="I362" s="36"/>
      <c r="L362" s="41"/>
      <c r="N362" s="41"/>
      <c r="P362" s="41"/>
    </row>
    <row r="363" customHeight="1" spans="3:16">
      <c r="C363" s="33"/>
      <c r="E363" s="34"/>
      <c r="G363" s="35"/>
      <c r="H363" s="36"/>
      <c r="I363" s="36"/>
      <c r="L363" s="41"/>
      <c r="N363" s="41"/>
      <c r="P363" s="41"/>
    </row>
    <row r="364" customHeight="1" spans="3:16">
      <c r="C364" s="33"/>
      <c r="E364" s="34"/>
      <c r="G364" s="35"/>
      <c r="H364" s="36"/>
      <c r="I364" s="36"/>
      <c r="L364" s="41"/>
      <c r="N364" s="41"/>
      <c r="P364" s="41"/>
    </row>
    <row r="365" customHeight="1" spans="3:16">
      <c r="C365" s="33"/>
      <c r="E365" s="34"/>
      <c r="G365" s="35"/>
      <c r="H365" s="36"/>
      <c r="I365" s="36"/>
      <c r="L365" s="41"/>
      <c r="N365" s="41"/>
      <c r="P365" s="41"/>
    </row>
    <row r="366" customHeight="1" spans="3:16">
      <c r="C366" s="33"/>
      <c r="E366" s="34"/>
      <c r="G366" s="35"/>
      <c r="H366" s="36"/>
      <c r="I366" s="36"/>
      <c r="L366" s="41"/>
      <c r="N366" s="41"/>
      <c r="P366" s="41"/>
    </row>
    <row r="367" customHeight="1" spans="3:16">
      <c r="C367" s="33"/>
      <c r="E367" s="34"/>
      <c r="G367" s="35"/>
      <c r="H367" s="36"/>
      <c r="I367" s="36"/>
      <c r="L367" s="41"/>
      <c r="N367" s="41"/>
      <c r="P367" s="41"/>
    </row>
    <row r="368" customHeight="1" spans="3:16">
      <c r="C368" s="33"/>
      <c r="E368" s="34"/>
      <c r="G368" s="35"/>
      <c r="H368" s="36"/>
      <c r="I368" s="36"/>
      <c r="L368" s="41"/>
      <c r="N368" s="41"/>
      <c r="P368" s="41"/>
    </row>
    <row r="369" customHeight="1" spans="3:16">
      <c r="C369" s="33"/>
      <c r="E369" s="34"/>
      <c r="G369" s="35"/>
      <c r="H369" s="36"/>
      <c r="I369" s="36"/>
      <c r="L369" s="41"/>
      <c r="N369" s="41"/>
      <c r="P369" s="41"/>
    </row>
    <row r="370" customHeight="1" spans="3:16">
      <c r="C370" s="33"/>
      <c r="E370" s="34"/>
      <c r="G370" s="35"/>
      <c r="H370" s="36"/>
      <c r="I370" s="36"/>
      <c r="L370" s="41"/>
      <c r="N370" s="41"/>
      <c r="P370" s="41"/>
    </row>
    <row r="371" customHeight="1" spans="3:16">
      <c r="C371" s="33"/>
      <c r="E371" s="34"/>
      <c r="G371" s="35"/>
      <c r="H371" s="36"/>
      <c r="I371" s="36"/>
      <c r="L371" s="41"/>
      <c r="N371" s="41"/>
      <c r="P371" s="41"/>
    </row>
    <row r="372" customHeight="1" spans="3:16">
      <c r="C372" s="33"/>
      <c r="E372" s="34"/>
      <c r="G372" s="35"/>
      <c r="H372" s="36"/>
      <c r="I372" s="36"/>
      <c r="L372" s="41"/>
      <c r="N372" s="41"/>
      <c r="P372" s="41"/>
    </row>
    <row r="373" customHeight="1" spans="3:16">
      <c r="C373" s="33"/>
      <c r="E373" s="34"/>
      <c r="G373" s="35"/>
      <c r="H373" s="36"/>
      <c r="I373" s="36"/>
      <c r="L373" s="41"/>
      <c r="N373" s="41"/>
      <c r="P373" s="41"/>
    </row>
    <row r="374" customHeight="1" spans="3:16">
      <c r="C374" s="33"/>
      <c r="E374" s="34"/>
      <c r="G374" s="35"/>
      <c r="H374" s="36"/>
      <c r="I374" s="36"/>
      <c r="L374" s="41"/>
      <c r="N374" s="41"/>
      <c r="P374" s="41"/>
    </row>
    <row r="375" customHeight="1" spans="3:16">
      <c r="C375" s="33"/>
      <c r="E375" s="34"/>
      <c r="G375" s="35"/>
      <c r="H375" s="36"/>
      <c r="I375" s="36"/>
      <c r="L375" s="41"/>
      <c r="N375" s="41"/>
      <c r="P375" s="41"/>
    </row>
    <row r="376" customHeight="1" spans="3:16">
      <c r="C376" s="33"/>
      <c r="E376" s="34"/>
      <c r="G376" s="35"/>
      <c r="H376" s="36"/>
      <c r="I376" s="36"/>
      <c r="L376" s="41"/>
      <c r="N376" s="41"/>
      <c r="P376" s="41"/>
    </row>
    <row r="377" customHeight="1" spans="3:16">
      <c r="C377" s="33"/>
      <c r="E377" s="34"/>
      <c r="G377" s="35"/>
      <c r="H377" s="36"/>
      <c r="I377" s="36"/>
      <c r="L377" s="41"/>
      <c r="N377" s="41"/>
      <c r="P377" s="41"/>
    </row>
    <row r="378" customHeight="1" spans="3:16">
      <c r="C378" s="33"/>
      <c r="E378" s="34"/>
      <c r="G378" s="35"/>
      <c r="H378" s="36"/>
      <c r="I378" s="36"/>
      <c r="L378" s="41"/>
      <c r="N378" s="41"/>
      <c r="P378" s="41"/>
    </row>
    <row r="379" customHeight="1" spans="3:16">
      <c r="C379" s="33"/>
      <c r="E379" s="34"/>
      <c r="G379" s="35"/>
      <c r="H379" s="36"/>
      <c r="I379" s="36"/>
      <c r="L379" s="41"/>
      <c r="N379" s="41"/>
      <c r="P379" s="41"/>
    </row>
    <row r="380" customHeight="1" spans="3:16">
      <c r="C380" s="33"/>
      <c r="E380" s="34"/>
      <c r="G380" s="35"/>
      <c r="H380" s="36"/>
      <c r="I380" s="36"/>
      <c r="L380" s="41"/>
      <c r="N380" s="41"/>
      <c r="P380" s="41"/>
    </row>
    <row r="381" customHeight="1" spans="3:16">
      <c r="C381" s="33"/>
      <c r="E381" s="34"/>
      <c r="G381" s="35"/>
      <c r="H381" s="36"/>
      <c r="I381" s="36"/>
      <c r="L381" s="41"/>
      <c r="N381" s="41"/>
      <c r="P381" s="41"/>
    </row>
    <row r="382" customHeight="1" spans="3:16">
      <c r="C382" s="33"/>
      <c r="E382" s="34"/>
      <c r="G382" s="35"/>
      <c r="H382" s="36"/>
      <c r="I382" s="36"/>
      <c r="L382" s="41"/>
      <c r="N382" s="41"/>
      <c r="P382" s="41"/>
    </row>
    <row r="383" customHeight="1" spans="3:16">
      <c r="C383" s="33"/>
      <c r="E383" s="34"/>
      <c r="G383" s="35"/>
      <c r="H383" s="36"/>
      <c r="I383" s="36"/>
      <c r="L383" s="41"/>
      <c r="N383" s="41"/>
      <c r="P383" s="41"/>
    </row>
    <row r="384" customHeight="1" spans="3:16">
      <c r="C384" s="33"/>
      <c r="E384" s="34"/>
      <c r="G384" s="35"/>
      <c r="H384" s="36"/>
      <c r="I384" s="36"/>
      <c r="L384" s="41"/>
      <c r="N384" s="41"/>
      <c r="P384" s="41"/>
    </row>
    <row r="385" customHeight="1" spans="3:16">
      <c r="C385" s="33"/>
      <c r="E385" s="34"/>
      <c r="G385" s="35"/>
      <c r="H385" s="36"/>
      <c r="I385" s="36"/>
      <c r="L385" s="41"/>
      <c r="N385" s="41"/>
      <c r="P385" s="41"/>
    </row>
    <row r="386" customHeight="1" spans="3:16">
      <c r="C386" s="33"/>
      <c r="E386" s="34"/>
      <c r="G386" s="35"/>
      <c r="H386" s="36"/>
      <c r="I386" s="36"/>
      <c r="L386" s="41"/>
      <c r="N386" s="41"/>
      <c r="P386" s="41"/>
    </row>
    <row r="387" customHeight="1" spans="3:16">
      <c r="C387" s="33"/>
      <c r="E387" s="34"/>
      <c r="G387" s="35"/>
      <c r="H387" s="36"/>
      <c r="I387" s="36"/>
      <c r="L387" s="41"/>
      <c r="N387" s="41"/>
      <c r="P387" s="41"/>
    </row>
    <row r="388" customHeight="1" spans="3:16">
      <c r="C388" s="33"/>
      <c r="E388" s="34"/>
      <c r="G388" s="35"/>
      <c r="H388" s="36"/>
      <c r="I388" s="36"/>
      <c r="L388" s="41"/>
      <c r="N388" s="41"/>
      <c r="P388" s="41"/>
    </row>
    <row r="389" customHeight="1" spans="3:16">
      <c r="C389" s="33"/>
      <c r="E389" s="34"/>
      <c r="G389" s="35"/>
      <c r="H389" s="36"/>
      <c r="I389" s="36"/>
      <c r="L389" s="41"/>
      <c r="N389" s="41"/>
      <c r="P389" s="41"/>
    </row>
    <row r="390" customHeight="1" spans="3:16">
      <c r="C390" s="33"/>
      <c r="E390" s="34"/>
      <c r="G390" s="35"/>
      <c r="H390" s="36"/>
      <c r="I390" s="36"/>
      <c r="L390" s="41"/>
      <c r="N390" s="41"/>
      <c r="P390" s="41"/>
    </row>
    <row r="391" customHeight="1" spans="3:16">
      <c r="C391" s="33"/>
      <c r="E391" s="34"/>
      <c r="G391" s="35"/>
      <c r="H391" s="36"/>
      <c r="I391" s="36"/>
      <c r="L391" s="41"/>
      <c r="N391" s="41"/>
      <c r="P391" s="41"/>
    </row>
    <row r="392" customHeight="1" spans="3:16">
      <c r="C392" s="33"/>
      <c r="E392" s="34"/>
      <c r="G392" s="35"/>
      <c r="H392" s="36"/>
      <c r="I392" s="36"/>
      <c r="L392" s="41"/>
      <c r="N392" s="41"/>
      <c r="P392" s="41"/>
    </row>
    <row r="393" customHeight="1" spans="3:16">
      <c r="C393" s="33"/>
      <c r="E393" s="34"/>
      <c r="G393" s="35"/>
      <c r="H393" s="36"/>
      <c r="I393" s="36"/>
      <c r="L393" s="41"/>
      <c r="N393" s="41"/>
      <c r="P393" s="41"/>
    </row>
    <row r="394" customHeight="1" spans="3:16">
      <c r="C394" s="33"/>
      <c r="E394" s="34"/>
      <c r="G394" s="35"/>
      <c r="H394" s="36"/>
      <c r="I394" s="36"/>
      <c r="L394" s="41"/>
      <c r="N394" s="41"/>
      <c r="P394" s="41"/>
    </row>
    <row r="395" customHeight="1" spans="3:16">
      <c r="C395" s="33"/>
      <c r="E395" s="34"/>
      <c r="G395" s="35"/>
      <c r="H395" s="36"/>
      <c r="I395" s="36"/>
      <c r="L395" s="41"/>
      <c r="N395" s="41"/>
      <c r="P395" s="41"/>
    </row>
    <row r="396" customHeight="1" spans="3:16">
      <c r="C396" s="33"/>
      <c r="E396" s="34"/>
      <c r="G396" s="35"/>
      <c r="H396" s="36"/>
      <c r="I396" s="36"/>
      <c r="L396" s="41"/>
      <c r="N396" s="41"/>
      <c r="P396" s="41"/>
    </row>
    <row r="397" customHeight="1" spans="3:16">
      <c r="C397" s="33"/>
      <c r="E397" s="34"/>
      <c r="G397" s="35"/>
      <c r="H397" s="36"/>
      <c r="I397" s="36"/>
      <c r="L397" s="41"/>
      <c r="N397" s="41"/>
      <c r="P397" s="41"/>
    </row>
    <row r="398" customHeight="1" spans="3:16">
      <c r="C398" s="33"/>
      <c r="E398" s="34"/>
      <c r="G398" s="35"/>
      <c r="H398" s="36"/>
      <c r="I398" s="36"/>
      <c r="L398" s="41"/>
      <c r="N398" s="41"/>
      <c r="P398" s="41"/>
    </row>
    <row r="399" customHeight="1" spans="3:16">
      <c r="C399" s="33"/>
      <c r="E399" s="34"/>
      <c r="G399" s="35"/>
      <c r="H399" s="36"/>
      <c r="I399" s="36"/>
      <c r="L399" s="41"/>
      <c r="N399" s="41"/>
      <c r="P399" s="41"/>
    </row>
    <row r="400" customHeight="1" spans="3:16">
      <c r="C400" s="33"/>
      <c r="E400" s="34"/>
      <c r="G400" s="35"/>
      <c r="H400" s="36"/>
      <c r="I400" s="36"/>
      <c r="L400" s="41"/>
      <c r="N400" s="41"/>
      <c r="P400" s="41"/>
    </row>
    <row r="401" customHeight="1" spans="3:16">
      <c r="C401" s="33"/>
      <c r="E401" s="34"/>
      <c r="G401" s="35"/>
      <c r="H401" s="36"/>
      <c r="I401" s="36"/>
      <c r="L401" s="41"/>
      <c r="N401" s="41"/>
      <c r="P401" s="41"/>
    </row>
    <row r="402" customHeight="1" spans="3:16">
      <c r="C402" s="33"/>
      <c r="E402" s="34"/>
      <c r="G402" s="35"/>
      <c r="H402" s="36"/>
      <c r="I402" s="36"/>
      <c r="L402" s="41"/>
      <c r="N402" s="41"/>
      <c r="P402" s="41"/>
    </row>
    <row r="403" customHeight="1" spans="3:16">
      <c r="C403" s="33"/>
      <c r="E403" s="34"/>
      <c r="G403" s="35"/>
      <c r="H403" s="36"/>
      <c r="I403" s="36"/>
      <c r="L403" s="41"/>
      <c r="N403" s="41"/>
      <c r="P403" s="41"/>
    </row>
    <row r="404" customHeight="1" spans="3:16">
      <c r="C404" s="33"/>
      <c r="E404" s="34"/>
      <c r="G404" s="35"/>
      <c r="H404" s="36"/>
      <c r="I404" s="36"/>
      <c r="L404" s="41"/>
      <c r="N404" s="41"/>
      <c r="P404" s="41"/>
    </row>
    <row r="405" customHeight="1" spans="3:16">
      <c r="C405" s="33"/>
      <c r="E405" s="34"/>
      <c r="G405" s="35"/>
      <c r="H405" s="36"/>
      <c r="I405" s="36"/>
      <c r="L405" s="41"/>
      <c r="N405" s="41"/>
      <c r="P405" s="41"/>
    </row>
    <row r="406" customHeight="1" spans="3:16">
      <c r="C406" s="33"/>
      <c r="E406" s="34"/>
      <c r="G406" s="35"/>
      <c r="H406" s="36"/>
      <c r="I406" s="36"/>
      <c r="L406" s="41"/>
      <c r="N406" s="41"/>
      <c r="P406" s="41"/>
    </row>
    <row r="407" customHeight="1" spans="3:16">
      <c r="C407" s="33"/>
      <c r="E407" s="34"/>
      <c r="G407" s="35"/>
      <c r="H407" s="36"/>
      <c r="I407" s="36"/>
      <c r="L407" s="41"/>
      <c r="N407" s="41"/>
      <c r="P407" s="41"/>
    </row>
    <row r="408" customHeight="1" spans="3:16">
      <c r="C408" s="33"/>
      <c r="E408" s="34"/>
      <c r="G408" s="35"/>
      <c r="H408" s="36"/>
      <c r="I408" s="36"/>
      <c r="L408" s="41"/>
      <c r="N408" s="41"/>
      <c r="P408" s="41"/>
    </row>
    <row r="409" customHeight="1" spans="3:16">
      <c r="C409" s="33"/>
      <c r="E409" s="34"/>
      <c r="G409" s="35"/>
      <c r="H409" s="36"/>
      <c r="I409" s="36"/>
      <c r="L409" s="41"/>
      <c r="N409" s="41"/>
      <c r="P409" s="41"/>
    </row>
    <row r="410" customHeight="1" spans="3:16">
      <c r="C410" s="33"/>
      <c r="E410" s="34"/>
      <c r="G410" s="35"/>
      <c r="H410" s="36"/>
      <c r="I410" s="36"/>
      <c r="L410" s="41"/>
      <c r="N410" s="41"/>
      <c r="P410" s="41"/>
    </row>
    <row r="411" customHeight="1" spans="3:16">
      <c r="C411" s="33"/>
      <c r="E411" s="34"/>
      <c r="G411" s="35"/>
      <c r="H411" s="36"/>
      <c r="I411" s="36"/>
      <c r="L411" s="41"/>
      <c r="N411" s="41"/>
      <c r="P411" s="41"/>
    </row>
    <row r="412" customHeight="1" spans="3:16">
      <c r="C412" s="33"/>
      <c r="E412" s="34"/>
      <c r="G412" s="35"/>
      <c r="H412" s="36"/>
      <c r="I412" s="36"/>
      <c r="L412" s="41"/>
      <c r="N412" s="41"/>
      <c r="P412" s="41"/>
    </row>
    <row r="413" customHeight="1" spans="3:16">
      <c r="C413" s="33"/>
      <c r="E413" s="34"/>
      <c r="G413" s="35"/>
      <c r="H413" s="36"/>
      <c r="I413" s="36"/>
      <c r="L413" s="41"/>
      <c r="N413" s="41"/>
      <c r="P413" s="41"/>
    </row>
    <row r="414" customHeight="1" spans="3:16">
      <c r="C414" s="33"/>
      <c r="E414" s="34"/>
      <c r="G414" s="35"/>
      <c r="H414" s="36"/>
      <c r="I414" s="36"/>
      <c r="L414" s="41"/>
      <c r="N414" s="41"/>
      <c r="P414" s="41"/>
    </row>
    <row r="415" customHeight="1" spans="3:16">
      <c r="C415" s="33"/>
      <c r="E415" s="34"/>
      <c r="G415" s="35"/>
      <c r="H415" s="36"/>
      <c r="I415" s="36"/>
      <c r="L415" s="41"/>
      <c r="N415" s="41"/>
      <c r="P415" s="41"/>
    </row>
    <row r="416" customHeight="1" spans="3:16">
      <c r="C416" s="33"/>
      <c r="E416" s="34"/>
      <c r="G416" s="35"/>
      <c r="H416" s="36"/>
      <c r="I416" s="36"/>
      <c r="L416" s="41"/>
      <c r="N416" s="41"/>
      <c r="P416" s="41"/>
    </row>
    <row r="417" customHeight="1" spans="3:16">
      <c r="C417" s="33"/>
      <c r="E417" s="34"/>
      <c r="G417" s="35"/>
      <c r="H417" s="36"/>
      <c r="I417" s="36"/>
      <c r="L417" s="41"/>
      <c r="N417" s="41"/>
      <c r="P417" s="41"/>
    </row>
    <row r="418" customHeight="1" spans="3:16">
      <c r="C418" s="33"/>
      <c r="E418" s="34"/>
      <c r="G418" s="35"/>
      <c r="H418" s="36"/>
      <c r="I418" s="36"/>
      <c r="L418" s="41"/>
      <c r="N418" s="41"/>
      <c r="P418" s="41"/>
    </row>
    <row r="419" customHeight="1" spans="3:16">
      <c r="C419" s="33"/>
      <c r="E419" s="34"/>
      <c r="G419" s="35"/>
      <c r="H419" s="36"/>
      <c r="I419" s="36"/>
      <c r="L419" s="41"/>
      <c r="N419" s="41"/>
      <c r="P419" s="41"/>
    </row>
    <row r="420" customHeight="1" spans="3:16">
      <c r="C420" s="33"/>
      <c r="E420" s="34"/>
      <c r="G420" s="35"/>
      <c r="H420" s="36"/>
      <c r="I420" s="36"/>
      <c r="L420" s="41"/>
      <c r="N420" s="41"/>
      <c r="P420" s="41"/>
    </row>
    <row r="421" customHeight="1" spans="3:16">
      <c r="C421" s="33"/>
      <c r="E421" s="34"/>
      <c r="G421" s="35"/>
      <c r="H421" s="36"/>
      <c r="I421" s="36"/>
      <c r="L421" s="41"/>
      <c r="N421" s="41"/>
      <c r="P421" s="41"/>
    </row>
    <row r="422" customHeight="1" spans="3:16">
      <c r="C422" s="33"/>
      <c r="E422" s="34"/>
      <c r="G422" s="35"/>
      <c r="H422" s="36"/>
      <c r="I422" s="36"/>
      <c r="L422" s="41"/>
      <c r="N422" s="41"/>
      <c r="P422" s="41"/>
    </row>
    <row r="423" customHeight="1" spans="3:16">
      <c r="C423" s="33"/>
      <c r="E423" s="34"/>
      <c r="G423" s="35"/>
      <c r="H423" s="36"/>
      <c r="I423" s="36"/>
      <c r="L423" s="41"/>
      <c r="N423" s="41"/>
      <c r="P423" s="41"/>
    </row>
    <row r="424" customHeight="1" spans="3:16">
      <c r="C424" s="33"/>
      <c r="E424" s="34"/>
      <c r="G424" s="35"/>
      <c r="H424" s="36"/>
      <c r="I424" s="36"/>
      <c r="L424" s="41"/>
      <c r="N424" s="41"/>
      <c r="P424" s="41"/>
    </row>
    <row r="425" customHeight="1" spans="3:16">
      <c r="C425" s="33"/>
      <c r="E425" s="34"/>
      <c r="G425" s="35"/>
      <c r="H425" s="36"/>
      <c r="I425" s="36"/>
      <c r="L425" s="41"/>
      <c r="N425" s="41"/>
      <c r="P425" s="41"/>
    </row>
    <row r="426" customHeight="1" spans="3:16">
      <c r="C426" s="33"/>
      <c r="E426" s="34"/>
      <c r="G426" s="35"/>
      <c r="H426" s="36"/>
      <c r="I426" s="36"/>
      <c r="L426" s="41"/>
      <c r="N426" s="41"/>
      <c r="P426" s="41"/>
    </row>
    <row r="427" customHeight="1" spans="3:16">
      <c r="C427" s="33"/>
      <c r="E427" s="34"/>
      <c r="G427" s="35"/>
      <c r="H427" s="36"/>
      <c r="I427" s="36"/>
      <c r="L427" s="41"/>
      <c r="N427" s="41"/>
      <c r="P427" s="41"/>
    </row>
    <row r="428" customHeight="1" spans="3:16">
      <c r="C428" s="33"/>
      <c r="E428" s="34"/>
      <c r="G428" s="35"/>
      <c r="H428" s="36"/>
      <c r="I428" s="36"/>
      <c r="L428" s="41"/>
      <c r="N428" s="41"/>
      <c r="P428" s="41"/>
    </row>
    <row r="429" customHeight="1" spans="3:16">
      <c r="C429" s="33"/>
      <c r="E429" s="34"/>
      <c r="G429" s="35"/>
      <c r="H429" s="36"/>
      <c r="I429" s="36"/>
      <c r="L429" s="41"/>
      <c r="N429" s="41"/>
      <c r="P429" s="41"/>
    </row>
    <row r="430" customHeight="1" spans="3:16">
      <c r="C430" s="33"/>
      <c r="E430" s="34"/>
      <c r="G430" s="35"/>
      <c r="H430" s="36"/>
      <c r="I430" s="36"/>
      <c r="L430" s="41"/>
      <c r="N430" s="41"/>
      <c r="P430" s="41"/>
    </row>
    <row r="431" customHeight="1" spans="3:16">
      <c r="C431" s="33"/>
      <c r="E431" s="34"/>
      <c r="G431" s="35"/>
      <c r="H431" s="36"/>
      <c r="I431" s="36"/>
      <c r="L431" s="41"/>
      <c r="N431" s="41"/>
      <c r="P431" s="41"/>
    </row>
    <row r="432" customHeight="1" spans="3:16">
      <c r="C432" s="33"/>
      <c r="E432" s="34"/>
      <c r="G432" s="35"/>
      <c r="H432" s="36"/>
      <c r="I432" s="36"/>
      <c r="L432" s="41"/>
      <c r="N432" s="41"/>
      <c r="P432" s="41"/>
    </row>
    <row r="433" customHeight="1" spans="3:16">
      <c r="C433" s="33"/>
      <c r="E433" s="34"/>
      <c r="G433" s="35"/>
      <c r="H433" s="36"/>
      <c r="I433" s="36"/>
      <c r="L433" s="41"/>
      <c r="N433" s="41"/>
      <c r="P433" s="41"/>
    </row>
    <row r="434" customHeight="1" spans="3:16">
      <c r="C434" s="33"/>
      <c r="E434" s="34"/>
      <c r="G434" s="35"/>
      <c r="H434" s="36"/>
      <c r="I434" s="36"/>
      <c r="L434" s="41"/>
      <c r="N434" s="41"/>
      <c r="P434" s="41"/>
    </row>
    <row r="435" customHeight="1" spans="3:16">
      <c r="C435" s="33"/>
      <c r="E435" s="34"/>
      <c r="G435" s="35"/>
      <c r="H435" s="36"/>
      <c r="I435" s="36"/>
      <c r="L435" s="41"/>
      <c r="N435" s="41"/>
      <c r="P435" s="41"/>
    </row>
    <row r="436" customHeight="1" spans="3:16">
      <c r="C436" s="33"/>
      <c r="E436" s="34"/>
      <c r="G436" s="35"/>
      <c r="H436" s="36"/>
      <c r="I436" s="36"/>
      <c r="L436" s="41"/>
      <c r="N436" s="41"/>
      <c r="P436" s="41"/>
    </row>
    <row r="437" customHeight="1" spans="3:16">
      <c r="C437" s="33"/>
      <c r="E437" s="34"/>
      <c r="G437" s="35"/>
      <c r="H437" s="36"/>
      <c r="I437" s="36"/>
      <c r="L437" s="41"/>
      <c r="N437" s="41"/>
      <c r="P437" s="41"/>
    </row>
    <row r="438" customHeight="1" spans="3:16">
      <c r="C438" s="33"/>
      <c r="E438" s="34"/>
      <c r="G438" s="35"/>
      <c r="H438" s="36"/>
      <c r="I438" s="36"/>
      <c r="L438" s="41"/>
      <c r="N438" s="41"/>
      <c r="P438" s="41"/>
    </row>
    <row r="439" customHeight="1" spans="3:16">
      <c r="C439" s="33"/>
      <c r="E439" s="34"/>
      <c r="G439" s="35"/>
      <c r="H439" s="36"/>
      <c r="I439" s="36"/>
      <c r="L439" s="41"/>
      <c r="N439" s="41"/>
      <c r="P439" s="41"/>
    </row>
    <row r="440" customHeight="1" spans="3:16">
      <c r="C440" s="33"/>
      <c r="E440" s="34"/>
      <c r="G440" s="35"/>
      <c r="H440" s="36"/>
      <c r="I440" s="36"/>
      <c r="L440" s="41"/>
      <c r="N440" s="41"/>
      <c r="P440" s="41"/>
    </row>
    <row r="441" customHeight="1" spans="3:16">
      <c r="C441" s="33"/>
      <c r="E441" s="34"/>
      <c r="G441" s="35"/>
      <c r="H441" s="36"/>
      <c r="I441" s="36"/>
      <c r="L441" s="41"/>
      <c r="N441" s="41"/>
      <c r="P441" s="41"/>
    </row>
    <row r="442" customHeight="1" spans="3:16">
      <c r="C442" s="33"/>
      <c r="E442" s="34"/>
      <c r="G442" s="35"/>
      <c r="H442" s="36"/>
      <c r="I442" s="36"/>
      <c r="L442" s="41"/>
      <c r="N442" s="41"/>
      <c r="P442" s="41"/>
    </row>
    <row r="443" customHeight="1" spans="3:16">
      <c r="C443" s="33"/>
      <c r="E443" s="34"/>
      <c r="G443" s="35"/>
      <c r="H443" s="36"/>
      <c r="I443" s="36"/>
      <c r="L443" s="41"/>
      <c r="N443" s="41"/>
      <c r="P443" s="41"/>
    </row>
    <row r="444" customHeight="1" spans="3:16">
      <c r="C444" s="33"/>
      <c r="E444" s="34"/>
      <c r="G444" s="35"/>
      <c r="H444" s="36"/>
      <c r="I444" s="36"/>
      <c r="L444" s="41"/>
      <c r="N444" s="41"/>
      <c r="P444" s="41"/>
    </row>
    <row r="445" customHeight="1" spans="3:16">
      <c r="C445" s="33"/>
      <c r="E445" s="34"/>
      <c r="G445" s="35"/>
      <c r="H445" s="36"/>
      <c r="I445" s="36"/>
      <c r="L445" s="41"/>
      <c r="N445" s="41"/>
      <c r="P445" s="41"/>
    </row>
    <row r="446" customHeight="1" spans="3:16">
      <c r="C446" s="33"/>
      <c r="E446" s="34"/>
      <c r="G446" s="35"/>
      <c r="H446" s="36"/>
      <c r="I446" s="36"/>
      <c r="L446" s="41"/>
      <c r="N446" s="41"/>
      <c r="P446" s="41"/>
    </row>
    <row r="447" customHeight="1" spans="3:16">
      <c r="C447" s="33"/>
      <c r="E447" s="34"/>
      <c r="G447" s="35"/>
      <c r="H447" s="36"/>
      <c r="I447" s="36"/>
      <c r="L447" s="41"/>
      <c r="N447" s="41"/>
      <c r="P447" s="41"/>
    </row>
    <row r="448" customHeight="1" spans="3:16">
      <c r="C448" s="33"/>
      <c r="E448" s="34"/>
      <c r="G448" s="35"/>
      <c r="H448" s="36"/>
      <c r="I448" s="36"/>
      <c r="L448" s="41"/>
      <c r="N448" s="41"/>
      <c r="P448" s="41"/>
    </row>
    <row r="449" customHeight="1" spans="3:16">
      <c r="C449" s="33"/>
      <c r="E449" s="34"/>
      <c r="G449" s="35"/>
      <c r="H449" s="36"/>
      <c r="I449" s="36"/>
      <c r="L449" s="41"/>
      <c r="N449" s="41"/>
      <c r="P449" s="41"/>
    </row>
    <row r="450" customHeight="1" spans="3:16">
      <c r="C450" s="33"/>
      <c r="E450" s="34"/>
      <c r="G450" s="35"/>
      <c r="H450" s="36"/>
      <c r="I450" s="36"/>
      <c r="L450" s="41"/>
      <c r="N450" s="41"/>
      <c r="P450" s="41"/>
    </row>
    <row r="451" customHeight="1" spans="3:16">
      <c r="C451" s="33"/>
      <c r="E451" s="34"/>
      <c r="G451" s="35"/>
      <c r="H451" s="36"/>
      <c r="I451" s="36"/>
      <c r="L451" s="41"/>
      <c r="N451" s="41"/>
      <c r="P451" s="41"/>
    </row>
    <row r="452" customHeight="1" spans="3:16">
      <c r="C452" s="33"/>
      <c r="E452" s="34"/>
      <c r="G452" s="35"/>
      <c r="H452" s="36"/>
      <c r="I452" s="36"/>
      <c r="L452" s="41"/>
      <c r="N452" s="41"/>
      <c r="P452" s="41"/>
    </row>
    <row r="453" customHeight="1" spans="3:16">
      <c r="C453" s="33"/>
      <c r="E453" s="34"/>
      <c r="G453" s="35"/>
      <c r="H453" s="36"/>
      <c r="I453" s="36"/>
      <c r="L453" s="41"/>
      <c r="N453" s="41"/>
      <c r="P453" s="41"/>
    </row>
    <row r="454" customHeight="1" spans="3:16">
      <c r="C454" s="33"/>
      <c r="E454" s="34"/>
      <c r="G454" s="35"/>
      <c r="H454" s="36"/>
      <c r="I454" s="36"/>
      <c r="L454" s="41"/>
      <c r="N454" s="41"/>
      <c r="P454" s="41"/>
    </row>
    <row r="455" customHeight="1" spans="3:16">
      <c r="C455" s="33"/>
      <c r="E455" s="34"/>
      <c r="G455" s="35"/>
      <c r="H455" s="36"/>
      <c r="I455" s="36"/>
      <c r="L455" s="41"/>
      <c r="N455" s="41"/>
      <c r="P455" s="41"/>
    </row>
    <row r="456" customHeight="1" spans="3:16">
      <c r="C456" s="33"/>
      <c r="E456" s="34"/>
      <c r="G456" s="35"/>
      <c r="H456" s="36"/>
      <c r="I456" s="36"/>
      <c r="L456" s="41"/>
      <c r="N456" s="41"/>
      <c r="P456" s="41"/>
    </row>
    <row r="457" customHeight="1" spans="3:16">
      <c r="C457" s="33"/>
      <c r="E457" s="34"/>
      <c r="G457" s="35"/>
      <c r="H457" s="36"/>
      <c r="I457" s="36"/>
      <c r="L457" s="41"/>
      <c r="N457" s="41"/>
      <c r="P457" s="41"/>
    </row>
    <row r="458" customHeight="1" spans="3:16">
      <c r="C458" s="33"/>
      <c r="E458" s="34"/>
      <c r="G458" s="35"/>
      <c r="H458" s="36"/>
      <c r="I458" s="36"/>
      <c r="L458" s="41"/>
      <c r="N458" s="41"/>
      <c r="P458" s="41"/>
    </row>
    <row r="459" customHeight="1" spans="3:16">
      <c r="C459" s="33"/>
      <c r="E459" s="34"/>
      <c r="G459" s="35"/>
      <c r="H459" s="36"/>
      <c r="I459" s="36"/>
      <c r="L459" s="41"/>
      <c r="N459" s="41"/>
      <c r="P459" s="41"/>
    </row>
    <row r="460" customHeight="1" spans="3:16">
      <c r="C460" s="33"/>
      <c r="E460" s="34"/>
      <c r="G460" s="35"/>
      <c r="H460" s="36"/>
      <c r="I460" s="36"/>
      <c r="L460" s="41"/>
      <c r="N460" s="41"/>
      <c r="P460" s="41"/>
    </row>
    <row r="461" customHeight="1" spans="3:16">
      <c r="C461" s="33"/>
      <c r="E461" s="34"/>
      <c r="G461" s="35"/>
      <c r="H461" s="36"/>
      <c r="I461" s="36"/>
      <c r="L461" s="41"/>
      <c r="N461" s="41"/>
      <c r="P461" s="41"/>
    </row>
    <row r="462" customHeight="1" spans="3:16">
      <c r="C462" s="33"/>
      <c r="E462" s="34"/>
      <c r="G462" s="35"/>
      <c r="H462" s="36"/>
      <c r="I462" s="36"/>
      <c r="L462" s="41"/>
      <c r="N462" s="41"/>
      <c r="P462" s="41"/>
    </row>
    <row r="463" customHeight="1" spans="3:16">
      <c r="C463" s="33"/>
      <c r="E463" s="34"/>
      <c r="G463" s="35"/>
      <c r="H463" s="36"/>
      <c r="I463" s="36"/>
      <c r="L463" s="41"/>
      <c r="N463" s="41"/>
      <c r="P463" s="41"/>
    </row>
    <row r="464" customHeight="1" spans="3:16">
      <c r="C464" s="33"/>
      <c r="E464" s="34"/>
      <c r="G464" s="35"/>
      <c r="H464" s="36"/>
      <c r="I464" s="36"/>
      <c r="L464" s="41"/>
      <c r="N464" s="41"/>
      <c r="P464" s="41"/>
    </row>
    <row r="465" customHeight="1" spans="3:16">
      <c r="C465" s="33"/>
      <c r="E465" s="34"/>
      <c r="G465" s="35"/>
      <c r="H465" s="36"/>
      <c r="I465" s="36"/>
      <c r="L465" s="41"/>
      <c r="N465" s="41"/>
      <c r="P465" s="41"/>
    </row>
    <row r="466" customHeight="1" spans="3:16">
      <c r="C466" s="33"/>
      <c r="E466" s="34"/>
      <c r="G466" s="35"/>
      <c r="H466" s="36"/>
      <c r="I466" s="36"/>
      <c r="L466" s="41"/>
      <c r="N466" s="41"/>
      <c r="P466" s="41"/>
    </row>
    <row r="467" customHeight="1" spans="3:16">
      <c r="C467" s="33"/>
      <c r="E467" s="34"/>
      <c r="G467" s="35"/>
      <c r="H467" s="36"/>
      <c r="I467" s="36"/>
      <c r="L467" s="41"/>
      <c r="N467" s="41"/>
      <c r="P467" s="41"/>
    </row>
    <row r="468" customHeight="1" spans="3:16">
      <c r="C468" s="33"/>
      <c r="E468" s="34"/>
      <c r="G468" s="35"/>
      <c r="H468" s="36"/>
      <c r="I468" s="36"/>
      <c r="L468" s="41"/>
      <c r="N468" s="41"/>
      <c r="P468" s="41"/>
    </row>
    <row r="469" customHeight="1" spans="3:16">
      <c r="C469" s="33"/>
      <c r="E469" s="34"/>
      <c r="G469" s="35"/>
      <c r="H469" s="36"/>
      <c r="I469" s="36"/>
      <c r="L469" s="41"/>
      <c r="N469" s="41"/>
      <c r="P469" s="41"/>
    </row>
    <row r="470" customHeight="1" spans="3:16">
      <c r="C470" s="33"/>
      <c r="E470" s="34"/>
      <c r="G470" s="35"/>
      <c r="H470" s="36"/>
      <c r="I470" s="36"/>
      <c r="L470" s="41"/>
      <c r="N470" s="41"/>
      <c r="P470" s="41"/>
    </row>
    <row r="471" customHeight="1" spans="3:16">
      <c r="C471" s="33"/>
      <c r="E471" s="34"/>
      <c r="G471" s="35"/>
      <c r="H471" s="36"/>
      <c r="I471" s="36"/>
      <c r="L471" s="41"/>
      <c r="N471" s="41"/>
      <c r="P471" s="41"/>
    </row>
    <row r="472" customHeight="1" spans="3:16">
      <c r="C472" s="33"/>
      <c r="E472" s="34"/>
      <c r="G472" s="35"/>
      <c r="H472" s="36"/>
      <c r="I472" s="36"/>
      <c r="L472" s="41"/>
      <c r="N472" s="41"/>
      <c r="P472" s="41"/>
    </row>
    <row r="473" customHeight="1" spans="3:16">
      <c r="C473" s="33"/>
      <c r="E473" s="34"/>
      <c r="G473" s="35"/>
      <c r="H473" s="36"/>
      <c r="I473" s="36"/>
      <c r="L473" s="41"/>
      <c r="N473" s="41"/>
      <c r="P473" s="41"/>
    </row>
    <row r="474" customHeight="1" spans="3:16">
      <c r="C474" s="33"/>
      <c r="E474" s="34"/>
      <c r="G474" s="35"/>
      <c r="H474" s="36"/>
      <c r="I474" s="36"/>
      <c r="L474" s="41"/>
      <c r="N474" s="41"/>
      <c r="P474" s="41"/>
    </row>
    <row r="475" customHeight="1" spans="3:16">
      <c r="C475" s="33"/>
      <c r="E475" s="34"/>
      <c r="G475" s="35"/>
      <c r="H475" s="36"/>
      <c r="I475" s="36"/>
      <c r="L475" s="41"/>
      <c r="N475" s="41"/>
      <c r="P475" s="41"/>
    </row>
    <row r="476" customHeight="1" spans="3:16">
      <c r="C476" s="33"/>
      <c r="E476" s="34"/>
      <c r="G476" s="35"/>
      <c r="H476" s="36"/>
      <c r="I476" s="36"/>
      <c r="L476" s="41"/>
      <c r="N476" s="41"/>
      <c r="P476" s="41"/>
    </row>
    <row r="477" customHeight="1" spans="3:16">
      <c r="C477" s="33"/>
      <c r="E477" s="34"/>
      <c r="G477" s="35"/>
      <c r="H477" s="36"/>
      <c r="I477" s="36"/>
      <c r="L477" s="41"/>
      <c r="N477" s="41"/>
      <c r="P477" s="41"/>
    </row>
    <row r="478" customHeight="1" spans="3:16">
      <c r="C478" s="33"/>
      <c r="E478" s="34"/>
      <c r="G478" s="35"/>
      <c r="H478" s="36"/>
      <c r="I478" s="36"/>
      <c r="L478" s="41"/>
      <c r="N478" s="41"/>
      <c r="P478" s="41"/>
    </row>
    <row r="479" customHeight="1" spans="3:16">
      <c r="C479" s="33"/>
      <c r="E479" s="34"/>
      <c r="G479" s="35"/>
      <c r="H479" s="36"/>
      <c r="I479" s="36"/>
      <c r="L479" s="41"/>
      <c r="N479" s="41"/>
      <c r="P479" s="41"/>
    </row>
    <row r="480" customHeight="1" spans="3:16">
      <c r="C480" s="33"/>
      <c r="E480" s="34"/>
      <c r="G480" s="35"/>
      <c r="H480" s="36"/>
      <c r="I480" s="36"/>
      <c r="L480" s="41"/>
      <c r="N480" s="41"/>
      <c r="P480" s="41"/>
    </row>
    <row r="481" customHeight="1" spans="3:16">
      <c r="C481" s="33"/>
      <c r="E481" s="34"/>
      <c r="G481" s="35"/>
      <c r="H481" s="36"/>
      <c r="I481" s="36"/>
      <c r="L481" s="41"/>
      <c r="N481" s="41"/>
      <c r="P481" s="41"/>
    </row>
    <row r="482" customHeight="1" spans="3:16">
      <c r="C482" s="33"/>
      <c r="E482" s="34"/>
      <c r="G482" s="35"/>
      <c r="H482" s="36"/>
      <c r="I482" s="36"/>
      <c r="L482" s="41"/>
      <c r="N482" s="41"/>
      <c r="P482" s="41"/>
    </row>
    <row r="483" customHeight="1" spans="3:16">
      <c r="C483" s="33"/>
      <c r="E483" s="34"/>
      <c r="G483" s="35"/>
      <c r="H483" s="36"/>
      <c r="I483" s="36"/>
      <c r="L483" s="41"/>
      <c r="N483" s="41"/>
      <c r="P483" s="41"/>
    </row>
    <row r="484" customHeight="1" spans="3:16">
      <c r="C484" s="33"/>
      <c r="E484" s="34"/>
      <c r="G484" s="35"/>
      <c r="H484" s="36"/>
      <c r="I484" s="36"/>
      <c r="L484" s="41"/>
      <c r="N484" s="41"/>
      <c r="P484" s="41"/>
    </row>
    <row r="485" customHeight="1" spans="3:16">
      <c r="C485" s="33"/>
      <c r="E485" s="34"/>
      <c r="G485" s="35"/>
      <c r="H485" s="36"/>
      <c r="I485" s="36"/>
      <c r="L485" s="41"/>
      <c r="N485" s="41"/>
      <c r="P485" s="41"/>
    </row>
    <row r="486" customHeight="1" spans="3:16">
      <c r="C486" s="33"/>
      <c r="E486" s="34"/>
      <c r="G486" s="35"/>
      <c r="H486" s="36"/>
      <c r="I486" s="36"/>
      <c r="L486" s="41"/>
      <c r="N486" s="41"/>
      <c r="P486" s="41"/>
    </row>
    <row r="487" customHeight="1" spans="3:16">
      <c r="C487" s="33"/>
      <c r="E487" s="34"/>
      <c r="G487" s="35"/>
      <c r="H487" s="36"/>
      <c r="I487" s="36"/>
      <c r="L487" s="41"/>
      <c r="N487" s="41"/>
      <c r="P487" s="41"/>
    </row>
    <row r="488" customHeight="1" spans="3:16">
      <c r="C488" s="33"/>
      <c r="E488" s="34"/>
      <c r="G488" s="35"/>
      <c r="H488" s="36"/>
      <c r="I488" s="36"/>
      <c r="L488" s="41"/>
      <c r="N488" s="41"/>
      <c r="P488" s="41"/>
    </row>
    <row r="489" customHeight="1" spans="3:16">
      <c r="C489" s="33"/>
      <c r="E489" s="34"/>
      <c r="G489" s="35"/>
      <c r="H489" s="36"/>
      <c r="I489" s="36"/>
      <c r="L489" s="41"/>
      <c r="N489" s="41"/>
      <c r="P489" s="41"/>
    </row>
    <row r="490" customHeight="1" spans="3:16">
      <c r="C490" s="33"/>
      <c r="E490" s="34"/>
      <c r="G490" s="35"/>
      <c r="H490" s="36"/>
      <c r="I490" s="36"/>
      <c r="L490" s="41"/>
      <c r="N490" s="41"/>
      <c r="P490" s="41"/>
    </row>
    <row r="491" customHeight="1" spans="3:16">
      <c r="C491" s="33"/>
      <c r="E491" s="34"/>
      <c r="G491" s="35"/>
      <c r="H491" s="36"/>
      <c r="I491" s="36"/>
      <c r="L491" s="41"/>
      <c r="N491" s="41"/>
      <c r="P491" s="41"/>
    </row>
    <row r="492" customHeight="1" spans="3:16">
      <c r="C492" s="33"/>
      <c r="E492" s="34"/>
      <c r="G492" s="35"/>
      <c r="H492" s="36"/>
      <c r="I492" s="36"/>
      <c r="L492" s="41"/>
      <c r="N492" s="41"/>
      <c r="P492" s="41"/>
    </row>
    <row r="493" customHeight="1" spans="3:16">
      <c r="C493" s="33"/>
      <c r="E493" s="34"/>
      <c r="G493" s="35"/>
      <c r="H493" s="36"/>
      <c r="I493" s="36"/>
      <c r="L493" s="41"/>
      <c r="N493" s="41"/>
      <c r="P493" s="41"/>
    </row>
    <row r="494" customHeight="1" spans="3:16">
      <c r="C494" s="33"/>
      <c r="E494" s="34"/>
      <c r="G494" s="35"/>
      <c r="H494" s="36"/>
      <c r="I494" s="36"/>
      <c r="L494" s="41"/>
      <c r="N494" s="41"/>
      <c r="P494" s="41"/>
    </row>
    <row r="495" customHeight="1" spans="3:16">
      <c r="C495" s="33"/>
      <c r="E495" s="34"/>
      <c r="G495" s="35"/>
      <c r="H495" s="36"/>
      <c r="I495" s="36"/>
      <c r="L495" s="41"/>
      <c r="N495" s="41"/>
      <c r="P495" s="41"/>
    </row>
    <row r="496" customHeight="1" spans="3:16">
      <c r="C496" s="33"/>
      <c r="E496" s="34"/>
      <c r="G496" s="35"/>
      <c r="H496" s="36"/>
      <c r="I496" s="36"/>
      <c r="L496" s="41"/>
      <c r="N496" s="41"/>
      <c r="P496" s="41"/>
    </row>
    <row r="497" customHeight="1" spans="3:16">
      <c r="C497" s="33"/>
      <c r="E497" s="34"/>
      <c r="G497" s="35"/>
      <c r="H497" s="36"/>
      <c r="I497" s="36"/>
      <c r="L497" s="41"/>
      <c r="N497" s="41"/>
      <c r="P497" s="41"/>
    </row>
    <row r="498" customHeight="1" spans="3:16">
      <c r="C498" s="33"/>
      <c r="E498" s="34"/>
      <c r="G498" s="35"/>
      <c r="H498" s="36"/>
      <c r="I498" s="36"/>
      <c r="L498" s="41"/>
      <c r="N498" s="41"/>
      <c r="P498" s="41"/>
    </row>
    <row r="499" customHeight="1" spans="3:16">
      <c r="C499" s="33"/>
      <c r="E499" s="34"/>
      <c r="G499" s="35"/>
      <c r="H499" s="36"/>
      <c r="I499" s="36"/>
      <c r="L499" s="41"/>
      <c r="N499" s="41"/>
      <c r="P499" s="41"/>
    </row>
    <row r="500" customHeight="1" spans="3:16">
      <c r="C500" s="33"/>
      <c r="E500" s="34"/>
      <c r="G500" s="35"/>
      <c r="H500" s="36"/>
      <c r="I500" s="36"/>
      <c r="L500" s="41"/>
      <c r="N500" s="41"/>
      <c r="P500" s="41"/>
    </row>
    <row r="501" customHeight="1" spans="3:16">
      <c r="C501" s="33"/>
      <c r="E501" s="34"/>
      <c r="G501" s="35"/>
      <c r="H501" s="36"/>
      <c r="I501" s="36"/>
      <c r="L501" s="41"/>
      <c r="N501" s="41"/>
      <c r="P501" s="41"/>
    </row>
    <row r="502" customHeight="1" spans="3:16">
      <c r="C502" s="33"/>
      <c r="E502" s="34"/>
      <c r="G502" s="35"/>
      <c r="H502" s="36"/>
      <c r="I502" s="36"/>
      <c r="L502" s="41"/>
      <c r="N502" s="41"/>
      <c r="P502" s="41"/>
    </row>
    <row r="503" customHeight="1" spans="3:16">
      <c r="C503" s="33"/>
      <c r="E503" s="34"/>
      <c r="G503" s="35"/>
      <c r="H503" s="36"/>
      <c r="I503" s="36"/>
      <c r="L503" s="41"/>
      <c r="N503" s="41"/>
      <c r="P503" s="41"/>
    </row>
    <row r="504" customHeight="1" spans="3:16">
      <c r="C504" s="33"/>
      <c r="E504" s="34"/>
      <c r="G504" s="35"/>
      <c r="H504" s="36"/>
      <c r="I504" s="36"/>
      <c r="L504" s="41"/>
      <c r="N504" s="41"/>
      <c r="P504" s="41"/>
    </row>
    <row r="505" customHeight="1" spans="3:16">
      <c r="C505" s="33"/>
      <c r="E505" s="34"/>
      <c r="G505" s="35"/>
      <c r="H505" s="36"/>
      <c r="I505" s="36"/>
      <c r="L505" s="41"/>
      <c r="N505" s="41"/>
      <c r="P505" s="41"/>
    </row>
    <row r="506" customHeight="1" spans="3:16">
      <c r="C506" s="33"/>
      <c r="E506" s="34"/>
      <c r="G506" s="35"/>
      <c r="H506" s="36"/>
      <c r="I506" s="36"/>
      <c r="L506" s="41"/>
      <c r="N506" s="41"/>
      <c r="P506" s="41"/>
    </row>
    <row r="507" customHeight="1" spans="3:16">
      <c r="C507" s="33"/>
      <c r="E507" s="34"/>
      <c r="G507" s="35"/>
      <c r="H507" s="36"/>
      <c r="I507" s="36"/>
      <c r="L507" s="41"/>
      <c r="N507" s="41"/>
      <c r="P507" s="41"/>
    </row>
    <row r="508" customHeight="1" spans="3:16">
      <c r="C508" s="33"/>
      <c r="E508" s="34"/>
      <c r="G508" s="35"/>
      <c r="H508" s="36"/>
      <c r="I508" s="36"/>
      <c r="L508" s="41"/>
      <c r="N508" s="41"/>
      <c r="P508" s="41"/>
    </row>
    <row r="509" customHeight="1" spans="3:16">
      <c r="C509" s="33"/>
      <c r="E509" s="34"/>
      <c r="G509" s="35"/>
      <c r="H509" s="36"/>
      <c r="I509" s="36"/>
      <c r="L509" s="41"/>
      <c r="N509" s="41"/>
      <c r="P509" s="41"/>
    </row>
    <row r="510" customHeight="1" spans="3:16">
      <c r="C510" s="33"/>
      <c r="E510" s="34"/>
      <c r="G510" s="35"/>
      <c r="H510" s="36"/>
      <c r="I510" s="36"/>
      <c r="L510" s="41"/>
      <c r="N510" s="41"/>
      <c r="P510" s="41"/>
    </row>
    <row r="511" customHeight="1" spans="3:16">
      <c r="C511" s="33"/>
      <c r="E511" s="34"/>
      <c r="G511" s="35"/>
      <c r="H511" s="36"/>
      <c r="I511" s="36"/>
      <c r="L511" s="41"/>
      <c r="N511" s="41"/>
      <c r="P511" s="41"/>
    </row>
    <row r="512" customHeight="1" spans="3:16">
      <c r="C512" s="33"/>
      <c r="E512" s="34"/>
      <c r="G512" s="35"/>
      <c r="H512" s="36"/>
      <c r="I512" s="36"/>
      <c r="L512" s="41"/>
      <c r="N512" s="41"/>
      <c r="P512" s="41"/>
    </row>
    <row r="513" customHeight="1" spans="3:16">
      <c r="C513" s="33"/>
      <c r="E513" s="34"/>
      <c r="G513" s="35"/>
      <c r="H513" s="36"/>
      <c r="I513" s="36"/>
      <c r="L513" s="41"/>
      <c r="N513" s="41"/>
      <c r="P513" s="41"/>
    </row>
    <row r="514" customHeight="1" spans="3:16">
      <c r="C514" s="33"/>
      <c r="E514" s="34"/>
      <c r="G514" s="35"/>
      <c r="H514" s="36"/>
      <c r="I514" s="36"/>
      <c r="L514" s="41"/>
      <c r="N514" s="41"/>
      <c r="P514" s="41"/>
    </row>
    <row r="515" customHeight="1" spans="3:16">
      <c r="C515" s="33"/>
      <c r="E515" s="34"/>
      <c r="G515" s="35"/>
      <c r="H515" s="36"/>
      <c r="I515" s="36"/>
      <c r="L515" s="41"/>
      <c r="N515" s="41"/>
      <c r="P515" s="41"/>
    </row>
    <row r="516" customHeight="1" spans="3:16">
      <c r="C516" s="33"/>
      <c r="E516" s="34"/>
      <c r="G516" s="35"/>
      <c r="H516" s="36"/>
      <c r="I516" s="36"/>
      <c r="L516" s="41"/>
      <c r="N516" s="41"/>
      <c r="P516" s="41"/>
    </row>
    <row r="517" customHeight="1" spans="3:16">
      <c r="C517" s="33"/>
      <c r="E517" s="34"/>
      <c r="G517" s="35"/>
      <c r="H517" s="36"/>
      <c r="I517" s="36"/>
      <c r="L517" s="41"/>
      <c r="N517" s="41"/>
      <c r="P517" s="41"/>
    </row>
    <row r="518" customHeight="1" spans="3:16">
      <c r="C518" s="33"/>
      <c r="E518" s="34"/>
      <c r="G518" s="35"/>
      <c r="H518" s="36"/>
      <c r="I518" s="36"/>
      <c r="L518" s="41"/>
      <c r="N518" s="41"/>
      <c r="P518" s="41"/>
    </row>
    <row r="519" customHeight="1" spans="3:16">
      <c r="C519" s="33"/>
      <c r="E519" s="34"/>
      <c r="G519" s="35"/>
      <c r="H519" s="36"/>
      <c r="I519" s="36"/>
      <c r="L519" s="41"/>
      <c r="N519" s="41"/>
      <c r="P519" s="41"/>
    </row>
    <row r="520" customHeight="1" spans="3:16">
      <c r="C520" s="33"/>
      <c r="E520" s="34"/>
      <c r="G520" s="35"/>
      <c r="H520" s="36"/>
      <c r="I520" s="36"/>
      <c r="L520" s="41"/>
      <c r="N520" s="41"/>
      <c r="P520" s="41"/>
    </row>
    <row r="521" customHeight="1" spans="3:16">
      <c r="C521" s="33"/>
      <c r="E521" s="34"/>
      <c r="G521" s="35"/>
      <c r="H521" s="36"/>
      <c r="I521" s="36"/>
      <c r="L521" s="41"/>
      <c r="N521" s="41"/>
      <c r="P521" s="41"/>
    </row>
    <row r="522" customHeight="1" spans="3:16">
      <c r="C522" s="33"/>
      <c r="E522" s="34"/>
      <c r="G522" s="35"/>
      <c r="H522" s="36"/>
      <c r="I522" s="36"/>
      <c r="L522" s="41"/>
      <c r="N522" s="41"/>
      <c r="P522" s="41"/>
    </row>
    <row r="523" customHeight="1" spans="3:16">
      <c r="C523" s="33"/>
      <c r="E523" s="34"/>
      <c r="G523" s="35"/>
      <c r="H523" s="36"/>
      <c r="I523" s="36"/>
      <c r="L523" s="41"/>
      <c r="N523" s="41"/>
      <c r="P523" s="41"/>
    </row>
    <row r="524" customHeight="1" spans="3:16">
      <c r="C524" s="33"/>
      <c r="E524" s="34"/>
      <c r="G524" s="35"/>
      <c r="H524" s="36"/>
      <c r="I524" s="36"/>
      <c r="L524" s="41"/>
      <c r="N524" s="41"/>
      <c r="P524" s="41"/>
    </row>
    <row r="525" customHeight="1" spans="3:16">
      <c r="C525" s="33"/>
      <c r="E525" s="34"/>
      <c r="G525" s="35"/>
      <c r="H525" s="36"/>
      <c r="I525" s="36"/>
      <c r="L525" s="41"/>
      <c r="N525" s="41"/>
      <c r="P525" s="41"/>
    </row>
    <row r="526" customHeight="1" spans="3:16">
      <c r="C526" s="33"/>
      <c r="E526" s="34"/>
      <c r="G526" s="35"/>
      <c r="H526" s="36"/>
      <c r="I526" s="36"/>
      <c r="L526" s="41"/>
      <c r="N526" s="41"/>
      <c r="P526" s="41"/>
    </row>
    <row r="527" customHeight="1" spans="3:16">
      <c r="C527" s="33"/>
      <c r="E527" s="34"/>
      <c r="G527" s="35"/>
      <c r="H527" s="36"/>
      <c r="I527" s="36"/>
      <c r="L527" s="41"/>
      <c r="N527" s="41"/>
      <c r="P527" s="41"/>
    </row>
    <row r="528" customHeight="1" spans="3:16">
      <c r="C528" s="33"/>
      <c r="E528" s="34"/>
      <c r="G528" s="35"/>
      <c r="H528" s="36"/>
      <c r="I528" s="36"/>
      <c r="L528" s="41"/>
      <c r="N528" s="41"/>
      <c r="P528" s="41"/>
    </row>
    <row r="529" customHeight="1" spans="3:16">
      <c r="C529" s="33"/>
      <c r="E529" s="34"/>
      <c r="G529" s="35"/>
      <c r="H529" s="36"/>
      <c r="I529" s="36"/>
      <c r="L529" s="41"/>
      <c r="N529" s="41"/>
      <c r="P529" s="41"/>
    </row>
    <row r="530" customHeight="1" spans="3:16">
      <c r="C530" s="33"/>
      <c r="E530" s="34"/>
      <c r="G530" s="35"/>
      <c r="H530" s="36"/>
      <c r="I530" s="36"/>
      <c r="L530" s="41"/>
      <c r="N530" s="41"/>
      <c r="P530" s="41"/>
    </row>
    <row r="531" customHeight="1" spans="3:16">
      <c r="C531" s="33"/>
      <c r="E531" s="34"/>
      <c r="G531" s="35"/>
      <c r="H531" s="36"/>
      <c r="I531" s="36"/>
      <c r="L531" s="41"/>
      <c r="N531" s="41"/>
      <c r="P531" s="41"/>
    </row>
    <row r="532" customHeight="1" spans="3:16">
      <c r="C532" s="33"/>
      <c r="E532" s="34"/>
      <c r="G532" s="35"/>
      <c r="H532" s="36"/>
      <c r="I532" s="36"/>
      <c r="L532" s="41"/>
      <c r="N532" s="41"/>
      <c r="P532" s="41"/>
    </row>
    <row r="533" customHeight="1" spans="3:16">
      <c r="C533" s="33"/>
      <c r="E533" s="34"/>
      <c r="G533" s="35"/>
      <c r="H533" s="36"/>
      <c r="I533" s="36"/>
      <c r="L533" s="41"/>
      <c r="N533" s="41"/>
      <c r="P533" s="41"/>
    </row>
    <row r="534" customHeight="1" spans="3:16">
      <c r="C534" s="33"/>
      <c r="E534" s="34"/>
      <c r="G534" s="35"/>
      <c r="H534" s="36"/>
      <c r="I534" s="36"/>
      <c r="L534" s="41"/>
      <c r="N534" s="41"/>
      <c r="P534" s="41"/>
    </row>
    <row r="535" customHeight="1" spans="3:16">
      <c r="C535" s="33"/>
      <c r="E535" s="34"/>
      <c r="G535" s="35"/>
      <c r="H535" s="36"/>
      <c r="I535" s="36"/>
      <c r="L535" s="41"/>
      <c r="N535" s="41"/>
      <c r="P535" s="41"/>
    </row>
    <row r="536" customHeight="1" spans="3:16">
      <c r="C536" s="33"/>
      <c r="E536" s="34"/>
      <c r="G536" s="35"/>
      <c r="H536" s="36"/>
      <c r="I536" s="36"/>
      <c r="L536" s="41"/>
      <c r="N536" s="41"/>
      <c r="P536" s="41"/>
    </row>
    <row r="537" customHeight="1" spans="3:16">
      <c r="C537" s="33"/>
      <c r="E537" s="34"/>
      <c r="G537" s="35"/>
      <c r="H537" s="36"/>
      <c r="I537" s="36"/>
      <c r="L537" s="41"/>
      <c r="N537" s="41"/>
      <c r="P537" s="41"/>
    </row>
    <row r="538" customHeight="1" spans="3:16">
      <c r="C538" s="33"/>
      <c r="E538" s="34"/>
      <c r="G538" s="35"/>
      <c r="H538" s="36"/>
      <c r="I538" s="36"/>
      <c r="L538" s="41"/>
      <c r="N538" s="41"/>
      <c r="P538" s="41"/>
    </row>
    <row r="539" customHeight="1" spans="3:16">
      <c r="C539" s="33"/>
      <c r="E539" s="34"/>
      <c r="G539" s="35"/>
      <c r="H539" s="36"/>
      <c r="I539" s="36"/>
      <c r="L539" s="41"/>
      <c r="N539" s="41"/>
      <c r="P539" s="41"/>
    </row>
    <row r="540" customHeight="1" spans="3:16">
      <c r="C540" s="33"/>
      <c r="E540" s="34"/>
      <c r="G540" s="35"/>
      <c r="H540" s="36"/>
      <c r="I540" s="36"/>
      <c r="L540" s="41"/>
      <c r="N540" s="41"/>
      <c r="P540" s="41"/>
    </row>
    <row r="541" customHeight="1" spans="3:16">
      <c r="C541" s="33"/>
      <c r="E541" s="34"/>
      <c r="G541" s="35"/>
      <c r="H541" s="36"/>
      <c r="I541" s="36"/>
      <c r="L541" s="41"/>
      <c r="N541" s="41"/>
      <c r="P541" s="41"/>
    </row>
    <row r="542" customHeight="1" spans="3:16">
      <c r="C542" s="33"/>
      <c r="E542" s="34"/>
      <c r="G542" s="35"/>
      <c r="H542" s="36"/>
      <c r="I542" s="36"/>
      <c r="L542" s="41"/>
      <c r="N542" s="41"/>
      <c r="P542" s="41"/>
    </row>
    <row r="543" customHeight="1" spans="3:16">
      <c r="C543" s="33"/>
      <c r="E543" s="34"/>
      <c r="G543" s="35"/>
      <c r="H543" s="36"/>
      <c r="I543" s="36"/>
      <c r="L543" s="41"/>
      <c r="N543" s="41"/>
      <c r="P543" s="41"/>
    </row>
    <row r="544" customHeight="1" spans="3:16">
      <c r="C544" s="33"/>
      <c r="E544" s="34"/>
      <c r="G544" s="35"/>
      <c r="H544" s="36"/>
      <c r="I544" s="36"/>
      <c r="L544" s="41"/>
      <c r="N544" s="41"/>
      <c r="P544" s="41"/>
    </row>
    <row r="545" customHeight="1" spans="3:16">
      <c r="C545" s="33"/>
      <c r="E545" s="34"/>
      <c r="G545" s="35"/>
      <c r="H545" s="36"/>
      <c r="I545" s="36"/>
      <c r="L545" s="41"/>
      <c r="N545" s="41"/>
      <c r="P545" s="41"/>
    </row>
    <row r="546" customHeight="1" spans="3:16">
      <c r="C546" s="33"/>
      <c r="E546" s="34"/>
      <c r="G546" s="35"/>
      <c r="H546" s="36"/>
      <c r="I546" s="36"/>
      <c r="L546" s="41"/>
      <c r="N546" s="41"/>
      <c r="P546" s="41"/>
    </row>
    <row r="547" customHeight="1" spans="3:16">
      <c r="C547" s="33"/>
      <c r="E547" s="34"/>
      <c r="G547" s="35"/>
      <c r="H547" s="36"/>
      <c r="I547" s="36"/>
      <c r="L547" s="41"/>
      <c r="N547" s="41"/>
      <c r="P547" s="41"/>
    </row>
    <row r="548" customHeight="1" spans="3:16">
      <c r="C548" s="33"/>
      <c r="E548" s="34"/>
      <c r="G548" s="35"/>
      <c r="H548" s="36"/>
      <c r="I548" s="36"/>
      <c r="L548" s="41"/>
      <c r="N548" s="41"/>
      <c r="P548" s="41"/>
    </row>
    <row r="549" customHeight="1" spans="3:16">
      <c r="C549" s="33"/>
      <c r="E549" s="34"/>
      <c r="G549" s="35"/>
      <c r="H549" s="36"/>
      <c r="I549" s="36"/>
      <c r="L549" s="41"/>
      <c r="N549" s="41"/>
      <c r="P549" s="41"/>
    </row>
    <row r="550" customHeight="1" spans="3:16">
      <c r="C550" s="33"/>
      <c r="E550" s="34"/>
      <c r="G550" s="35"/>
      <c r="H550" s="36"/>
      <c r="I550" s="36"/>
      <c r="L550" s="41"/>
      <c r="N550" s="41"/>
      <c r="P550" s="41"/>
    </row>
    <row r="551" customHeight="1" spans="3:16">
      <c r="C551" s="33"/>
      <c r="E551" s="34"/>
      <c r="G551" s="35"/>
      <c r="H551" s="36"/>
      <c r="I551" s="36"/>
      <c r="L551" s="41"/>
      <c r="N551" s="41"/>
      <c r="P551" s="41"/>
    </row>
    <row r="552" customHeight="1" spans="3:16">
      <c r="C552" s="33"/>
      <c r="E552" s="34"/>
      <c r="G552" s="35"/>
      <c r="H552" s="36"/>
      <c r="I552" s="36"/>
      <c r="L552" s="41"/>
      <c r="N552" s="41"/>
      <c r="P552" s="41"/>
    </row>
    <row r="553" customHeight="1" spans="3:16">
      <c r="C553" s="33"/>
      <c r="E553" s="34"/>
      <c r="G553" s="35"/>
      <c r="H553" s="36"/>
      <c r="I553" s="36"/>
      <c r="L553" s="41"/>
      <c r="N553" s="41"/>
      <c r="P553" s="41"/>
    </row>
    <row r="554" customHeight="1" spans="3:16">
      <c r="C554" s="33"/>
      <c r="E554" s="34"/>
      <c r="G554" s="35"/>
      <c r="H554" s="36"/>
      <c r="I554" s="36"/>
      <c r="L554" s="41"/>
      <c r="N554" s="41"/>
      <c r="P554" s="41"/>
    </row>
    <row r="555" customHeight="1" spans="3:16">
      <c r="C555" s="33"/>
      <c r="E555" s="34"/>
      <c r="G555" s="35"/>
      <c r="H555" s="36"/>
      <c r="I555" s="36"/>
      <c r="L555" s="41"/>
      <c r="N555" s="41"/>
      <c r="P555" s="41"/>
    </row>
    <row r="556" customHeight="1" spans="3:16">
      <c r="C556" s="33"/>
      <c r="E556" s="34"/>
      <c r="G556" s="35"/>
      <c r="H556" s="36"/>
      <c r="I556" s="36"/>
      <c r="L556" s="41"/>
      <c r="N556" s="41"/>
      <c r="P556" s="41"/>
    </row>
    <row r="557" customHeight="1" spans="3:16">
      <c r="C557" s="33"/>
      <c r="E557" s="34"/>
      <c r="G557" s="35"/>
      <c r="H557" s="36"/>
      <c r="I557" s="36"/>
      <c r="L557" s="41"/>
      <c r="N557" s="41"/>
      <c r="P557" s="41"/>
    </row>
    <row r="558" customHeight="1" spans="3:16">
      <c r="C558" s="33"/>
      <c r="E558" s="34"/>
      <c r="G558" s="35"/>
      <c r="H558" s="36"/>
      <c r="I558" s="36"/>
      <c r="L558" s="41"/>
      <c r="N558" s="41"/>
      <c r="P558" s="41"/>
    </row>
    <row r="559" customHeight="1" spans="3:16">
      <c r="C559" s="33"/>
      <c r="E559" s="34"/>
      <c r="G559" s="35"/>
      <c r="H559" s="36"/>
      <c r="I559" s="36"/>
      <c r="L559" s="41"/>
      <c r="N559" s="41"/>
      <c r="P559" s="41"/>
    </row>
    <row r="560" customHeight="1" spans="3:16">
      <c r="C560" s="33"/>
      <c r="E560" s="34"/>
      <c r="G560" s="35"/>
      <c r="H560" s="36"/>
      <c r="I560" s="36"/>
      <c r="L560" s="41"/>
      <c r="N560" s="41"/>
      <c r="P560" s="41"/>
    </row>
    <row r="561" customHeight="1" spans="3:16">
      <c r="C561" s="33"/>
      <c r="E561" s="34"/>
      <c r="G561" s="35"/>
      <c r="H561" s="36"/>
      <c r="I561" s="36"/>
      <c r="L561" s="41"/>
      <c r="N561" s="41"/>
      <c r="P561" s="41"/>
    </row>
    <row r="562" customHeight="1" spans="3:16">
      <c r="C562" s="33"/>
      <c r="E562" s="34"/>
      <c r="G562" s="35"/>
      <c r="H562" s="36"/>
      <c r="I562" s="36"/>
      <c r="L562" s="41"/>
      <c r="N562" s="41"/>
      <c r="P562" s="41"/>
    </row>
    <row r="563" customHeight="1" spans="3:16">
      <c r="C563" s="33"/>
      <c r="E563" s="34"/>
      <c r="G563" s="35"/>
      <c r="H563" s="36"/>
      <c r="I563" s="36"/>
      <c r="L563" s="41"/>
      <c r="N563" s="41"/>
      <c r="P563" s="41"/>
    </row>
    <row r="564" customHeight="1" spans="3:16">
      <c r="C564" s="33"/>
      <c r="E564" s="34"/>
      <c r="G564" s="35"/>
      <c r="H564" s="36"/>
      <c r="I564" s="36"/>
      <c r="L564" s="41"/>
      <c r="N564" s="41"/>
      <c r="P564" s="41"/>
    </row>
    <row r="565" customHeight="1" spans="3:16">
      <c r="C565" s="33"/>
      <c r="E565" s="34"/>
      <c r="G565" s="35"/>
      <c r="H565" s="36"/>
      <c r="I565" s="36"/>
      <c r="L565" s="41"/>
      <c r="N565" s="41"/>
      <c r="P565" s="41"/>
    </row>
    <row r="566" customHeight="1" spans="3:16">
      <c r="C566" s="33"/>
      <c r="E566" s="34"/>
      <c r="G566" s="35"/>
      <c r="H566" s="36"/>
      <c r="I566" s="36"/>
      <c r="L566" s="41"/>
      <c r="N566" s="41"/>
      <c r="P566" s="41"/>
    </row>
    <row r="567" customHeight="1" spans="3:16">
      <c r="C567" s="33"/>
      <c r="E567" s="34"/>
      <c r="G567" s="35"/>
      <c r="H567" s="36"/>
      <c r="I567" s="36"/>
      <c r="L567" s="41"/>
      <c r="N567" s="41"/>
      <c r="P567" s="41"/>
    </row>
    <row r="568" customHeight="1" spans="3:16">
      <c r="C568" s="33"/>
      <c r="E568" s="34"/>
      <c r="G568" s="35"/>
      <c r="H568" s="36"/>
      <c r="I568" s="36"/>
      <c r="L568" s="41"/>
      <c r="N568" s="41"/>
      <c r="P568" s="41"/>
    </row>
    <row r="569" customHeight="1" spans="3:16">
      <c r="C569" s="33"/>
      <c r="E569" s="34"/>
      <c r="G569" s="35"/>
      <c r="H569" s="36"/>
      <c r="I569" s="36"/>
      <c r="L569" s="41"/>
      <c r="N569" s="41"/>
      <c r="P569" s="41"/>
    </row>
    <row r="570" customHeight="1" spans="3:16">
      <c r="C570" s="33"/>
      <c r="E570" s="34"/>
      <c r="G570" s="35"/>
      <c r="H570" s="36"/>
      <c r="I570" s="36"/>
      <c r="L570" s="41"/>
      <c r="N570" s="41"/>
      <c r="P570" s="41"/>
    </row>
    <row r="571" customHeight="1" spans="3:16">
      <c r="C571" s="33"/>
      <c r="E571" s="34"/>
      <c r="G571" s="35"/>
      <c r="H571" s="36"/>
      <c r="I571" s="36"/>
      <c r="L571" s="41"/>
      <c r="N571" s="41"/>
      <c r="P571" s="41"/>
    </row>
    <row r="572" customHeight="1" spans="3:16">
      <c r="C572" s="33"/>
      <c r="E572" s="34"/>
      <c r="G572" s="35"/>
      <c r="H572" s="36"/>
      <c r="I572" s="36"/>
      <c r="L572" s="41"/>
      <c r="N572" s="41"/>
      <c r="P572" s="41"/>
    </row>
    <row r="573" customHeight="1" spans="3:16">
      <c r="C573" s="33"/>
      <c r="E573" s="34"/>
      <c r="G573" s="35"/>
      <c r="H573" s="36"/>
      <c r="I573" s="36"/>
      <c r="L573" s="41"/>
      <c r="N573" s="41"/>
      <c r="P573" s="41"/>
    </row>
    <row r="574" customHeight="1" spans="3:16">
      <c r="C574" s="33"/>
      <c r="E574" s="34"/>
      <c r="G574" s="35"/>
      <c r="H574" s="36"/>
      <c r="I574" s="36"/>
      <c r="L574" s="41"/>
      <c r="N574" s="41"/>
      <c r="P574" s="41"/>
    </row>
    <row r="575" customHeight="1" spans="3:16">
      <c r="C575" s="33"/>
      <c r="E575" s="34"/>
      <c r="G575" s="35"/>
      <c r="H575" s="36"/>
      <c r="I575" s="36"/>
      <c r="L575" s="41"/>
      <c r="N575" s="41"/>
      <c r="P575" s="41"/>
    </row>
    <row r="576" customHeight="1" spans="3:16">
      <c r="C576" s="33"/>
      <c r="E576" s="34"/>
      <c r="G576" s="35"/>
      <c r="H576" s="36"/>
      <c r="I576" s="36"/>
      <c r="L576" s="41"/>
      <c r="N576" s="41"/>
      <c r="P576" s="41"/>
    </row>
    <row r="577" customHeight="1" spans="3:16">
      <c r="C577" s="33"/>
      <c r="E577" s="34"/>
      <c r="G577" s="35"/>
      <c r="H577" s="36"/>
      <c r="I577" s="36"/>
      <c r="L577" s="41"/>
      <c r="N577" s="41"/>
      <c r="P577" s="41"/>
    </row>
    <row r="578" customHeight="1" spans="3:16">
      <c r="C578" s="33"/>
      <c r="E578" s="34"/>
      <c r="G578" s="35"/>
      <c r="H578" s="36"/>
      <c r="I578" s="36"/>
      <c r="L578" s="41"/>
      <c r="N578" s="41"/>
      <c r="P578" s="41"/>
    </row>
    <row r="579" customHeight="1" spans="3:16">
      <c r="C579" s="33"/>
      <c r="E579" s="34"/>
      <c r="G579" s="35"/>
      <c r="H579" s="36"/>
      <c r="I579" s="36"/>
      <c r="L579" s="41"/>
      <c r="N579" s="41"/>
      <c r="P579" s="41"/>
    </row>
    <row r="580" customHeight="1" spans="3:16">
      <c r="C580" s="33"/>
      <c r="E580" s="34"/>
      <c r="G580" s="35"/>
      <c r="H580" s="36"/>
      <c r="I580" s="36"/>
      <c r="L580" s="41"/>
      <c r="N580" s="41"/>
      <c r="P580" s="41"/>
    </row>
    <row r="581" customHeight="1" spans="3:16">
      <c r="C581" s="33"/>
      <c r="E581" s="34"/>
      <c r="G581" s="35"/>
      <c r="H581" s="36"/>
      <c r="I581" s="36"/>
      <c r="L581" s="41"/>
      <c r="N581" s="41"/>
      <c r="P581" s="41"/>
    </row>
    <row r="582" customHeight="1" spans="3:16">
      <c r="C582" s="33"/>
      <c r="E582" s="34"/>
      <c r="G582" s="35"/>
      <c r="H582" s="36"/>
      <c r="I582" s="36"/>
      <c r="L582" s="41"/>
      <c r="N582" s="41"/>
      <c r="P582" s="41"/>
    </row>
    <row r="583" customHeight="1" spans="3:16">
      <c r="C583" s="33"/>
      <c r="E583" s="34"/>
      <c r="G583" s="35"/>
      <c r="H583" s="36"/>
      <c r="I583" s="36"/>
      <c r="L583" s="41"/>
      <c r="N583" s="41"/>
      <c r="P583" s="41"/>
    </row>
    <row r="584" customHeight="1" spans="3:16">
      <c r="C584" s="33"/>
      <c r="E584" s="34"/>
      <c r="G584" s="35"/>
      <c r="H584" s="36"/>
      <c r="I584" s="36"/>
      <c r="L584" s="41"/>
      <c r="N584" s="41"/>
      <c r="P584" s="41"/>
    </row>
    <row r="585" customHeight="1" spans="3:16">
      <c r="C585" s="33"/>
      <c r="E585" s="34"/>
      <c r="G585" s="35"/>
      <c r="H585" s="36"/>
      <c r="I585" s="36"/>
      <c r="L585" s="41"/>
      <c r="N585" s="41"/>
      <c r="P585" s="41"/>
    </row>
    <row r="586" customHeight="1" spans="3:16">
      <c r="C586" s="33"/>
      <c r="E586" s="34"/>
      <c r="G586" s="35"/>
      <c r="H586" s="36"/>
      <c r="I586" s="36"/>
      <c r="L586" s="41"/>
      <c r="N586" s="41"/>
      <c r="P586" s="41"/>
    </row>
    <row r="587" customHeight="1" spans="3:16">
      <c r="C587" s="33"/>
      <c r="E587" s="34"/>
      <c r="G587" s="35"/>
      <c r="H587" s="36"/>
      <c r="I587" s="36"/>
      <c r="L587" s="41"/>
      <c r="N587" s="41"/>
      <c r="P587" s="41"/>
    </row>
    <row r="588" customHeight="1" spans="3:16">
      <c r="C588" s="33"/>
      <c r="E588" s="34"/>
      <c r="G588" s="35"/>
      <c r="H588" s="36"/>
      <c r="I588" s="36"/>
      <c r="L588" s="41"/>
      <c r="N588" s="41"/>
      <c r="P588" s="41"/>
    </row>
    <row r="589" customHeight="1" spans="3:16">
      <c r="C589" s="33"/>
      <c r="E589" s="34"/>
      <c r="G589" s="35"/>
      <c r="H589" s="36"/>
      <c r="I589" s="36"/>
      <c r="L589" s="41"/>
      <c r="N589" s="41"/>
      <c r="P589" s="41"/>
    </row>
    <row r="590" customHeight="1" spans="3:16">
      <c r="C590" s="33"/>
      <c r="E590" s="34"/>
      <c r="G590" s="35"/>
      <c r="H590" s="36"/>
      <c r="I590" s="36"/>
      <c r="L590" s="41"/>
      <c r="N590" s="41"/>
      <c r="P590" s="41"/>
    </row>
    <row r="591" customHeight="1" spans="3:16">
      <c r="C591" s="33"/>
      <c r="E591" s="34"/>
      <c r="G591" s="35"/>
      <c r="H591" s="36"/>
      <c r="I591" s="36"/>
      <c r="L591" s="41"/>
      <c r="N591" s="41"/>
      <c r="P591" s="41"/>
    </row>
    <row r="592" customHeight="1" spans="3:16">
      <c r="C592" s="33"/>
      <c r="E592" s="34"/>
      <c r="G592" s="35"/>
      <c r="H592" s="36"/>
      <c r="I592" s="36"/>
      <c r="L592" s="41"/>
      <c r="N592" s="41"/>
      <c r="P592" s="41"/>
    </row>
    <row r="593" customHeight="1" spans="3:16">
      <c r="C593" s="33"/>
      <c r="E593" s="34"/>
      <c r="G593" s="35"/>
      <c r="H593" s="36"/>
      <c r="I593" s="36"/>
      <c r="L593" s="41"/>
      <c r="N593" s="41"/>
      <c r="P593" s="41"/>
    </row>
    <row r="594" customHeight="1" spans="3:16">
      <c r="C594" s="33"/>
      <c r="E594" s="34"/>
      <c r="G594" s="35"/>
      <c r="H594" s="36"/>
      <c r="I594" s="36"/>
      <c r="L594" s="41"/>
      <c r="N594" s="41"/>
      <c r="P594" s="41"/>
    </row>
    <row r="595" customHeight="1" spans="3:16">
      <c r="C595" s="33"/>
      <c r="E595" s="34"/>
      <c r="G595" s="35"/>
      <c r="H595" s="36"/>
      <c r="I595" s="36"/>
      <c r="L595" s="41"/>
      <c r="N595" s="41"/>
      <c r="P595" s="41"/>
    </row>
    <row r="596" customHeight="1" spans="3:16">
      <c r="C596" s="33"/>
      <c r="E596" s="34"/>
      <c r="G596" s="35"/>
      <c r="H596" s="36"/>
      <c r="I596" s="36"/>
      <c r="L596" s="41"/>
      <c r="N596" s="41"/>
      <c r="P596" s="41"/>
    </row>
    <row r="597" customHeight="1" spans="3:16">
      <c r="C597" s="33"/>
      <c r="E597" s="34"/>
      <c r="G597" s="35"/>
      <c r="H597" s="36"/>
      <c r="I597" s="36"/>
      <c r="L597" s="41"/>
      <c r="N597" s="41"/>
      <c r="P597" s="41"/>
    </row>
    <row r="598" customHeight="1" spans="3:16">
      <c r="C598" s="33"/>
      <c r="E598" s="34"/>
      <c r="G598" s="35"/>
      <c r="H598" s="36"/>
      <c r="I598" s="36"/>
      <c r="L598" s="41"/>
      <c r="N598" s="41"/>
      <c r="P598" s="41"/>
    </row>
    <row r="599" customHeight="1" spans="3:16">
      <c r="C599" s="33"/>
      <c r="E599" s="34"/>
      <c r="G599" s="35"/>
      <c r="H599" s="36"/>
      <c r="I599" s="36"/>
      <c r="L599" s="41"/>
      <c r="N599" s="41"/>
      <c r="P599" s="41"/>
    </row>
    <row r="600" customHeight="1" spans="3:16">
      <c r="C600" s="33"/>
      <c r="E600" s="34"/>
      <c r="G600" s="35"/>
      <c r="H600" s="36"/>
      <c r="I600" s="36"/>
      <c r="L600" s="41"/>
      <c r="N600" s="41"/>
      <c r="P600" s="41"/>
    </row>
    <row r="601" customHeight="1" spans="3:16">
      <c r="C601" s="33"/>
      <c r="E601" s="34"/>
      <c r="G601" s="35"/>
      <c r="H601" s="36"/>
      <c r="I601" s="36"/>
      <c r="L601" s="41"/>
      <c r="N601" s="41"/>
      <c r="P601" s="41"/>
    </row>
    <row r="602" customHeight="1" spans="3:16">
      <c r="C602" s="33"/>
      <c r="E602" s="34"/>
      <c r="G602" s="35"/>
      <c r="H602" s="36"/>
      <c r="I602" s="36"/>
      <c r="L602" s="41"/>
      <c r="N602" s="41"/>
      <c r="P602" s="41"/>
    </row>
    <row r="603" customHeight="1" spans="3:16">
      <c r="C603" s="33"/>
      <c r="E603" s="34"/>
      <c r="G603" s="35"/>
      <c r="H603" s="36"/>
      <c r="I603" s="36"/>
      <c r="L603" s="41"/>
      <c r="N603" s="41"/>
      <c r="P603" s="41"/>
    </row>
    <row r="604" customHeight="1" spans="3:16">
      <c r="C604" s="33"/>
      <c r="E604" s="34"/>
      <c r="G604" s="35"/>
      <c r="H604" s="36"/>
      <c r="I604" s="36"/>
      <c r="L604" s="41"/>
      <c r="N604" s="41"/>
      <c r="P604" s="41"/>
    </row>
    <row r="605" customHeight="1" spans="3:16">
      <c r="C605" s="33"/>
      <c r="E605" s="34"/>
      <c r="G605" s="35"/>
      <c r="H605" s="36"/>
      <c r="I605" s="36"/>
      <c r="L605" s="41"/>
      <c r="N605" s="41"/>
      <c r="P605" s="41"/>
    </row>
    <row r="606" customHeight="1" spans="3:16">
      <c r="C606" s="33"/>
      <c r="E606" s="34"/>
      <c r="G606" s="35"/>
      <c r="H606" s="36"/>
      <c r="I606" s="36"/>
      <c r="L606" s="41"/>
      <c r="N606" s="41"/>
      <c r="P606" s="41"/>
    </row>
    <row r="607" customHeight="1" spans="3:16">
      <c r="C607" s="33"/>
      <c r="E607" s="34"/>
      <c r="G607" s="35"/>
      <c r="H607" s="36"/>
      <c r="I607" s="36"/>
      <c r="L607" s="41"/>
      <c r="N607" s="41"/>
      <c r="P607" s="41"/>
    </row>
    <row r="608" customHeight="1" spans="3:16">
      <c r="C608" s="33"/>
      <c r="E608" s="34"/>
      <c r="G608" s="35"/>
      <c r="H608" s="36"/>
      <c r="I608" s="36"/>
      <c r="L608" s="41"/>
      <c r="N608" s="41"/>
      <c r="P608" s="41"/>
    </row>
    <row r="609" customHeight="1" spans="3:16">
      <c r="C609" s="33"/>
      <c r="E609" s="34"/>
      <c r="G609" s="35"/>
      <c r="H609" s="36"/>
      <c r="I609" s="36"/>
      <c r="L609" s="41"/>
      <c r="N609" s="41"/>
      <c r="P609" s="41"/>
    </row>
    <row r="610" customHeight="1" spans="3:16">
      <c r="C610" s="33"/>
      <c r="E610" s="34"/>
      <c r="G610" s="35"/>
      <c r="H610" s="36"/>
      <c r="I610" s="36"/>
      <c r="L610" s="41"/>
      <c r="N610" s="41"/>
      <c r="P610" s="41"/>
    </row>
    <row r="611" customHeight="1" spans="3:16">
      <c r="C611" s="33"/>
      <c r="E611" s="34"/>
      <c r="G611" s="35"/>
      <c r="H611" s="36"/>
      <c r="I611" s="36"/>
      <c r="L611" s="41"/>
      <c r="N611" s="41"/>
      <c r="P611" s="41"/>
    </row>
    <row r="612" customHeight="1" spans="3:16">
      <c r="C612" s="33"/>
      <c r="E612" s="34"/>
      <c r="G612" s="35"/>
      <c r="H612" s="36"/>
      <c r="I612" s="36"/>
      <c r="L612" s="41"/>
      <c r="N612" s="41"/>
      <c r="P612" s="41"/>
    </row>
    <row r="613" customHeight="1" spans="3:16">
      <c r="C613" s="33"/>
      <c r="E613" s="34"/>
      <c r="G613" s="35"/>
      <c r="H613" s="36"/>
      <c r="I613" s="36"/>
      <c r="L613" s="41"/>
      <c r="N613" s="41"/>
      <c r="P613" s="41"/>
    </row>
    <row r="614" customHeight="1" spans="3:16">
      <c r="C614" s="33"/>
      <c r="E614" s="34"/>
      <c r="G614" s="35"/>
      <c r="H614" s="36"/>
      <c r="I614" s="36"/>
      <c r="L614" s="41"/>
      <c r="N614" s="41"/>
      <c r="P614" s="41"/>
    </row>
    <row r="615" customHeight="1" spans="3:16">
      <c r="C615" s="33"/>
      <c r="E615" s="34"/>
      <c r="G615" s="35"/>
      <c r="H615" s="36"/>
      <c r="I615" s="36"/>
      <c r="L615" s="41"/>
      <c r="N615" s="41"/>
      <c r="P615" s="41"/>
    </row>
    <row r="616" customHeight="1" spans="3:16">
      <c r="C616" s="33"/>
      <c r="E616" s="34"/>
      <c r="G616" s="35"/>
      <c r="H616" s="36"/>
      <c r="I616" s="36"/>
      <c r="L616" s="41"/>
      <c r="N616" s="41"/>
      <c r="P616" s="41"/>
    </row>
    <row r="617" customHeight="1" spans="3:16">
      <c r="C617" s="33"/>
      <c r="E617" s="34"/>
      <c r="G617" s="35"/>
      <c r="H617" s="36"/>
      <c r="I617" s="36"/>
      <c r="L617" s="41"/>
      <c r="N617" s="41"/>
      <c r="P617" s="41"/>
    </row>
    <row r="618" customHeight="1" spans="3:16">
      <c r="C618" s="33"/>
      <c r="E618" s="34"/>
      <c r="G618" s="35"/>
      <c r="H618" s="36"/>
      <c r="I618" s="36"/>
      <c r="L618" s="41"/>
      <c r="N618" s="41"/>
      <c r="P618" s="41"/>
    </row>
    <row r="619" customHeight="1" spans="3:16">
      <c r="C619" s="33"/>
      <c r="E619" s="34"/>
      <c r="G619" s="35"/>
      <c r="H619" s="36"/>
      <c r="I619" s="36"/>
      <c r="L619" s="41"/>
      <c r="N619" s="41"/>
      <c r="P619" s="41"/>
    </row>
    <row r="620" customHeight="1" spans="3:16">
      <c r="C620" s="33"/>
      <c r="E620" s="34"/>
      <c r="G620" s="35"/>
      <c r="H620" s="36"/>
      <c r="I620" s="36"/>
      <c r="L620" s="41"/>
      <c r="N620" s="41"/>
      <c r="P620" s="41"/>
    </row>
    <row r="621" customHeight="1" spans="3:16">
      <c r="C621" s="33"/>
      <c r="E621" s="34"/>
      <c r="G621" s="35"/>
      <c r="H621" s="36"/>
      <c r="I621" s="36"/>
      <c r="L621" s="41"/>
      <c r="N621" s="41"/>
      <c r="P621" s="41"/>
    </row>
    <row r="622" customHeight="1" spans="3:16">
      <c r="C622" s="33"/>
      <c r="E622" s="34"/>
      <c r="G622" s="35"/>
      <c r="H622" s="36"/>
      <c r="I622" s="36"/>
      <c r="L622" s="41"/>
      <c r="N622" s="41"/>
      <c r="P622" s="41"/>
    </row>
    <row r="623" customHeight="1" spans="3:16">
      <c r="C623" s="33"/>
      <c r="E623" s="34"/>
      <c r="G623" s="35"/>
      <c r="H623" s="36"/>
      <c r="I623" s="36"/>
      <c r="L623" s="41"/>
      <c r="N623" s="41"/>
      <c r="P623" s="41"/>
    </row>
    <row r="624" customHeight="1" spans="3:16">
      <c r="C624" s="33"/>
      <c r="E624" s="34"/>
      <c r="G624" s="35"/>
      <c r="H624" s="36"/>
      <c r="I624" s="36"/>
      <c r="L624" s="41"/>
      <c r="N624" s="41"/>
      <c r="P624" s="41"/>
    </row>
    <row r="625" customHeight="1" spans="3:16">
      <c r="C625" s="33"/>
      <c r="E625" s="34"/>
      <c r="G625" s="35"/>
      <c r="H625" s="36"/>
      <c r="I625" s="36"/>
      <c r="L625" s="41"/>
      <c r="N625" s="41"/>
      <c r="P625" s="41"/>
    </row>
    <row r="626" customHeight="1" spans="3:16">
      <c r="C626" s="33"/>
      <c r="E626" s="34"/>
      <c r="G626" s="35"/>
      <c r="H626" s="36"/>
      <c r="I626" s="36"/>
      <c r="L626" s="41"/>
      <c r="N626" s="41"/>
      <c r="P626" s="41"/>
    </row>
    <row r="627" customHeight="1" spans="3:16">
      <c r="C627" s="33"/>
      <c r="E627" s="34"/>
      <c r="G627" s="35"/>
      <c r="H627" s="36"/>
      <c r="I627" s="36"/>
      <c r="L627" s="41"/>
      <c r="N627" s="41"/>
      <c r="P627" s="41"/>
    </row>
    <row r="628" customHeight="1" spans="3:16">
      <c r="C628" s="33"/>
      <c r="E628" s="34"/>
      <c r="G628" s="35"/>
      <c r="H628" s="36"/>
      <c r="I628" s="36"/>
      <c r="L628" s="41"/>
      <c r="N628" s="41"/>
      <c r="P628" s="41"/>
    </row>
    <row r="629" customHeight="1" spans="3:16">
      <c r="C629" s="33"/>
      <c r="E629" s="34"/>
      <c r="G629" s="35"/>
      <c r="H629" s="36"/>
      <c r="I629" s="36"/>
      <c r="L629" s="41"/>
      <c r="N629" s="41"/>
      <c r="P629" s="41"/>
    </row>
    <row r="630" customHeight="1" spans="3:16">
      <c r="C630" s="33"/>
      <c r="E630" s="34"/>
      <c r="G630" s="35"/>
      <c r="H630" s="36"/>
      <c r="I630" s="36"/>
      <c r="L630" s="41"/>
      <c r="N630" s="41"/>
      <c r="P630" s="41"/>
    </row>
    <row r="631" customHeight="1" spans="3:16">
      <c r="C631" s="33"/>
      <c r="E631" s="34"/>
      <c r="G631" s="35"/>
      <c r="H631" s="36"/>
      <c r="I631" s="36"/>
      <c r="L631" s="41"/>
      <c r="N631" s="41"/>
      <c r="P631" s="41"/>
    </row>
    <row r="632" customHeight="1" spans="3:16">
      <c r="C632" s="33"/>
      <c r="E632" s="34"/>
      <c r="G632" s="35"/>
      <c r="H632" s="36"/>
      <c r="I632" s="36"/>
      <c r="L632" s="41"/>
      <c r="N632" s="41"/>
      <c r="P632" s="41"/>
    </row>
    <row r="633" customHeight="1" spans="3:16">
      <c r="C633" s="33"/>
      <c r="E633" s="34"/>
      <c r="G633" s="35"/>
      <c r="H633" s="36"/>
      <c r="I633" s="36"/>
      <c r="L633" s="41"/>
      <c r="N633" s="41"/>
      <c r="P633" s="41"/>
    </row>
    <row r="634" customHeight="1" spans="3:16">
      <c r="C634" s="33"/>
      <c r="E634" s="34"/>
      <c r="G634" s="35"/>
      <c r="H634" s="36"/>
      <c r="I634" s="36"/>
      <c r="L634" s="41"/>
      <c r="N634" s="41"/>
      <c r="P634" s="41"/>
    </row>
    <row r="635" customHeight="1" spans="3:16">
      <c r="C635" s="33"/>
      <c r="E635" s="34"/>
      <c r="G635" s="35"/>
      <c r="H635" s="36"/>
      <c r="I635" s="36"/>
      <c r="L635" s="41"/>
      <c r="N635" s="41"/>
      <c r="P635" s="41"/>
    </row>
    <row r="636" customHeight="1" spans="3:16">
      <c r="C636" s="33"/>
      <c r="E636" s="34"/>
      <c r="G636" s="35"/>
      <c r="H636" s="36"/>
      <c r="I636" s="36"/>
      <c r="L636" s="41"/>
      <c r="N636" s="41"/>
      <c r="P636" s="41"/>
    </row>
    <row r="637" customHeight="1" spans="3:16">
      <c r="C637" s="33"/>
      <c r="E637" s="34"/>
      <c r="G637" s="35"/>
      <c r="H637" s="36"/>
      <c r="I637" s="36"/>
      <c r="L637" s="41"/>
      <c r="N637" s="41"/>
      <c r="P637" s="41"/>
    </row>
    <row r="638" customHeight="1" spans="3:16">
      <c r="C638" s="33"/>
      <c r="E638" s="34"/>
      <c r="G638" s="35"/>
      <c r="H638" s="36"/>
      <c r="I638" s="36"/>
      <c r="L638" s="41"/>
      <c r="N638" s="41"/>
      <c r="P638" s="41"/>
    </row>
    <row r="639" customHeight="1" spans="3:16">
      <c r="C639" s="33"/>
      <c r="E639" s="34"/>
      <c r="G639" s="35"/>
      <c r="H639" s="36"/>
      <c r="I639" s="36"/>
      <c r="L639" s="41"/>
      <c r="N639" s="41"/>
      <c r="P639" s="41"/>
    </row>
    <row r="640" customHeight="1" spans="3:16">
      <c r="C640" s="33"/>
      <c r="E640" s="34"/>
      <c r="G640" s="35"/>
      <c r="H640" s="36"/>
      <c r="I640" s="36"/>
      <c r="L640" s="41"/>
      <c r="N640" s="41"/>
      <c r="P640" s="41"/>
    </row>
    <row r="641" customHeight="1" spans="3:16">
      <c r="C641" s="33"/>
      <c r="E641" s="34"/>
      <c r="G641" s="35"/>
      <c r="H641" s="36"/>
      <c r="I641" s="36"/>
      <c r="L641" s="41"/>
      <c r="N641" s="41"/>
      <c r="P641" s="41"/>
    </row>
    <row r="642" customHeight="1" spans="3:16">
      <c r="C642" s="33"/>
      <c r="E642" s="34"/>
      <c r="G642" s="35"/>
      <c r="H642" s="36"/>
      <c r="I642" s="36"/>
      <c r="L642" s="41"/>
      <c r="N642" s="41"/>
      <c r="P642" s="41"/>
    </row>
    <row r="643" customHeight="1" spans="3:16">
      <c r="C643" s="33"/>
      <c r="E643" s="34"/>
      <c r="G643" s="35"/>
      <c r="H643" s="36"/>
      <c r="I643" s="36"/>
      <c r="L643" s="41"/>
      <c r="N643" s="41"/>
      <c r="P643" s="41"/>
    </row>
    <row r="644" customHeight="1" spans="3:16">
      <c r="C644" s="33"/>
      <c r="E644" s="34"/>
      <c r="G644" s="35"/>
      <c r="H644" s="36"/>
      <c r="I644" s="36"/>
      <c r="L644" s="41"/>
      <c r="N644" s="41"/>
      <c r="P644" s="41"/>
    </row>
    <row r="645" customHeight="1" spans="3:16">
      <c r="C645" s="33"/>
      <c r="E645" s="34"/>
      <c r="G645" s="35"/>
      <c r="H645" s="36"/>
      <c r="I645" s="36"/>
      <c r="L645" s="41"/>
      <c r="N645" s="41"/>
      <c r="P645" s="41"/>
    </row>
    <row r="646" customHeight="1" spans="3:16">
      <c r="C646" s="33"/>
      <c r="E646" s="34"/>
      <c r="G646" s="35"/>
      <c r="H646" s="36"/>
      <c r="I646" s="36"/>
      <c r="L646" s="41"/>
      <c r="N646" s="41"/>
      <c r="P646" s="41"/>
    </row>
    <row r="647" customHeight="1" spans="3:16">
      <c r="C647" s="33"/>
      <c r="E647" s="34"/>
      <c r="G647" s="35"/>
      <c r="H647" s="36"/>
      <c r="I647" s="36"/>
      <c r="L647" s="41"/>
      <c r="N647" s="41"/>
      <c r="P647" s="41"/>
    </row>
    <row r="648" customHeight="1" spans="3:16">
      <c r="C648" s="33"/>
      <c r="E648" s="34"/>
      <c r="G648" s="35"/>
      <c r="H648" s="36"/>
      <c r="I648" s="36"/>
      <c r="L648" s="41"/>
      <c r="N648" s="41"/>
      <c r="P648" s="41"/>
    </row>
    <row r="649" customHeight="1" spans="3:16">
      <c r="C649" s="33"/>
      <c r="E649" s="34"/>
      <c r="G649" s="35"/>
      <c r="H649" s="36"/>
      <c r="I649" s="36"/>
      <c r="L649" s="41"/>
      <c r="N649" s="41"/>
      <c r="P649" s="41"/>
    </row>
    <row r="650" customHeight="1" spans="3:16">
      <c r="C650" s="33"/>
      <c r="E650" s="34"/>
      <c r="G650" s="35"/>
      <c r="H650" s="36"/>
      <c r="I650" s="36"/>
      <c r="L650" s="41"/>
      <c r="N650" s="41"/>
      <c r="P650" s="41"/>
    </row>
    <row r="651" customHeight="1" spans="3:16">
      <c r="C651" s="33"/>
      <c r="E651" s="34"/>
      <c r="G651" s="35"/>
      <c r="H651" s="36"/>
      <c r="I651" s="36"/>
      <c r="L651" s="41"/>
      <c r="N651" s="41"/>
      <c r="P651" s="41"/>
    </row>
    <row r="652" customHeight="1" spans="3:16">
      <c r="C652" s="33"/>
      <c r="E652" s="34"/>
      <c r="G652" s="35"/>
      <c r="H652" s="36"/>
      <c r="I652" s="36"/>
      <c r="L652" s="41"/>
      <c r="N652" s="41"/>
      <c r="P652" s="41"/>
    </row>
    <row r="653" customHeight="1" spans="3:16">
      <c r="C653" s="33"/>
      <c r="E653" s="34"/>
      <c r="G653" s="35"/>
      <c r="H653" s="36"/>
      <c r="I653" s="36"/>
      <c r="L653" s="41"/>
      <c r="N653" s="41"/>
      <c r="P653" s="41"/>
    </row>
    <row r="654" customHeight="1" spans="3:16">
      <c r="C654" s="33"/>
      <c r="E654" s="34"/>
      <c r="G654" s="35"/>
      <c r="H654" s="36"/>
      <c r="I654" s="36"/>
      <c r="L654" s="41"/>
      <c r="N654" s="41"/>
      <c r="P654" s="41"/>
    </row>
    <row r="655" customHeight="1" spans="3:16">
      <c r="C655" s="33"/>
      <c r="E655" s="34"/>
      <c r="G655" s="35"/>
      <c r="H655" s="36"/>
      <c r="I655" s="36"/>
      <c r="L655" s="41"/>
      <c r="N655" s="41"/>
      <c r="P655" s="41"/>
    </row>
    <row r="656" customHeight="1" spans="3:16">
      <c r="C656" s="33"/>
      <c r="E656" s="34"/>
      <c r="G656" s="35"/>
      <c r="H656" s="36"/>
      <c r="I656" s="36"/>
      <c r="L656" s="41"/>
      <c r="N656" s="41"/>
      <c r="P656" s="41"/>
    </row>
    <row r="657" customHeight="1" spans="3:16">
      <c r="C657" s="33"/>
      <c r="E657" s="34"/>
      <c r="G657" s="35"/>
      <c r="H657" s="36"/>
      <c r="I657" s="36"/>
      <c r="L657" s="41"/>
      <c r="N657" s="41"/>
      <c r="P657" s="41"/>
    </row>
    <row r="658" customHeight="1" spans="3:16">
      <c r="C658" s="33"/>
      <c r="E658" s="34"/>
      <c r="G658" s="35"/>
      <c r="H658" s="36"/>
      <c r="I658" s="36"/>
      <c r="L658" s="41"/>
      <c r="N658" s="41"/>
      <c r="P658" s="41"/>
    </row>
    <row r="659" customHeight="1" spans="3:16">
      <c r="C659" s="33"/>
      <c r="E659" s="34"/>
      <c r="G659" s="35"/>
      <c r="H659" s="36"/>
      <c r="I659" s="36"/>
      <c r="L659" s="41"/>
      <c r="N659" s="41"/>
      <c r="P659" s="41"/>
    </row>
    <row r="660" customHeight="1" spans="3:16">
      <c r="C660" s="33"/>
      <c r="E660" s="34"/>
      <c r="G660" s="35"/>
      <c r="H660" s="36"/>
      <c r="I660" s="36"/>
      <c r="L660" s="41"/>
      <c r="N660" s="41"/>
      <c r="P660" s="41"/>
    </row>
    <row r="661" customHeight="1" spans="3:16">
      <c r="C661" s="33"/>
      <c r="E661" s="34"/>
      <c r="G661" s="35"/>
      <c r="H661" s="36"/>
      <c r="I661" s="36"/>
      <c r="L661" s="41"/>
      <c r="N661" s="41"/>
      <c r="P661" s="41"/>
    </row>
    <row r="662" customHeight="1" spans="3:16">
      <c r="C662" s="33"/>
      <c r="E662" s="34"/>
      <c r="G662" s="35"/>
      <c r="H662" s="36"/>
      <c r="I662" s="36"/>
      <c r="L662" s="41"/>
      <c r="N662" s="41"/>
      <c r="P662" s="41"/>
    </row>
    <row r="663" customHeight="1" spans="3:16">
      <c r="C663" s="33"/>
      <c r="E663" s="34"/>
      <c r="G663" s="35"/>
      <c r="H663" s="36"/>
      <c r="I663" s="36"/>
      <c r="L663" s="41"/>
      <c r="N663" s="41"/>
      <c r="P663" s="41"/>
    </row>
    <row r="664" customHeight="1" spans="3:16">
      <c r="C664" s="33"/>
      <c r="E664" s="34"/>
      <c r="G664" s="35"/>
      <c r="H664" s="36"/>
      <c r="I664" s="36"/>
      <c r="L664" s="41"/>
      <c r="N664" s="41"/>
      <c r="P664" s="41"/>
    </row>
    <row r="665" customHeight="1" spans="3:16">
      <c r="C665" s="33"/>
      <c r="E665" s="34"/>
      <c r="G665" s="35"/>
      <c r="H665" s="36"/>
      <c r="I665" s="36"/>
      <c r="L665" s="41"/>
      <c r="N665" s="41"/>
      <c r="P665" s="41"/>
    </row>
    <row r="666" customHeight="1" spans="3:16">
      <c r="C666" s="33"/>
      <c r="E666" s="34"/>
      <c r="G666" s="35"/>
      <c r="H666" s="36"/>
      <c r="I666" s="36"/>
      <c r="L666" s="41"/>
      <c r="N666" s="41"/>
      <c r="P666" s="41"/>
    </row>
    <row r="667" customHeight="1" spans="3:16">
      <c r="C667" s="33"/>
      <c r="E667" s="34"/>
      <c r="G667" s="35"/>
      <c r="H667" s="36"/>
      <c r="I667" s="36"/>
      <c r="L667" s="41"/>
      <c r="N667" s="41"/>
      <c r="P667" s="41"/>
    </row>
    <row r="668" customHeight="1" spans="3:16">
      <c r="C668" s="33"/>
      <c r="E668" s="34"/>
      <c r="G668" s="35"/>
      <c r="H668" s="36"/>
      <c r="I668" s="36"/>
      <c r="L668" s="41"/>
      <c r="N668" s="41"/>
      <c r="P668" s="41"/>
    </row>
    <row r="669" customHeight="1" spans="3:16">
      <c r="C669" s="33"/>
      <c r="E669" s="34"/>
      <c r="G669" s="35"/>
      <c r="H669" s="36"/>
      <c r="I669" s="36"/>
      <c r="L669" s="41"/>
      <c r="N669" s="41"/>
      <c r="P669" s="41"/>
    </row>
    <row r="670" customHeight="1" spans="3:16">
      <c r="C670" s="33"/>
      <c r="E670" s="34"/>
      <c r="G670" s="35"/>
      <c r="H670" s="36"/>
      <c r="I670" s="36"/>
      <c r="L670" s="41"/>
      <c r="N670" s="41"/>
      <c r="P670" s="41"/>
    </row>
    <row r="671" customHeight="1" spans="3:16">
      <c r="C671" s="33"/>
      <c r="E671" s="34"/>
      <c r="G671" s="35"/>
      <c r="H671" s="36"/>
      <c r="I671" s="36"/>
      <c r="L671" s="41"/>
      <c r="N671" s="41"/>
      <c r="P671" s="41"/>
    </row>
    <row r="672" customHeight="1" spans="3:16">
      <c r="C672" s="33"/>
      <c r="E672" s="34"/>
      <c r="G672" s="35"/>
      <c r="H672" s="36"/>
      <c r="I672" s="36"/>
      <c r="L672" s="41"/>
      <c r="N672" s="41"/>
      <c r="P672" s="41"/>
    </row>
    <row r="673" customHeight="1" spans="3:16">
      <c r="C673" s="33"/>
      <c r="E673" s="34"/>
      <c r="G673" s="35"/>
      <c r="H673" s="36"/>
      <c r="I673" s="36"/>
      <c r="L673" s="41"/>
      <c r="N673" s="41"/>
      <c r="P673" s="41"/>
    </row>
    <row r="674" customHeight="1" spans="3:16">
      <c r="C674" s="33"/>
      <c r="E674" s="34"/>
      <c r="G674" s="35"/>
      <c r="H674" s="36"/>
      <c r="I674" s="36"/>
      <c r="L674" s="41"/>
      <c r="N674" s="41"/>
      <c r="P674" s="41"/>
    </row>
    <row r="675" customHeight="1" spans="3:16">
      <c r="C675" s="33"/>
      <c r="E675" s="34"/>
      <c r="G675" s="35"/>
      <c r="H675" s="36"/>
      <c r="I675" s="36"/>
      <c r="L675" s="41"/>
      <c r="N675" s="41"/>
      <c r="P675" s="41"/>
    </row>
    <row r="676" customHeight="1" spans="3:16">
      <c r="C676" s="33"/>
      <c r="E676" s="34"/>
      <c r="G676" s="35"/>
      <c r="H676" s="36"/>
      <c r="I676" s="36"/>
      <c r="L676" s="41"/>
      <c r="N676" s="41"/>
      <c r="P676" s="41"/>
    </row>
    <row r="677" customHeight="1" spans="3:16">
      <c r="C677" s="33"/>
      <c r="E677" s="34"/>
      <c r="G677" s="35"/>
      <c r="H677" s="36"/>
      <c r="I677" s="36"/>
      <c r="L677" s="41"/>
      <c r="N677" s="41"/>
      <c r="P677" s="41"/>
    </row>
    <row r="678" customHeight="1" spans="3:16">
      <c r="C678" s="33"/>
      <c r="E678" s="34"/>
      <c r="G678" s="35"/>
      <c r="H678" s="36"/>
      <c r="I678" s="36"/>
      <c r="L678" s="41"/>
      <c r="N678" s="41"/>
      <c r="P678" s="41"/>
    </row>
    <row r="679" customHeight="1" spans="3:16">
      <c r="C679" s="33"/>
      <c r="E679" s="34"/>
      <c r="G679" s="35"/>
      <c r="H679" s="36"/>
      <c r="I679" s="36"/>
      <c r="L679" s="41"/>
      <c r="N679" s="41"/>
      <c r="P679" s="41"/>
    </row>
    <row r="680" customHeight="1" spans="3:16">
      <c r="C680" s="33"/>
      <c r="E680" s="34"/>
      <c r="G680" s="35"/>
      <c r="H680" s="36"/>
      <c r="I680" s="36"/>
      <c r="L680" s="41"/>
      <c r="N680" s="41"/>
      <c r="P680" s="41"/>
    </row>
    <row r="681" customHeight="1" spans="3:16">
      <c r="C681" s="33"/>
      <c r="E681" s="34"/>
      <c r="G681" s="35"/>
      <c r="H681" s="36"/>
      <c r="I681" s="36"/>
      <c r="L681" s="41"/>
      <c r="N681" s="41"/>
      <c r="P681" s="41"/>
    </row>
    <row r="682" customHeight="1" spans="3:16">
      <c r="C682" s="33"/>
      <c r="E682" s="34"/>
      <c r="G682" s="35"/>
      <c r="H682" s="36"/>
      <c r="I682" s="36"/>
      <c r="L682" s="41"/>
      <c r="N682" s="41"/>
      <c r="P682" s="41"/>
    </row>
    <row r="683" customHeight="1" spans="3:16">
      <c r="C683" s="33"/>
      <c r="E683" s="34"/>
      <c r="G683" s="35"/>
      <c r="H683" s="36"/>
      <c r="I683" s="36"/>
      <c r="L683" s="41"/>
      <c r="N683" s="41"/>
      <c r="P683" s="41"/>
    </row>
    <row r="684" customHeight="1" spans="3:16">
      <c r="C684" s="33"/>
      <c r="E684" s="34"/>
      <c r="G684" s="35"/>
      <c r="H684" s="36"/>
      <c r="I684" s="36"/>
      <c r="L684" s="41"/>
      <c r="N684" s="41"/>
      <c r="P684" s="41"/>
    </row>
    <row r="685" customHeight="1" spans="3:16">
      <c r="C685" s="33"/>
      <c r="E685" s="34"/>
      <c r="G685" s="35"/>
      <c r="H685" s="36"/>
      <c r="I685" s="36"/>
      <c r="L685" s="41"/>
      <c r="N685" s="41"/>
      <c r="P685" s="41"/>
    </row>
    <row r="686" customHeight="1" spans="3:16">
      <c r="C686" s="33"/>
      <c r="E686" s="34"/>
      <c r="G686" s="35"/>
      <c r="H686" s="36"/>
      <c r="I686" s="36"/>
      <c r="L686" s="41"/>
      <c r="N686" s="41"/>
      <c r="P686" s="41"/>
    </row>
    <row r="687" customHeight="1" spans="3:16">
      <c r="C687" s="33"/>
      <c r="E687" s="34"/>
      <c r="G687" s="35"/>
      <c r="H687" s="36"/>
      <c r="I687" s="36"/>
      <c r="L687" s="41"/>
      <c r="N687" s="41"/>
      <c r="P687" s="41"/>
    </row>
    <row r="688" customHeight="1" spans="3:16">
      <c r="C688" s="33"/>
      <c r="E688" s="34"/>
      <c r="G688" s="35"/>
      <c r="H688" s="36"/>
      <c r="I688" s="36"/>
      <c r="L688" s="41"/>
      <c r="N688" s="41"/>
      <c r="P688" s="41"/>
    </row>
    <row r="689" customHeight="1" spans="3:16">
      <c r="C689" s="33"/>
      <c r="E689" s="34"/>
      <c r="G689" s="35"/>
      <c r="H689" s="36"/>
      <c r="I689" s="36"/>
      <c r="L689" s="41"/>
      <c r="N689" s="41"/>
      <c r="P689" s="41"/>
    </row>
    <row r="690" customHeight="1" spans="3:16">
      <c r="C690" s="33"/>
      <c r="E690" s="34"/>
      <c r="G690" s="35"/>
      <c r="H690" s="36"/>
      <c r="I690" s="36"/>
      <c r="L690" s="41"/>
      <c r="N690" s="41"/>
      <c r="P690" s="41"/>
    </row>
    <row r="691" customHeight="1" spans="3:16">
      <c r="C691" s="33"/>
      <c r="E691" s="34"/>
      <c r="G691" s="35"/>
      <c r="H691" s="36"/>
      <c r="I691" s="36"/>
      <c r="L691" s="41"/>
      <c r="N691" s="41"/>
      <c r="P691" s="41"/>
    </row>
    <row r="692" customHeight="1" spans="3:16">
      <c r="C692" s="33"/>
      <c r="E692" s="34"/>
      <c r="G692" s="35"/>
      <c r="H692" s="36"/>
      <c r="I692" s="36"/>
      <c r="L692" s="41"/>
      <c r="N692" s="41"/>
      <c r="P692" s="41"/>
    </row>
    <row r="693" customHeight="1" spans="3:16">
      <c r="C693" s="33"/>
      <c r="E693" s="34"/>
      <c r="G693" s="35"/>
      <c r="H693" s="36"/>
      <c r="I693" s="36"/>
      <c r="L693" s="41"/>
      <c r="N693" s="41"/>
      <c r="P693" s="41"/>
    </row>
    <row r="694" customHeight="1" spans="3:16">
      <c r="C694" s="33"/>
      <c r="E694" s="34"/>
      <c r="G694" s="35"/>
      <c r="H694" s="36"/>
      <c r="I694" s="36"/>
      <c r="L694" s="41"/>
      <c r="N694" s="41"/>
      <c r="P694" s="41"/>
    </row>
    <row r="695" customHeight="1" spans="3:16">
      <c r="C695" s="33"/>
      <c r="E695" s="34"/>
      <c r="G695" s="35"/>
      <c r="H695" s="36"/>
      <c r="I695" s="36"/>
      <c r="L695" s="41"/>
      <c r="N695" s="41"/>
      <c r="P695" s="41"/>
    </row>
    <row r="696" customHeight="1" spans="3:16">
      <c r="C696" s="33"/>
      <c r="E696" s="34"/>
      <c r="G696" s="35"/>
      <c r="H696" s="36"/>
      <c r="I696" s="36"/>
      <c r="L696" s="41"/>
      <c r="N696" s="41"/>
      <c r="P696" s="41"/>
    </row>
    <row r="697" customHeight="1" spans="3:16">
      <c r="C697" s="33"/>
      <c r="E697" s="34"/>
      <c r="G697" s="35"/>
      <c r="H697" s="36"/>
      <c r="I697" s="36"/>
      <c r="L697" s="41"/>
      <c r="N697" s="41"/>
      <c r="P697" s="41"/>
    </row>
    <row r="698" customHeight="1" spans="3:16">
      <c r="C698" s="33"/>
      <c r="E698" s="34"/>
      <c r="G698" s="35"/>
      <c r="H698" s="36"/>
      <c r="I698" s="36"/>
      <c r="L698" s="41"/>
      <c r="N698" s="41"/>
      <c r="P698" s="41"/>
    </row>
    <row r="699" customHeight="1" spans="3:16">
      <c r="C699" s="33"/>
      <c r="E699" s="34"/>
      <c r="G699" s="35"/>
      <c r="H699" s="36"/>
      <c r="I699" s="36"/>
      <c r="L699" s="41"/>
      <c r="N699" s="41"/>
      <c r="P699" s="41"/>
    </row>
    <row r="700" customHeight="1" spans="3:16">
      <c r="C700" s="33"/>
      <c r="E700" s="34"/>
      <c r="G700" s="35"/>
      <c r="H700" s="36"/>
      <c r="I700" s="36"/>
      <c r="L700" s="41"/>
      <c r="N700" s="41"/>
      <c r="P700" s="41"/>
    </row>
    <row r="701" customHeight="1" spans="3:16">
      <c r="C701" s="33"/>
      <c r="E701" s="34"/>
      <c r="G701" s="35"/>
      <c r="H701" s="36"/>
      <c r="I701" s="36"/>
      <c r="L701" s="41"/>
      <c r="N701" s="41"/>
      <c r="P701" s="41"/>
    </row>
    <row r="702" customHeight="1" spans="3:16">
      <c r="C702" s="33"/>
      <c r="E702" s="34"/>
      <c r="G702" s="35"/>
      <c r="H702" s="36"/>
      <c r="I702" s="36"/>
      <c r="L702" s="41"/>
      <c r="N702" s="41"/>
      <c r="P702" s="41"/>
    </row>
    <row r="703" customHeight="1" spans="3:16">
      <c r="C703" s="33"/>
      <c r="E703" s="34"/>
      <c r="G703" s="35"/>
      <c r="H703" s="36"/>
      <c r="I703" s="36"/>
      <c r="L703" s="41"/>
      <c r="N703" s="41"/>
      <c r="P703" s="41"/>
    </row>
    <row r="704" customHeight="1" spans="3:16">
      <c r="C704" s="33"/>
      <c r="E704" s="34"/>
      <c r="G704" s="35"/>
      <c r="H704" s="36"/>
      <c r="I704" s="36"/>
      <c r="L704" s="41"/>
      <c r="N704" s="41"/>
      <c r="P704" s="41"/>
    </row>
    <row r="705" customHeight="1" spans="3:16">
      <c r="C705" s="33"/>
      <c r="E705" s="34"/>
      <c r="G705" s="35"/>
      <c r="H705" s="36"/>
      <c r="I705" s="36"/>
      <c r="L705" s="41"/>
      <c r="N705" s="41"/>
      <c r="P705" s="41"/>
    </row>
    <row r="706" customHeight="1" spans="3:16">
      <c r="C706" s="33"/>
      <c r="E706" s="34"/>
      <c r="G706" s="35"/>
      <c r="H706" s="36"/>
      <c r="I706" s="36"/>
      <c r="L706" s="41"/>
      <c r="N706" s="41"/>
      <c r="P706" s="41"/>
    </row>
    <row r="707" customHeight="1" spans="3:16">
      <c r="C707" s="33"/>
      <c r="E707" s="34"/>
      <c r="G707" s="35"/>
      <c r="H707" s="36"/>
      <c r="I707" s="36"/>
      <c r="L707" s="41"/>
      <c r="N707" s="41"/>
      <c r="P707" s="41"/>
    </row>
    <row r="708" customHeight="1" spans="3:16">
      <c r="C708" s="33"/>
      <c r="E708" s="34"/>
      <c r="G708" s="35"/>
      <c r="H708" s="36"/>
      <c r="I708" s="36"/>
      <c r="L708" s="41"/>
      <c r="N708" s="41"/>
      <c r="P708" s="41"/>
    </row>
    <row r="709" customHeight="1" spans="3:16">
      <c r="C709" s="33"/>
      <c r="E709" s="34"/>
      <c r="G709" s="35"/>
      <c r="H709" s="36"/>
      <c r="I709" s="36"/>
      <c r="L709" s="41"/>
      <c r="N709" s="41"/>
      <c r="P709" s="41"/>
    </row>
    <row r="710" customHeight="1" spans="3:16">
      <c r="C710" s="33"/>
      <c r="E710" s="34"/>
      <c r="G710" s="35"/>
      <c r="H710" s="36"/>
      <c r="I710" s="36"/>
      <c r="L710" s="41"/>
      <c r="N710" s="41"/>
      <c r="P710" s="41"/>
    </row>
    <row r="711" customHeight="1" spans="3:16">
      <c r="C711" s="33"/>
      <c r="E711" s="34"/>
      <c r="G711" s="35"/>
      <c r="H711" s="36"/>
      <c r="I711" s="36"/>
      <c r="L711" s="41"/>
      <c r="N711" s="41"/>
      <c r="P711" s="41"/>
    </row>
    <row r="712" customHeight="1" spans="3:16">
      <c r="C712" s="33"/>
      <c r="E712" s="34"/>
      <c r="G712" s="35"/>
      <c r="H712" s="36"/>
      <c r="I712" s="36"/>
      <c r="L712" s="41"/>
      <c r="N712" s="41"/>
      <c r="P712" s="41"/>
    </row>
    <row r="713" customHeight="1" spans="3:16">
      <c r="C713" s="33"/>
      <c r="E713" s="34"/>
      <c r="G713" s="35"/>
      <c r="H713" s="36"/>
      <c r="I713" s="36"/>
      <c r="L713" s="41"/>
      <c r="N713" s="41"/>
      <c r="P713" s="41"/>
    </row>
    <row r="714" customHeight="1" spans="3:16">
      <c r="C714" s="33"/>
      <c r="E714" s="34"/>
      <c r="G714" s="35"/>
      <c r="H714" s="36"/>
      <c r="I714" s="36"/>
      <c r="L714" s="41"/>
      <c r="N714" s="41"/>
      <c r="P714" s="41"/>
    </row>
    <row r="715" customHeight="1" spans="3:16">
      <c r="C715" s="33"/>
      <c r="E715" s="34"/>
      <c r="G715" s="35"/>
      <c r="H715" s="36"/>
      <c r="I715" s="36"/>
      <c r="L715" s="41"/>
      <c r="N715" s="41"/>
      <c r="P715" s="41"/>
    </row>
    <row r="716" customHeight="1" spans="3:16">
      <c r="C716" s="33"/>
      <c r="E716" s="34"/>
      <c r="G716" s="35"/>
      <c r="H716" s="36"/>
      <c r="I716" s="36"/>
      <c r="L716" s="41"/>
      <c r="N716" s="41"/>
      <c r="P716" s="41"/>
    </row>
    <row r="717" customHeight="1" spans="3:16">
      <c r="C717" s="33"/>
      <c r="E717" s="34"/>
      <c r="G717" s="35"/>
      <c r="H717" s="36"/>
      <c r="I717" s="36"/>
      <c r="L717" s="41"/>
      <c r="N717" s="41"/>
      <c r="P717" s="41"/>
    </row>
    <row r="718" customHeight="1" spans="3:16">
      <c r="C718" s="33"/>
      <c r="E718" s="34"/>
      <c r="G718" s="35"/>
      <c r="H718" s="36"/>
      <c r="I718" s="36"/>
      <c r="L718" s="41"/>
      <c r="N718" s="41"/>
      <c r="P718" s="41"/>
    </row>
    <row r="719" customHeight="1" spans="3:16">
      <c r="C719" s="33"/>
      <c r="E719" s="34"/>
      <c r="G719" s="35"/>
      <c r="H719" s="36"/>
      <c r="I719" s="36"/>
      <c r="L719" s="41"/>
      <c r="N719" s="41"/>
      <c r="P719" s="41"/>
    </row>
    <row r="720" customHeight="1" spans="3:16">
      <c r="C720" s="33"/>
      <c r="E720" s="34"/>
      <c r="G720" s="35"/>
      <c r="H720" s="36"/>
      <c r="I720" s="36"/>
      <c r="L720" s="41"/>
      <c r="N720" s="41"/>
      <c r="P720" s="41"/>
    </row>
    <row r="721" customHeight="1" spans="3:16">
      <c r="C721" s="33"/>
      <c r="E721" s="34"/>
      <c r="G721" s="35"/>
      <c r="H721" s="36"/>
      <c r="I721" s="36"/>
      <c r="L721" s="41"/>
      <c r="N721" s="41"/>
      <c r="P721" s="41"/>
    </row>
    <row r="722" customHeight="1" spans="3:16">
      <c r="C722" s="33"/>
      <c r="E722" s="34"/>
      <c r="G722" s="35"/>
      <c r="H722" s="36"/>
      <c r="I722" s="36"/>
      <c r="L722" s="41"/>
      <c r="N722" s="41"/>
      <c r="P722" s="41"/>
    </row>
    <row r="723" customHeight="1" spans="3:16">
      <c r="C723" s="33"/>
      <c r="E723" s="34"/>
      <c r="G723" s="35"/>
      <c r="H723" s="36"/>
      <c r="I723" s="36"/>
      <c r="L723" s="41"/>
      <c r="N723" s="41"/>
      <c r="P723" s="41"/>
    </row>
    <row r="724" customHeight="1" spans="3:16">
      <c r="C724" s="33"/>
      <c r="E724" s="34"/>
      <c r="G724" s="35"/>
      <c r="H724" s="36"/>
      <c r="I724" s="36"/>
      <c r="L724" s="41"/>
      <c r="N724" s="41"/>
      <c r="P724" s="41"/>
    </row>
    <row r="725" customHeight="1" spans="3:16">
      <c r="C725" s="33"/>
      <c r="E725" s="34"/>
      <c r="G725" s="35"/>
      <c r="H725" s="36"/>
      <c r="I725" s="36"/>
      <c r="L725" s="41"/>
      <c r="N725" s="41"/>
      <c r="P725" s="41"/>
    </row>
    <row r="726" customHeight="1" spans="3:16">
      <c r="C726" s="33"/>
      <c r="E726" s="34"/>
      <c r="G726" s="35"/>
      <c r="H726" s="36"/>
      <c r="I726" s="36"/>
      <c r="L726" s="41"/>
      <c r="N726" s="41"/>
      <c r="P726" s="41"/>
    </row>
    <row r="727" customHeight="1" spans="3:16">
      <c r="C727" s="33"/>
      <c r="E727" s="34"/>
      <c r="G727" s="35"/>
      <c r="H727" s="36"/>
      <c r="I727" s="36"/>
      <c r="L727" s="41"/>
      <c r="N727" s="41"/>
      <c r="P727" s="41"/>
    </row>
    <row r="728" customHeight="1" spans="3:16">
      <c r="C728" s="33"/>
      <c r="E728" s="34"/>
      <c r="G728" s="35"/>
      <c r="H728" s="36"/>
      <c r="I728" s="36"/>
      <c r="L728" s="41"/>
      <c r="N728" s="41"/>
      <c r="P728" s="41"/>
    </row>
    <row r="729" customHeight="1" spans="3:16">
      <c r="C729" s="33"/>
      <c r="E729" s="34"/>
      <c r="G729" s="35"/>
      <c r="H729" s="36"/>
      <c r="I729" s="36"/>
      <c r="L729" s="41"/>
      <c r="N729" s="41"/>
      <c r="P729" s="41"/>
    </row>
    <row r="730" customHeight="1" spans="3:16">
      <c r="C730" s="33"/>
      <c r="E730" s="34"/>
      <c r="G730" s="35"/>
      <c r="H730" s="36"/>
      <c r="I730" s="36"/>
      <c r="L730" s="41"/>
      <c r="N730" s="41"/>
      <c r="P730" s="41"/>
    </row>
    <row r="731" customHeight="1" spans="3:16">
      <c r="C731" s="33"/>
      <c r="E731" s="34"/>
      <c r="G731" s="35"/>
      <c r="H731" s="36"/>
      <c r="I731" s="36"/>
      <c r="L731" s="41"/>
      <c r="N731" s="41"/>
      <c r="P731" s="41"/>
    </row>
    <row r="732" customHeight="1" spans="3:16">
      <c r="C732" s="33"/>
      <c r="E732" s="34"/>
      <c r="G732" s="35"/>
      <c r="H732" s="36"/>
      <c r="I732" s="36"/>
      <c r="L732" s="41"/>
      <c r="N732" s="41"/>
      <c r="P732" s="41"/>
    </row>
    <row r="733" customHeight="1" spans="3:16">
      <c r="C733" s="33"/>
      <c r="E733" s="34"/>
      <c r="G733" s="35"/>
      <c r="H733" s="36"/>
      <c r="I733" s="36"/>
      <c r="L733" s="41"/>
      <c r="N733" s="41"/>
      <c r="P733" s="41"/>
    </row>
    <row r="734" customHeight="1" spans="3:16">
      <c r="C734" s="33"/>
      <c r="E734" s="34"/>
      <c r="G734" s="35"/>
      <c r="H734" s="36"/>
      <c r="I734" s="36"/>
      <c r="L734" s="41"/>
      <c r="N734" s="41"/>
      <c r="P734" s="41"/>
    </row>
    <row r="735" customHeight="1" spans="3:16">
      <c r="C735" s="33"/>
      <c r="E735" s="34"/>
      <c r="G735" s="35"/>
      <c r="H735" s="36"/>
      <c r="I735" s="36"/>
      <c r="L735" s="41"/>
      <c r="N735" s="41"/>
      <c r="P735" s="41"/>
    </row>
    <row r="736" customHeight="1" spans="3:16">
      <c r="C736" s="33"/>
      <c r="E736" s="34"/>
      <c r="G736" s="35"/>
      <c r="H736" s="36"/>
      <c r="I736" s="36"/>
      <c r="L736" s="41"/>
      <c r="N736" s="41"/>
      <c r="P736" s="41"/>
    </row>
    <row r="737" customHeight="1" spans="3:16">
      <c r="C737" s="33"/>
      <c r="E737" s="34"/>
      <c r="G737" s="35"/>
      <c r="H737" s="36"/>
      <c r="I737" s="36"/>
      <c r="L737" s="41"/>
      <c r="N737" s="41"/>
      <c r="P737" s="41"/>
    </row>
    <row r="738" customHeight="1" spans="3:16">
      <c r="C738" s="33"/>
      <c r="E738" s="34"/>
      <c r="G738" s="35"/>
      <c r="H738" s="36"/>
      <c r="I738" s="36"/>
      <c r="L738" s="41"/>
      <c r="N738" s="41"/>
      <c r="P738" s="41"/>
    </row>
    <row r="739" customHeight="1" spans="3:16">
      <c r="C739" s="33"/>
      <c r="E739" s="34"/>
      <c r="G739" s="35"/>
      <c r="H739" s="36"/>
      <c r="I739" s="36"/>
      <c r="L739" s="41"/>
      <c r="N739" s="41"/>
      <c r="P739" s="41"/>
    </row>
    <row r="740" customHeight="1" spans="3:16">
      <c r="C740" s="33"/>
      <c r="E740" s="34"/>
      <c r="G740" s="35"/>
      <c r="H740" s="36"/>
      <c r="I740" s="36"/>
      <c r="L740" s="41"/>
      <c r="N740" s="41"/>
      <c r="P740" s="41"/>
    </row>
    <row r="741" customHeight="1" spans="3:16">
      <c r="C741" s="33"/>
      <c r="E741" s="34"/>
      <c r="G741" s="35"/>
      <c r="H741" s="36"/>
      <c r="I741" s="36"/>
      <c r="L741" s="41"/>
      <c r="N741" s="41"/>
      <c r="P741" s="41"/>
    </row>
    <row r="742" customHeight="1" spans="3:16">
      <c r="C742" s="33"/>
      <c r="E742" s="34"/>
      <c r="G742" s="35"/>
      <c r="H742" s="36"/>
      <c r="I742" s="36"/>
      <c r="L742" s="41"/>
      <c r="N742" s="41"/>
      <c r="P742" s="41"/>
    </row>
    <row r="743" customHeight="1" spans="3:16">
      <c r="C743" s="33"/>
      <c r="E743" s="34"/>
      <c r="G743" s="35"/>
      <c r="H743" s="36"/>
      <c r="I743" s="36"/>
      <c r="L743" s="41"/>
      <c r="N743" s="41"/>
      <c r="P743" s="41"/>
    </row>
    <row r="744" customHeight="1" spans="3:16">
      <c r="C744" s="33"/>
      <c r="E744" s="34"/>
      <c r="G744" s="35"/>
      <c r="H744" s="36"/>
      <c r="I744" s="36"/>
      <c r="L744" s="41"/>
      <c r="N744" s="41"/>
      <c r="P744" s="41"/>
    </row>
    <row r="745" customHeight="1" spans="3:16">
      <c r="C745" s="33"/>
      <c r="E745" s="34"/>
      <c r="G745" s="35"/>
      <c r="H745" s="36"/>
      <c r="I745" s="36"/>
      <c r="L745" s="41"/>
      <c r="N745" s="41"/>
      <c r="P745" s="41"/>
    </row>
    <row r="746" customHeight="1" spans="3:16">
      <c r="C746" s="33"/>
      <c r="E746" s="34"/>
      <c r="G746" s="35"/>
      <c r="H746" s="36"/>
      <c r="I746" s="36"/>
      <c r="L746" s="41"/>
      <c r="N746" s="41"/>
      <c r="P746" s="41"/>
    </row>
    <row r="747" customHeight="1" spans="3:16">
      <c r="C747" s="33"/>
      <c r="E747" s="34"/>
      <c r="G747" s="35"/>
      <c r="H747" s="36"/>
      <c r="I747" s="36"/>
      <c r="L747" s="41"/>
      <c r="N747" s="41"/>
      <c r="P747" s="41"/>
    </row>
    <row r="748" customHeight="1" spans="3:16">
      <c r="C748" s="33"/>
      <c r="E748" s="34"/>
      <c r="G748" s="35"/>
      <c r="H748" s="36"/>
      <c r="I748" s="36"/>
      <c r="L748" s="41"/>
      <c r="N748" s="41"/>
      <c r="P748" s="41"/>
    </row>
    <row r="749" customHeight="1" spans="3:16">
      <c r="C749" s="33"/>
      <c r="E749" s="34"/>
      <c r="G749" s="35"/>
      <c r="H749" s="36"/>
      <c r="I749" s="36"/>
      <c r="L749" s="41"/>
      <c r="N749" s="41"/>
      <c r="P749" s="41"/>
    </row>
    <row r="750" customHeight="1" spans="3:16">
      <c r="C750" s="33"/>
      <c r="E750" s="34"/>
      <c r="G750" s="35"/>
      <c r="H750" s="36"/>
      <c r="I750" s="36"/>
      <c r="L750" s="41"/>
      <c r="N750" s="41"/>
      <c r="P750" s="41"/>
    </row>
    <row r="751" customHeight="1" spans="3:16">
      <c r="C751" s="33"/>
      <c r="E751" s="34"/>
      <c r="G751" s="35"/>
      <c r="H751" s="36"/>
      <c r="I751" s="36"/>
      <c r="L751" s="41"/>
      <c r="N751" s="41"/>
      <c r="P751" s="41"/>
    </row>
    <row r="752" customHeight="1" spans="3:16">
      <c r="C752" s="33"/>
      <c r="E752" s="34"/>
      <c r="G752" s="35"/>
      <c r="H752" s="36"/>
      <c r="I752" s="36"/>
      <c r="L752" s="41"/>
      <c r="N752" s="41"/>
      <c r="P752" s="41"/>
    </row>
    <row r="753" customHeight="1" spans="3:16">
      <c r="C753" s="33"/>
      <c r="E753" s="34"/>
      <c r="G753" s="35"/>
      <c r="H753" s="36"/>
      <c r="I753" s="36"/>
      <c r="L753" s="41"/>
      <c r="N753" s="41"/>
      <c r="P753" s="41"/>
    </row>
    <row r="754" customHeight="1" spans="3:16">
      <c r="C754" s="33"/>
      <c r="E754" s="34"/>
      <c r="G754" s="35"/>
      <c r="H754" s="36"/>
      <c r="I754" s="36"/>
      <c r="L754" s="41"/>
      <c r="N754" s="41"/>
      <c r="P754" s="41"/>
    </row>
    <row r="755" customHeight="1" spans="3:16">
      <c r="C755" s="33"/>
      <c r="E755" s="34"/>
      <c r="G755" s="35"/>
      <c r="H755" s="36"/>
      <c r="I755" s="36"/>
      <c r="L755" s="41"/>
      <c r="N755" s="41"/>
      <c r="P755" s="41"/>
    </row>
    <row r="756" customHeight="1" spans="3:16">
      <c r="C756" s="33"/>
      <c r="E756" s="34"/>
      <c r="G756" s="35"/>
      <c r="H756" s="36"/>
      <c r="I756" s="36"/>
      <c r="L756" s="41"/>
      <c r="N756" s="41"/>
      <c r="P756" s="41"/>
    </row>
    <row r="757" customHeight="1" spans="3:16">
      <c r="C757" s="33"/>
      <c r="E757" s="34"/>
      <c r="G757" s="35"/>
      <c r="H757" s="36"/>
      <c r="I757" s="36"/>
      <c r="L757" s="41"/>
      <c r="N757" s="41"/>
      <c r="P757" s="41"/>
    </row>
    <row r="758" customHeight="1" spans="3:16">
      <c r="C758" s="33"/>
      <c r="E758" s="34"/>
      <c r="G758" s="35"/>
      <c r="H758" s="36"/>
      <c r="I758" s="36"/>
      <c r="L758" s="41"/>
      <c r="N758" s="41"/>
      <c r="P758" s="41"/>
    </row>
    <row r="759" customHeight="1" spans="3:16">
      <c r="C759" s="33"/>
      <c r="E759" s="34"/>
      <c r="G759" s="35"/>
      <c r="H759" s="36"/>
      <c r="I759" s="36"/>
      <c r="L759" s="41"/>
      <c r="N759" s="41"/>
      <c r="P759" s="41"/>
    </row>
    <row r="760" customHeight="1" spans="3:16">
      <c r="C760" s="33"/>
      <c r="E760" s="34"/>
      <c r="G760" s="35"/>
      <c r="H760" s="36"/>
      <c r="I760" s="36"/>
      <c r="L760" s="41"/>
      <c r="N760" s="41"/>
      <c r="P760" s="41"/>
    </row>
    <row r="761" customHeight="1" spans="3:16">
      <c r="C761" s="33"/>
      <c r="E761" s="34"/>
      <c r="G761" s="35"/>
      <c r="H761" s="36"/>
      <c r="I761" s="36"/>
      <c r="L761" s="41"/>
      <c r="N761" s="41"/>
      <c r="P761" s="41"/>
    </row>
    <row r="762" customHeight="1" spans="3:16">
      <c r="C762" s="33"/>
      <c r="E762" s="34"/>
      <c r="G762" s="35"/>
      <c r="H762" s="36"/>
      <c r="I762" s="36"/>
      <c r="L762" s="41"/>
      <c r="N762" s="41"/>
      <c r="P762" s="41"/>
    </row>
    <row r="763" customHeight="1" spans="3:16">
      <c r="C763" s="33"/>
      <c r="E763" s="34"/>
      <c r="G763" s="35"/>
      <c r="H763" s="36"/>
      <c r="I763" s="36"/>
      <c r="L763" s="41"/>
      <c r="N763" s="41"/>
      <c r="P763" s="41"/>
    </row>
    <row r="764" customHeight="1" spans="3:16">
      <c r="C764" s="33"/>
      <c r="E764" s="34"/>
      <c r="G764" s="35"/>
      <c r="H764" s="36"/>
      <c r="I764" s="36"/>
      <c r="L764" s="41"/>
      <c r="N764" s="41"/>
      <c r="P764" s="41"/>
    </row>
    <row r="765" customHeight="1" spans="3:16">
      <c r="C765" s="33"/>
      <c r="E765" s="34"/>
      <c r="G765" s="35"/>
      <c r="H765" s="36"/>
      <c r="I765" s="36"/>
      <c r="L765" s="41"/>
      <c r="N765" s="41"/>
      <c r="P765" s="41"/>
    </row>
    <row r="766" customHeight="1" spans="3:16">
      <c r="C766" s="33"/>
      <c r="E766" s="34"/>
      <c r="G766" s="35"/>
      <c r="H766" s="36"/>
      <c r="I766" s="36"/>
      <c r="L766" s="41"/>
      <c r="N766" s="41"/>
      <c r="P766" s="41"/>
    </row>
    <row r="767" customHeight="1" spans="3:16">
      <c r="C767" s="33"/>
      <c r="E767" s="34"/>
      <c r="G767" s="35"/>
      <c r="H767" s="36"/>
      <c r="I767" s="36"/>
      <c r="L767" s="41"/>
      <c r="N767" s="41"/>
      <c r="P767" s="41"/>
    </row>
    <row r="768" customHeight="1" spans="3:16">
      <c r="C768" s="33"/>
      <c r="E768" s="34"/>
      <c r="G768" s="35"/>
      <c r="H768" s="36"/>
      <c r="I768" s="36"/>
      <c r="L768" s="41"/>
      <c r="N768" s="41"/>
      <c r="P768" s="41"/>
    </row>
    <row r="769" customHeight="1" spans="3:16">
      <c r="C769" s="33"/>
      <c r="E769" s="34"/>
      <c r="G769" s="35"/>
      <c r="H769" s="36"/>
      <c r="I769" s="36"/>
      <c r="L769" s="41"/>
      <c r="N769" s="41"/>
      <c r="P769" s="41"/>
    </row>
    <row r="770" customHeight="1" spans="3:16">
      <c r="C770" s="33"/>
      <c r="E770" s="34"/>
      <c r="G770" s="35"/>
      <c r="H770" s="36"/>
      <c r="I770" s="36"/>
      <c r="L770" s="41"/>
      <c r="N770" s="41"/>
      <c r="P770" s="41"/>
    </row>
    <row r="771" customHeight="1" spans="3:16">
      <c r="C771" s="33"/>
      <c r="E771" s="34"/>
      <c r="G771" s="35"/>
      <c r="H771" s="36"/>
      <c r="I771" s="36"/>
      <c r="L771" s="41"/>
      <c r="N771" s="41"/>
      <c r="P771" s="41"/>
    </row>
    <row r="772" customHeight="1" spans="3:16">
      <c r="C772" s="33"/>
      <c r="E772" s="34"/>
      <c r="G772" s="35"/>
      <c r="H772" s="36"/>
      <c r="I772" s="36"/>
      <c r="L772" s="41"/>
      <c r="N772" s="41"/>
      <c r="P772" s="41"/>
    </row>
    <row r="773" customHeight="1" spans="3:16">
      <c r="C773" s="33"/>
      <c r="E773" s="34"/>
      <c r="G773" s="35"/>
      <c r="H773" s="36"/>
      <c r="I773" s="36"/>
      <c r="L773" s="41"/>
      <c r="N773" s="41"/>
      <c r="P773" s="41"/>
    </row>
    <row r="774" customHeight="1" spans="3:16">
      <c r="C774" s="33"/>
      <c r="E774" s="34"/>
      <c r="G774" s="35"/>
      <c r="H774" s="36"/>
      <c r="I774" s="36"/>
      <c r="L774" s="41"/>
      <c r="N774" s="41"/>
      <c r="P774" s="41"/>
    </row>
    <row r="775" customHeight="1" spans="3:16">
      <c r="C775" s="33"/>
      <c r="E775" s="34"/>
      <c r="G775" s="35"/>
      <c r="H775" s="36"/>
      <c r="I775" s="36"/>
      <c r="L775" s="41"/>
      <c r="N775" s="41"/>
      <c r="P775" s="41"/>
    </row>
    <row r="776" customHeight="1" spans="3:16">
      <c r="C776" s="33"/>
      <c r="E776" s="34"/>
      <c r="G776" s="35"/>
      <c r="H776" s="36"/>
      <c r="I776" s="36"/>
      <c r="L776" s="41"/>
      <c r="N776" s="41"/>
      <c r="P776" s="41"/>
    </row>
    <row r="777" customHeight="1" spans="3:16">
      <c r="C777" s="33"/>
      <c r="E777" s="34"/>
      <c r="G777" s="35"/>
      <c r="H777" s="36"/>
      <c r="I777" s="36"/>
      <c r="L777" s="41"/>
      <c r="N777" s="41"/>
      <c r="P777" s="41"/>
    </row>
    <row r="778" customHeight="1" spans="3:16">
      <c r="C778" s="33"/>
      <c r="E778" s="34"/>
      <c r="G778" s="35"/>
      <c r="H778" s="36"/>
      <c r="I778" s="36"/>
      <c r="L778" s="41"/>
      <c r="N778" s="41"/>
      <c r="P778" s="41"/>
    </row>
    <row r="779" customHeight="1" spans="3:16">
      <c r="C779" s="33"/>
      <c r="E779" s="34"/>
      <c r="G779" s="35"/>
      <c r="H779" s="36"/>
      <c r="I779" s="36"/>
      <c r="L779" s="41"/>
      <c r="N779" s="41"/>
      <c r="P779" s="41"/>
    </row>
    <row r="780" customHeight="1" spans="3:16">
      <c r="C780" s="33"/>
      <c r="E780" s="34"/>
      <c r="G780" s="35"/>
      <c r="H780" s="36"/>
      <c r="I780" s="36"/>
      <c r="L780" s="41"/>
      <c r="N780" s="41"/>
      <c r="P780" s="41"/>
    </row>
    <row r="781" customHeight="1" spans="3:16">
      <c r="C781" s="33"/>
      <c r="E781" s="34"/>
      <c r="G781" s="35"/>
      <c r="H781" s="36"/>
      <c r="I781" s="36"/>
      <c r="L781" s="41"/>
      <c r="N781" s="41"/>
      <c r="P781" s="41"/>
    </row>
    <row r="782" customHeight="1" spans="3:16">
      <c r="C782" s="33"/>
      <c r="E782" s="34"/>
      <c r="G782" s="35"/>
      <c r="H782" s="36"/>
      <c r="I782" s="36"/>
      <c r="L782" s="41"/>
      <c r="N782" s="41"/>
      <c r="P782" s="41"/>
    </row>
    <row r="783" customHeight="1" spans="3:16">
      <c r="C783" s="33"/>
      <c r="E783" s="34"/>
      <c r="G783" s="35"/>
      <c r="H783" s="36"/>
      <c r="I783" s="36"/>
      <c r="L783" s="41"/>
      <c r="N783" s="41"/>
      <c r="P783" s="41"/>
    </row>
    <row r="784" customHeight="1" spans="3:16">
      <c r="C784" s="33"/>
      <c r="E784" s="34"/>
      <c r="G784" s="35"/>
      <c r="H784" s="36"/>
      <c r="I784" s="36"/>
      <c r="L784" s="41"/>
      <c r="N784" s="41"/>
      <c r="P784" s="41"/>
    </row>
    <row r="785" customHeight="1" spans="3:16">
      <c r="C785" s="33"/>
      <c r="E785" s="34"/>
      <c r="G785" s="35"/>
      <c r="H785" s="36"/>
      <c r="I785" s="36"/>
      <c r="L785" s="41"/>
      <c r="N785" s="41"/>
      <c r="P785" s="41"/>
    </row>
    <row r="786" customHeight="1" spans="3:16">
      <c r="C786" s="33"/>
      <c r="E786" s="34"/>
      <c r="G786" s="35"/>
      <c r="H786" s="36"/>
      <c r="I786" s="36"/>
      <c r="L786" s="41"/>
      <c r="N786" s="41"/>
      <c r="P786" s="41"/>
    </row>
    <row r="787" customHeight="1" spans="3:16">
      <c r="C787" s="33"/>
      <c r="E787" s="34"/>
      <c r="G787" s="35"/>
      <c r="H787" s="36"/>
      <c r="I787" s="36"/>
      <c r="L787" s="41"/>
      <c r="N787" s="41"/>
      <c r="P787" s="41"/>
    </row>
    <row r="788" customHeight="1" spans="3:16">
      <c r="C788" s="33"/>
      <c r="E788" s="34"/>
      <c r="G788" s="35"/>
      <c r="H788" s="36"/>
      <c r="I788" s="36"/>
      <c r="L788" s="41"/>
      <c r="N788" s="41"/>
      <c r="P788" s="41"/>
    </row>
    <row r="789" customHeight="1" spans="3:16">
      <c r="C789" s="33"/>
      <c r="E789" s="34"/>
      <c r="G789" s="35"/>
      <c r="H789" s="36"/>
      <c r="I789" s="36"/>
      <c r="L789" s="41"/>
      <c r="N789" s="41"/>
      <c r="P789" s="41"/>
    </row>
    <row r="790" customHeight="1" spans="3:16">
      <c r="C790" s="33"/>
      <c r="E790" s="34"/>
      <c r="G790" s="35"/>
      <c r="H790" s="36"/>
      <c r="I790" s="36"/>
      <c r="L790" s="41"/>
      <c r="N790" s="41"/>
      <c r="P790" s="41"/>
    </row>
    <row r="791" customHeight="1" spans="3:16">
      <c r="C791" s="33"/>
      <c r="E791" s="34"/>
      <c r="G791" s="35"/>
      <c r="H791" s="36"/>
      <c r="I791" s="36"/>
      <c r="L791" s="41"/>
      <c r="N791" s="41"/>
      <c r="P791" s="41"/>
    </row>
    <row r="792" customHeight="1" spans="3:16">
      <c r="C792" s="33"/>
      <c r="E792" s="34"/>
      <c r="G792" s="35"/>
      <c r="H792" s="36"/>
      <c r="I792" s="36"/>
      <c r="L792" s="41"/>
      <c r="N792" s="41"/>
      <c r="P792" s="41"/>
    </row>
    <row r="793" customHeight="1" spans="3:16">
      <c r="C793" s="33"/>
      <c r="E793" s="34"/>
      <c r="G793" s="35"/>
      <c r="H793" s="36"/>
      <c r="I793" s="36"/>
      <c r="L793" s="41"/>
      <c r="N793" s="41"/>
      <c r="P793" s="41"/>
    </row>
    <row r="794" customHeight="1" spans="3:16">
      <c r="C794" s="33"/>
      <c r="E794" s="34"/>
      <c r="G794" s="35"/>
      <c r="H794" s="36"/>
      <c r="I794" s="36"/>
      <c r="L794" s="41"/>
      <c r="N794" s="41"/>
      <c r="P794" s="41"/>
    </row>
    <row r="795" customHeight="1" spans="3:16">
      <c r="C795" s="33"/>
      <c r="E795" s="34"/>
      <c r="G795" s="35"/>
      <c r="H795" s="36"/>
      <c r="I795" s="36"/>
      <c r="L795" s="41"/>
      <c r="N795" s="41"/>
      <c r="P795" s="41"/>
    </row>
    <row r="796" customHeight="1" spans="3:16">
      <c r="C796" s="33"/>
      <c r="E796" s="34"/>
      <c r="G796" s="35"/>
      <c r="H796" s="36"/>
      <c r="I796" s="36"/>
      <c r="L796" s="41"/>
      <c r="N796" s="41"/>
      <c r="P796" s="41"/>
    </row>
    <row r="797" customHeight="1" spans="3:16">
      <c r="C797" s="33"/>
      <c r="E797" s="34"/>
      <c r="G797" s="35"/>
      <c r="H797" s="36"/>
      <c r="I797" s="36"/>
      <c r="L797" s="41"/>
      <c r="N797" s="41"/>
      <c r="P797" s="41"/>
    </row>
    <row r="798" customHeight="1" spans="3:16">
      <c r="C798" s="33"/>
      <c r="E798" s="34"/>
      <c r="G798" s="35"/>
      <c r="H798" s="36"/>
      <c r="I798" s="36"/>
      <c r="L798" s="41"/>
      <c r="N798" s="41"/>
      <c r="P798" s="41"/>
    </row>
    <row r="799" customHeight="1" spans="3:16">
      <c r="C799" s="33"/>
      <c r="E799" s="34"/>
      <c r="G799" s="35"/>
      <c r="H799" s="36"/>
      <c r="I799" s="36"/>
      <c r="L799" s="41"/>
      <c r="N799" s="41"/>
      <c r="P799" s="41"/>
    </row>
    <row r="800" customHeight="1" spans="3:16">
      <c r="C800" s="33"/>
      <c r="E800" s="34"/>
      <c r="G800" s="35"/>
      <c r="H800" s="36"/>
      <c r="I800" s="36"/>
      <c r="L800" s="41"/>
      <c r="N800" s="41"/>
      <c r="P800" s="41"/>
    </row>
    <row r="801" customHeight="1" spans="3:16">
      <c r="C801" s="33"/>
      <c r="E801" s="34"/>
      <c r="G801" s="35"/>
      <c r="H801" s="36"/>
      <c r="I801" s="36"/>
      <c r="L801" s="41"/>
      <c r="N801" s="41"/>
      <c r="P801" s="41"/>
    </row>
    <row r="802" customHeight="1" spans="3:16">
      <c r="C802" s="33"/>
      <c r="E802" s="34"/>
      <c r="G802" s="35"/>
      <c r="H802" s="36"/>
      <c r="I802" s="36"/>
      <c r="L802" s="41"/>
      <c r="N802" s="41"/>
      <c r="P802" s="41"/>
    </row>
    <row r="803" customHeight="1" spans="3:16">
      <c r="C803" s="33"/>
      <c r="E803" s="34"/>
      <c r="G803" s="35"/>
      <c r="H803" s="36"/>
      <c r="I803" s="36"/>
      <c r="L803" s="41"/>
      <c r="N803" s="41"/>
      <c r="P803" s="41"/>
    </row>
    <row r="804" customHeight="1" spans="3:16">
      <c r="C804" s="33"/>
      <c r="E804" s="34"/>
      <c r="G804" s="35"/>
      <c r="H804" s="36"/>
      <c r="I804" s="36"/>
      <c r="L804" s="41"/>
      <c r="N804" s="41"/>
      <c r="P804" s="41"/>
    </row>
    <row r="805" customHeight="1" spans="3:16">
      <c r="C805" s="33"/>
      <c r="E805" s="34"/>
      <c r="G805" s="35"/>
      <c r="H805" s="36"/>
      <c r="I805" s="36"/>
      <c r="L805" s="41"/>
      <c r="N805" s="41"/>
      <c r="P805" s="41"/>
    </row>
    <row r="806" customHeight="1" spans="3:16">
      <c r="C806" s="33"/>
      <c r="E806" s="34"/>
      <c r="G806" s="35"/>
      <c r="H806" s="36"/>
      <c r="I806" s="36"/>
      <c r="L806" s="41"/>
      <c r="N806" s="41"/>
      <c r="P806" s="41"/>
    </row>
    <row r="807" customHeight="1" spans="3:16">
      <c r="C807" s="33"/>
      <c r="E807" s="34"/>
      <c r="G807" s="35"/>
      <c r="H807" s="36"/>
      <c r="I807" s="36"/>
      <c r="L807" s="41"/>
      <c r="N807" s="41"/>
      <c r="P807" s="41"/>
    </row>
    <row r="808" customHeight="1" spans="3:16">
      <c r="C808" s="33"/>
      <c r="E808" s="34"/>
      <c r="G808" s="35"/>
      <c r="H808" s="36"/>
      <c r="I808" s="36"/>
      <c r="L808" s="41"/>
      <c r="N808" s="41"/>
      <c r="P808" s="41"/>
    </row>
    <row r="809" customHeight="1" spans="3:16">
      <c r="C809" s="33"/>
      <c r="E809" s="34"/>
      <c r="G809" s="35"/>
      <c r="H809" s="36"/>
      <c r="I809" s="36"/>
      <c r="L809" s="41"/>
      <c r="N809" s="41"/>
      <c r="P809" s="41"/>
    </row>
    <row r="810" customHeight="1" spans="3:16">
      <c r="C810" s="33"/>
      <c r="E810" s="34"/>
      <c r="G810" s="35"/>
      <c r="H810" s="36"/>
      <c r="I810" s="36"/>
      <c r="L810" s="41"/>
      <c r="N810" s="41"/>
      <c r="P810" s="41"/>
    </row>
    <row r="811" customHeight="1" spans="3:16">
      <c r="C811" s="33"/>
      <c r="E811" s="34"/>
      <c r="G811" s="35"/>
      <c r="H811" s="36"/>
      <c r="I811" s="36"/>
      <c r="L811" s="41"/>
      <c r="N811" s="41"/>
      <c r="P811" s="41"/>
    </row>
    <row r="812" customHeight="1" spans="3:16">
      <c r="C812" s="33"/>
      <c r="E812" s="34"/>
      <c r="G812" s="35"/>
      <c r="H812" s="36"/>
      <c r="I812" s="36"/>
      <c r="L812" s="41"/>
      <c r="N812" s="41"/>
      <c r="P812" s="41"/>
    </row>
    <row r="813" customHeight="1" spans="3:16">
      <c r="C813" s="33"/>
      <c r="E813" s="34"/>
      <c r="G813" s="35"/>
      <c r="H813" s="36"/>
      <c r="I813" s="36"/>
      <c r="L813" s="41"/>
      <c r="N813" s="41"/>
      <c r="P813" s="41"/>
    </row>
    <row r="814" customHeight="1" spans="3:16">
      <c r="C814" s="33"/>
      <c r="E814" s="34"/>
      <c r="G814" s="35"/>
      <c r="H814" s="36"/>
      <c r="I814" s="36"/>
      <c r="L814" s="41"/>
      <c r="N814" s="41"/>
      <c r="P814" s="41"/>
    </row>
    <row r="815" customHeight="1" spans="3:16">
      <c r="C815" s="33"/>
      <c r="E815" s="34"/>
      <c r="G815" s="35"/>
      <c r="H815" s="36"/>
      <c r="I815" s="36"/>
      <c r="L815" s="41"/>
      <c r="N815" s="41"/>
      <c r="P815" s="41"/>
    </row>
    <row r="816" customHeight="1" spans="3:16">
      <c r="C816" s="33"/>
      <c r="E816" s="34"/>
      <c r="G816" s="35"/>
      <c r="H816" s="36"/>
      <c r="I816" s="36"/>
      <c r="L816" s="41"/>
      <c r="N816" s="41"/>
      <c r="P816" s="41"/>
    </row>
    <row r="817" customHeight="1" spans="3:16">
      <c r="C817" s="33"/>
      <c r="E817" s="34"/>
      <c r="G817" s="35"/>
      <c r="H817" s="36"/>
      <c r="I817" s="36"/>
      <c r="L817" s="41"/>
      <c r="N817" s="41"/>
      <c r="P817" s="41"/>
    </row>
    <row r="818" customHeight="1" spans="3:16">
      <c r="C818" s="33"/>
      <c r="E818" s="34"/>
      <c r="G818" s="35"/>
      <c r="H818" s="36"/>
      <c r="I818" s="36"/>
      <c r="L818" s="41"/>
      <c r="N818" s="41"/>
      <c r="P818" s="41"/>
    </row>
    <row r="819" customHeight="1" spans="3:16">
      <c r="C819" s="33"/>
      <c r="E819" s="34"/>
      <c r="G819" s="35"/>
      <c r="H819" s="36"/>
      <c r="I819" s="36"/>
      <c r="L819" s="41"/>
      <c r="N819" s="41"/>
      <c r="P819" s="41"/>
    </row>
    <row r="820" customHeight="1" spans="3:16">
      <c r="C820" s="33"/>
      <c r="E820" s="34"/>
      <c r="G820" s="35"/>
      <c r="H820" s="36"/>
      <c r="I820" s="36"/>
      <c r="L820" s="41"/>
      <c r="N820" s="41"/>
      <c r="P820" s="41"/>
    </row>
    <row r="821" customHeight="1" spans="3:16">
      <c r="C821" s="33"/>
      <c r="E821" s="34"/>
      <c r="G821" s="35"/>
      <c r="H821" s="36"/>
      <c r="I821" s="36"/>
      <c r="L821" s="41"/>
      <c r="N821" s="41"/>
      <c r="P821" s="41"/>
    </row>
    <row r="822" customHeight="1" spans="3:16">
      <c r="C822" s="33"/>
      <c r="E822" s="34"/>
      <c r="G822" s="35"/>
      <c r="H822" s="36"/>
      <c r="I822" s="36"/>
      <c r="L822" s="41"/>
      <c r="N822" s="41"/>
      <c r="P822" s="41"/>
    </row>
    <row r="823" customHeight="1" spans="3:16">
      <c r="C823" s="33"/>
      <c r="E823" s="34"/>
      <c r="G823" s="35"/>
      <c r="H823" s="36"/>
      <c r="I823" s="36"/>
      <c r="L823" s="41"/>
      <c r="N823" s="41"/>
      <c r="P823" s="41"/>
    </row>
    <row r="824" customHeight="1" spans="3:16">
      <c r="C824" s="33"/>
      <c r="E824" s="34"/>
      <c r="G824" s="35"/>
      <c r="H824" s="36"/>
      <c r="I824" s="36"/>
      <c r="L824" s="41"/>
      <c r="N824" s="41"/>
      <c r="P824" s="41"/>
    </row>
    <row r="825" customHeight="1" spans="3:16">
      <c r="C825" s="33"/>
      <c r="E825" s="34"/>
      <c r="G825" s="35"/>
      <c r="H825" s="36"/>
      <c r="I825" s="36"/>
      <c r="L825" s="41"/>
      <c r="N825" s="41"/>
      <c r="P825" s="41"/>
    </row>
    <row r="826" customHeight="1" spans="3:16">
      <c r="C826" s="33"/>
      <c r="E826" s="34"/>
      <c r="G826" s="35"/>
      <c r="H826" s="36"/>
      <c r="I826" s="36"/>
      <c r="L826" s="41"/>
      <c r="N826" s="41"/>
      <c r="P826" s="41"/>
    </row>
    <row r="827" customHeight="1" spans="3:16">
      <c r="C827" s="33"/>
      <c r="E827" s="34"/>
      <c r="G827" s="35"/>
      <c r="H827" s="36"/>
      <c r="I827" s="36"/>
      <c r="L827" s="41"/>
      <c r="N827" s="41"/>
      <c r="P827" s="41"/>
    </row>
    <row r="828" customHeight="1" spans="3:16">
      <c r="C828" s="33"/>
      <c r="E828" s="34"/>
      <c r="G828" s="35"/>
      <c r="H828" s="36"/>
      <c r="I828" s="36"/>
      <c r="L828" s="41"/>
      <c r="N828" s="41"/>
      <c r="P828" s="41"/>
    </row>
    <row r="829" customHeight="1" spans="3:16">
      <c r="C829" s="33"/>
      <c r="E829" s="34"/>
      <c r="G829" s="35"/>
      <c r="H829" s="36"/>
      <c r="I829" s="36"/>
      <c r="L829" s="41"/>
      <c r="N829" s="41"/>
      <c r="P829" s="41"/>
    </row>
    <row r="830" customHeight="1" spans="3:16">
      <c r="C830" s="33"/>
      <c r="E830" s="34"/>
      <c r="G830" s="35"/>
      <c r="H830" s="36"/>
      <c r="I830" s="36"/>
      <c r="L830" s="41"/>
      <c r="N830" s="41"/>
      <c r="P830" s="41"/>
    </row>
    <row r="831" customHeight="1" spans="3:16">
      <c r="C831" s="33"/>
      <c r="E831" s="34"/>
      <c r="G831" s="35"/>
      <c r="H831" s="36"/>
      <c r="I831" s="36"/>
      <c r="L831" s="41"/>
      <c r="N831" s="41"/>
      <c r="P831" s="41"/>
    </row>
    <row r="832" customHeight="1" spans="3:16">
      <c r="C832" s="33"/>
      <c r="E832" s="34"/>
      <c r="G832" s="35"/>
      <c r="H832" s="36"/>
      <c r="I832" s="36"/>
      <c r="L832" s="41"/>
      <c r="N832" s="41"/>
      <c r="P832" s="41"/>
    </row>
    <row r="833" customHeight="1" spans="3:16">
      <c r="C833" s="33"/>
      <c r="E833" s="34"/>
      <c r="G833" s="35"/>
      <c r="H833" s="36"/>
      <c r="I833" s="36"/>
      <c r="L833" s="41"/>
      <c r="N833" s="41"/>
      <c r="P833" s="41"/>
    </row>
    <row r="834" customHeight="1" spans="3:16">
      <c r="C834" s="33"/>
      <c r="E834" s="34"/>
      <c r="G834" s="35"/>
      <c r="H834" s="36"/>
      <c r="I834" s="36"/>
      <c r="L834" s="41"/>
      <c r="N834" s="41"/>
      <c r="P834" s="41"/>
    </row>
    <row r="835" customHeight="1" spans="3:16">
      <c r="C835" s="33"/>
      <c r="E835" s="34"/>
      <c r="G835" s="35"/>
      <c r="H835" s="36"/>
      <c r="I835" s="36"/>
      <c r="L835" s="41"/>
      <c r="N835" s="41"/>
      <c r="P835" s="41"/>
    </row>
    <row r="836" customHeight="1" spans="3:16">
      <c r="C836" s="33"/>
      <c r="E836" s="34"/>
      <c r="G836" s="35"/>
      <c r="H836" s="36"/>
      <c r="I836" s="36"/>
      <c r="L836" s="41"/>
      <c r="N836" s="41"/>
      <c r="P836" s="41"/>
    </row>
    <row r="837" customHeight="1" spans="3:16">
      <c r="C837" s="33"/>
      <c r="E837" s="34"/>
      <c r="G837" s="35"/>
      <c r="H837" s="36"/>
      <c r="I837" s="36"/>
      <c r="L837" s="41"/>
      <c r="N837" s="41"/>
      <c r="P837" s="41"/>
    </row>
    <row r="838" customHeight="1" spans="3:16">
      <c r="C838" s="33"/>
      <c r="E838" s="34"/>
      <c r="G838" s="35"/>
      <c r="H838" s="36"/>
      <c r="I838" s="36"/>
      <c r="L838" s="41"/>
      <c r="N838" s="41"/>
      <c r="P838" s="41"/>
    </row>
    <row r="839" customHeight="1" spans="3:16">
      <c r="C839" s="33"/>
      <c r="E839" s="34"/>
      <c r="G839" s="35"/>
      <c r="H839" s="36"/>
      <c r="I839" s="36"/>
      <c r="L839" s="41"/>
      <c r="N839" s="41"/>
      <c r="P839" s="41"/>
    </row>
    <row r="840" customHeight="1" spans="3:16">
      <c r="C840" s="33"/>
      <c r="E840" s="34"/>
      <c r="G840" s="35"/>
      <c r="H840" s="36"/>
      <c r="I840" s="36"/>
      <c r="L840" s="41"/>
      <c r="N840" s="41"/>
      <c r="P840" s="41"/>
    </row>
    <row r="841" customHeight="1" spans="3:16">
      <c r="C841" s="33"/>
      <c r="E841" s="34"/>
      <c r="G841" s="35"/>
      <c r="H841" s="36"/>
      <c r="I841" s="36"/>
      <c r="L841" s="41"/>
      <c r="N841" s="41"/>
      <c r="P841" s="41"/>
    </row>
    <row r="842" customHeight="1" spans="3:16">
      <c r="C842" s="33"/>
      <c r="E842" s="34"/>
      <c r="G842" s="35"/>
      <c r="H842" s="36"/>
      <c r="I842" s="36"/>
      <c r="L842" s="41"/>
      <c r="N842" s="41"/>
      <c r="P842" s="41"/>
    </row>
    <row r="843" customHeight="1" spans="3:16">
      <c r="C843" s="33"/>
      <c r="E843" s="34"/>
      <c r="G843" s="35"/>
      <c r="H843" s="36"/>
      <c r="I843" s="36"/>
      <c r="L843" s="41"/>
      <c r="N843" s="41"/>
      <c r="P843" s="41"/>
    </row>
    <row r="844" customHeight="1" spans="3:16">
      <c r="C844" s="33"/>
      <c r="E844" s="34"/>
      <c r="G844" s="35"/>
      <c r="H844" s="36"/>
      <c r="I844" s="36"/>
      <c r="L844" s="41"/>
      <c r="N844" s="41"/>
      <c r="P844" s="41"/>
    </row>
    <row r="845" customHeight="1" spans="3:16">
      <c r="C845" s="33"/>
      <c r="E845" s="34"/>
      <c r="G845" s="35"/>
      <c r="H845" s="36"/>
      <c r="I845" s="36"/>
      <c r="L845" s="41"/>
      <c r="N845" s="41"/>
      <c r="P845" s="41"/>
    </row>
    <row r="846" customHeight="1" spans="3:16">
      <c r="C846" s="33"/>
      <c r="E846" s="34"/>
      <c r="G846" s="35"/>
      <c r="H846" s="36"/>
      <c r="I846" s="36"/>
      <c r="L846" s="41"/>
      <c r="N846" s="41"/>
      <c r="P846" s="41"/>
    </row>
    <row r="847" customHeight="1" spans="3:16">
      <c r="C847" s="33"/>
      <c r="E847" s="34"/>
      <c r="G847" s="35"/>
      <c r="H847" s="36"/>
      <c r="I847" s="36"/>
      <c r="L847" s="41"/>
      <c r="N847" s="41"/>
      <c r="P847" s="41"/>
    </row>
    <row r="848" customHeight="1" spans="3:16">
      <c r="C848" s="33"/>
      <c r="E848" s="34"/>
      <c r="G848" s="35"/>
      <c r="H848" s="36"/>
      <c r="I848" s="36"/>
      <c r="L848" s="41"/>
      <c r="N848" s="41"/>
      <c r="P848" s="41"/>
    </row>
    <row r="849" customHeight="1" spans="3:16">
      <c r="C849" s="33"/>
      <c r="E849" s="34"/>
      <c r="G849" s="35"/>
      <c r="H849" s="36"/>
      <c r="I849" s="36"/>
      <c r="L849" s="41"/>
      <c r="N849" s="41"/>
      <c r="P849" s="41"/>
    </row>
    <row r="850" customHeight="1" spans="3:16">
      <c r="C850" s="33"/>
      <c r="E850" s="34"/>
      <c r="G850" s="35"/>
      <c r="H850" s="36"/>
      <c r="I850" s="36"/>
      <c r="L850" s="41"/>
      <c r="N850" s="41"/>
      <c r="P850" s="41"/>
    </row>
    <row r="851" customHeight="1" spans="3:16">
      <c r="C851" s="33"/>
      <c r="E851" s="34"/>
      <c r="G851" s="35"/>
      <c r="H851" s="36"/>
      <c r="I851" s="36"/>
      <c r="L851" s="41"/>
      <c r="N851" s="41"/>
      <c r="P851" s="41"/>
    </row>
    <row r="852" customHeight="1" spans="3:16">
      <c r="C852" s="33"/>
      <c r="E852" s="34"/>
      <c r="G852" s="35"/>
      <c r="H852" s="36"/>
      <c r="I852" s="36"/>
      <c r="L852" s="41"/>
      <c r="N852" s="41"/>
      <c r="P852" s="41"/>
    </row>
    <row r="853" customHeight="1" spans="3:16">
      <c r="C853" s="33"/>
      <c r="E853" s="34"/>
      <c r="G853" s="35"/>
      <c r="H853" s="36"/>
      <c r="I853" s="36"/>
      <c r="L853" s="41"/>
      <c r="N853" s="41"/>
      <c r="P853" s="41"/>
    </row>
    <row r="854" customHeight="1" spans="3:16">
      <c r="C854" s="33"/>
      <c r="E854" s="34"/>
      <c r="G854" s="35"/>
      <c r="H854" s="36"/>
      <c r="I854" s="36"/>
      <c r="L854" s="41"/>
      <c r="N854" s="41"/>
      <c r="P854" s="41"/>
    </row>
    <row r="855" customHeight="1" spans="3:16">
      <c r="C855" s="33"/>
      <c r="E855" s="34"/>
      <c r="G855" s="35"/>
      <c r="H855" s="36"/>
      <c r="I855" s="36"/>
      <c r="L855" s="41"/>
      <c r="N855" s="41"/>
      <c r="P855" s="41"/>
    </row>
    <row r="856" customHeight="1" spans="3:16">
      <c r="C856" s="33"/>
      <c r="E856" s="34"/>
      <c r="G856" s="35"/>
      <c r="H856" s="36"/>
      <c r="I856" s="36"/>
      <c r="L856" s="41"/>
      <c r="N856" s="41"/>
      <c r="P856" s="41"/>
    </row>
    <row r="857" customHeight="1" spans="3:16">
      <c r="C857" s="33"/>
      <c r="E857" s="34"/>
      <c r="G857" s="35"/>
      <c r="H857" s="36"/>
      <c r="I857" s="36"/>
      <c r="L857" s="41"/>
      <c r="N857" s="41"/>
      <c r="P857" s="41"/>
    </row>
    <row r="858" customHeight="1" spans="3:16">
      <c r="C858" s="33"/>
      <c r="E858" s="34"/>
      <c r="G858" s="35"/>
      <c r="H858" s="36"/>
      <c r="I858" s="36"/>
      <c r="L858" s="41"/>
      <c r="N858" s="41"/>
      <c r="P858" s="41"/>
    </row>
    <row r="859" customHeight="1" spans="3:16">
      <c r="C859" s="33"/>
      <c r="E859" s="34"/>
      <c r="G859" s="35"/>
      <c r="H859" s="36"/>
      <c r="I859" s="36"/>
      <c r="L859" s="41"/>
      <c r="N859" s="41"/>
      <c r="P859" s="41"/>
    </row>
    <row r="860" customHeight="1" spans="3:16">
      <c r="C860" s="33"/>
      <c r="E860" s="34"/>
      <c r="G860" s="35"/>
      <c r="H860" s="36"/>
      <c r="I860" s="36"/>
      <c r="L860" s="41"/>
      <c r="N860" s="41"/>
      <c r="P860" s="41"/>
    </row>
    <row r="861" customHeight="1" spans="3:16">
      <c r="C861" s="33"/>
      <c r="E861" s="34"/>
      <c r="G861" s="35"/>
      <c r="H861" s="36"/>
      <c r="I861" s="36"/>
      <c r="L861" s="41"/>
      <c r="N861" s="41"/>
      <c r="P861" s="41"/>
    </row>
    <row r="862" customHeight="1" spans="3:16">
      <c r="C862" s="33"/>
      <c r="E862" s="34"/>
      <c r="G862" s="35"/>
      <c r="H862" s="36"/>
      <c r="I862" s="36"/>
      <c r="L862" s="41"/>
      <c r="N862" s="41"/>
      <c r="P862" s="41"/>
    </row>
    <row r="863" customHeight="1" spans="3:16">
      <c r="C863" s="33"/>
      <c r="E863" s="34"/>
      <c r="G863" s="35"/>
      <c r="H863" s="36"/>
      <c r="I863" s="36"/>
      <c r="L863" s="41"/>
      <c r="N863" s="41"/>
      <c r="P863" s="41"/>
    </row>
    <row r="864" customHeight="1" spans="3:16">
      <c r="C864" s="33"/>
      <c r="E864" s="34"/>
      <c r="G864" s="35"/>
      <c r="H864" s="36"/>
      <c r="I864" s="36"/>
      <c r="L864" s="41"/>
      <c r="N864" s="41"/>
      <c r="P864" s="41"/>
    </row>
    <row r="865" customHeight="1" spans="3:16">
      <c r="C865" s="33"/>
      <c r="E865" s="34"/>
      <c r="G865" s="35"/>
      <c r="H865" s="36"/>
      <c r="I865" s="36"/>
      <c r="L865" s="41"/>
      <c r="N865" s="41"/>
      <c r="P865" s="41"/>
    </row>
    <row r="866" customHeight="1" spans="3:16">
      <c r="C866" s="33"/>
      <c r="E866" s="34"/>
      <c r="G866" s="35"/>
      <c r="H866" s="36"/>
      <c r="I866" s="36"/>
      <c r="L866" s="41"/>
      <c r="N866" s="41"/>
      <c r="P866" s="41"/>
    </row>
    <row r="867" customHeight="1" spans="3:16">
      <c r="C867" s="33"/>
      <c r="E867" s="34"/>
      <c r="G867" s="35"/>
      <c r="H867" s="36"/>
      <c r="I867" s="36"/>
      <c r="L867" s="41"/>
      <c r="N867" s="41"/>
      <c r="P867" s="41"/>
    </row>
    <row r="868" customHeight="1" spans="3:16">
      <c r="C868" s="33"/>
      <c r="E868" s="34"/>
      <c r="G868" s="35"/>
      <c r="H868" s="36"/>
      <c r="I868" s="36"/>
      <c r="L868" s="41"/>
      <c r="N868" s="41"/>
      <c r="P868" s="41"/>
    </row>
    <row r="869" customHeight="1" spans="3:16">
      <c r="C869" s="33"/>
      <c r="E869" s="34"/>
      <c r="G869" s="35"/>
      <c r="H869" s="36"/>
      <c r="I869" s="36"/>
      <c r="L869" s="41"/>
      <c r="N869" s="41"/>
      <c r="P869" s="41"/>
    </row>
    <row r="870" customHeight="1" spans="3:16">
      <c r="C870" s="33"/>
      <c r="E870" s="34"/>
      <c r="G870" s="35"/>
      <c r="H870" s="36"/>
      <c r="I870" s="36"/>
      <c r="L870" s="41"/>
      <c r="N870" s="41"/>
      <c r="P870" s="41"/>
    </row>
    <row r="871" customHeight="1" spans="3:16">
      <c r="C871" s="33"/>
      <c r="E871" s="34"/>
      <c r="G871" s="35"/>
      <c r="H871" s="36"/>
      <c r="I871" s="36"/>
      <c r="L871" s="41"/>
      <c r="N871" s="41"/>
      <c r="P871" s="41"/>
    </row>
    <row r="872" customHeight="1" spans="3:16">
      <c r="C872" s="33"/>
      <c r="E872" s="34"/>
      <c r="G872" s="35"/>
      <c r="H872" s="36"/>
      <c r="I872" s="36"/>
      <c r="L872" s="41"/>
      <c r="N872" s="41"/>
      <c r="P872" s="41"/>
    </row>
    <row r="873" customHeight="1" spans="3:16">
      <c r="C873" s="33"/>
      <c r="E873" s="34"/>
      <c r="G873" s="35"/>
      <c r="H873" s="36"/>
      <c r="I873" s="36"/>
      <c r="L873" s="41"/>
      <c r="N873" s="41"/>
      <c r="P873" s="41"/>
    </row>
    <row r="874" customHeight="1" spans="3:16">
      <c r="C874" s="33"/>
      <c r="E874" s="34"/>
      <c r="G874" s="35"/>
      <c r="H874" s="36"/>
      <c r="I874" s="36"/>
      <c r="L874" s="41"/>
      <c r="N874" s="41"/>
      <c r="P874" s="41"/>
    </row>
    <row r="875" customHeight="1" spans="3:16">
      <c r="C875" s="33"/>
      <c r="E875" s="34"/>
      <c r="G875" s="35"/>
      <c r="H875" s="36"/>
      <c r="I875" s="36"/>
      <c r="L875" s="41"/>
      <c r="N875" s="41"/>
      <c r="P875" s="41"/>
    </row>
    <row r="876" customHeight="1" spans="3:16">
      <c r="C876" s="33"/>
      <c r="E876" s="34"/>
      <c r="G876" s="35"/>
      <c r="H876" s="36"/>
      <c r="I876" s="36"/>
      <c r="L876" s="41"/>
      <c r="N876" s="41"/>
      <c r="P876" s="41"/>
    </row>
    <row r="877" customHeight="1" spans="3:16">
      <c r="C877" s="33"/>
      <c r="E877" s="34"/>
      <c r="G877" s="35"/>
      <c r="H877" s="36"/>
      <c r="I877" s="36"/>
      <c r="L877" s="41"/>
      <c r="N877" s="41"/>
      <c r="P877" s="41"/>
    </row>
    <row r="878" customHeight="1" spans="3:16">
      <c r="C878" s="33"/>
      <c r="E878" s="34"/>
      <c r="G878" s="35"/>
      <c r="H878" s="36"/>
      <c r="I878" s="36"/>
      <c r="L878" s="41"/>
      <c r="N878" s="41"/>
      <c r="P878" s="41"/>
    </row>
    <row r="879" customHeight="1" spans="3:16">
      <c r="C879" s="33"/>
      <c r="E879" s="34"/>
      <c r="G879" s="35"/>
      <c r="H879" s="36"/>
      <c r="I879" s="36"/>
      <c r="L879" s="41"/>
      <c r="N879" s="41"/>
      <c r="P879" s="41"/>
    </row>
    <row r="880" customHeight="1" spans="3:16">
      <c r="C880" s="33"/>
      <c r="E880" s="34"/>
      <c r="G880" s="35"/>
      <c r="H880" s="36"/>
      <c r="I880" s="36"/>
      <c r="L880" s="41"/>
      <c r="N880" s="41"/>
      <c r="P880" s="41"/>
    </row>
    <row r="881" customHeight="1" spans="3:16">
      <c r="C881" s="33"/>
      <c r="E881" s="34"/>
      <c r="G881" s="35"/>
      <c r="H881" s="36"/>
      <c r="I881" s="36"/>
      <c r="L881" s="41"/>
      <c r="N881" s="41"/>
      <c r="P881" s="41"/>
    </row>
    <row r="882" customHeight="1" spans="3:16">
      <c r="C882" s="33"/>
      <c r="E882" s="34"/>
      <c r="G882" s="35"/>
      <c r="H882" s="36"/>
      <c r="I882" s="36"/>
      <c r="L882" s="41"/>
      <c r="N882" s="41"/>
      <c r="P882" s="41"/>
    </row>
    <row r="883" customHeight="1" spans="3:16">
      <c r="C883" s="33"/>
      <c r="E883" s="34"/>
      <c r="G883" s="35"/>
      <c r="H883" s="36"/>
      <c r="I883" s="36"/>
      <c r="L883" s="41"/>
      <c r="N883" s="41"/>
      <c r="P883" s="41"/>
    </row>
    <row r="884" customHeight="1" spans="3:16">
      <c r="C884" s="33"/>
      <c r="E884" s="34"/>
      <c r="G884" s="35"/>
      <c r="H884" s="36"/>
      <c r="I884" s="36"/>
      <c r="L884" s="41"/>
      <c r="N884" s="41"/>
      <c r="P884" s="41"/>
    </row>
    <row r="885" customHeight="1" spans="3:16">
      <c r="C885" s="33"/>
      <c r="E885" s="34"/>
      <c r="G885" s="35"/>
      <c r="H885" s="36"/>
      <c r="I885" s="36"/>
      <c r="L885" s="41"/>
      <c r="N885" s="41"/>
      <c r="P885" s="41"/>
    </row>
    <row r="886" customHeight="1" spans="3:16">
      <c r="C886" s="33"/>
      <c r="E886" s="34"/>
      <c r="G886" s="35"/>
      <c r="H886" s="36"/>
      <c r="I886" s="36"/>
      <c r="L886" s="41"/>
      <c r="N886" s="41"/>
      <c r="P886" s="41"/>
    </row>
    <row r="887" customHeight="1" spans="3:16">
      <c r="C887" s="33"/>
      <c r="E887" s="34"/>
      <c r="G887" s="35"/>
      <c r="H887" s="36"/>
      <c r="I887" s="36"/>
      <c r="L887" s="41"/>
      <c r="N887" s="41"/>
      <c r="P887" s="41"/>
    </row>
    <row r="888" customHeight="1" spans="3:16">
      <c r="C888" s="33"/>
      <c r="E888" s="34"/>
      <c r="G888" s="35"/>
      <c r="H888" s="36"/>
      <c r="I888" s="36"/>
      <c r="L888" s="41"/>
      <c r="N888" s="41"/>
      <c r="P888" s="41"/>
    </row>
    <row r="889" customHeight="1" spans="3:16">
      <c r="C889" s="33"/>
      <c r="E889" s="34"/>
      <c r="G889" s="35"/>
      <c r="H889" s="36"/>
      <c r="I889" s="36"/>
      <c r="L889" s="41"/>
      <c r="N889" s="41"/>
      <c r="P889" s="41"/>
    </row>
    <row r="890" customHeight="1" spans="3:16">
      <c r="C890" s="33"/>
      <c r="E890" s="34"/>
      <c r="G890" s="35"/>
      <c r="H890" s="36"/>
      <c r="I890" s="36"/>
      <c r="L890" s="41"/>
      <c r="N890" s="41"/>
      <c r="P890" s="41"/>
    </row>
    <row r="891" customHeight="1" spans="3:16">
      <c r="C891" s="33"/>
      <c r="E891" s="34"/>
      <c r="G891" s="35"/>
      <c r="H891" s="36"/>
      <c r="I891" s="36"/>
      <c r="L891" s="41"/>
      <c r="N891" s="41"/>
      <c r="P891" s="41"/>
    </row>
    <row r="892" customHeight="1" spans="3:16">
      <c r="C892" s="33"/>
      <c r="E892" s="34"/>
      <c r="G892" s="35"/>
      <c r="H892" s="36"/>
      <c r="I892" s="36"/>
      <c r="L892" s="41"/>
      <c r="N892" s="41"/>
      <c r="P892" s="41"/>
    </row>
    <row r="893" customHeight="1" spans="3:16">
      <c r="C893" s="33"/>
      <c r="E893" s="34"/>
      <c r="G893" s="35"/>
      <c r="H893" s="36"/>
      <c r="I893" s="36"/>
      <c r="L893" s="41"/>
      <c r="N893" s="41"/>
      <c r="P893" s="41"/>
    </row>
    <row r="894" customHeight="1" spans="3:16">
      <c r="C894" s="33"/>
      <c r="E894" s="34"/>
      <c r="G894" s="35"/>
      <c r="H894" s="36"/>
      <c r="I894" s="36"/>
      <c r="L894" s="41"/>
      <c r="N894" s="41"/>
      <c r="P894" s="41"/>
    </row>
    <row r="895" customHeight="1" spans="3:16">
      <c r="C895" s="33"/>
      <c r="E895" s="34"/>
      <c r="G895" s="35"/>
      <c r="H895" s="36"/>
      <c r="I895" s="36"/>
      <c r="L895" s="41"/>
      <c r="N895" s="41"/>
      <c r="P895" s="41"/>
    </row>
    <row r="896" customHeight="1" spans="3:16">
      <c r="C896" s="33"/>
      <c r="E896" s="34"/>
      <c r="G896" s="35"/>
      <c r="H896" s="36"/>
      <c r="I896" s="36"/>
      <c r="L896" s="41"/>
      <c r="N896" s="41"/>
      <c r="P896" s="41"/>
    </row>
    <row r="897" customHeight="1" spans="3:16">
      <c r="C897" s="33"/>
      <c r="E897" s="34"/>
      <c r="G897" s="35"/>
      <c r="H897" s="36"/>
      <c r="I897" s="36"/>
      <c r="L897" s="41"/>
      <c r="N897" s="41"/>
      <c r="P897" s="41"/>
    </row>
    <row r="898" customHeight="1" spans="3:16">
      <c r="C898" s="33"/>
      <c r="E898" s="34"/>
      <c r="G898" s="35"/>
      <c r="H898" s="36"/>
      <c r="I898" s="36"/>
      <c r="L898" s="41"/>
      <c r="N898" s="41"/>
      <c r="P898" s="41"/>
    </row>
    <row r="899" customHeight="1" spans="3:16">
      <c r="C899" s="33"/>
      <c r="E899" s="34"/>
      <c r="G899" s="35"/>
      <c r="H899" s="36"/>
      <c r="I899" s="36"/>
      <c r="L899" s="41"/>
      <c r="N899" s="41"/>
      <c r="P899" s="41"/>
    </row>
    <row r="900" customHeight="1" spans="3:16">
      <c r="C900" s="33"/>
      <c r="E900" s="34"/>
      <c r="G900" s="35"/>
      <c r="H900" s="36"/>
      <c r="I900" s="36"/>
      <c r="L900" s="41"/>
      <c r="N900" s="41"/>
      <c r="P900" s="41"/>
    </row>
    <row r="901" customHeight="1" spans="3:16">
      <c r="C901" s="33"/>
      <c r="E901" s="34"/>
      <c r="G901" s="35"/>
      <c r="H901" s="36"/>
      <c r="I901" s="36"/>
      <c r="L901" s="41"/>
      <c r="N901" s="41"/>
      <c r="P901" s="41"/>
    </row>
    <row r="902" customHeight="1" spans="3:16">
      <c r="C902" s="33"/>
      <c r="E902" s="34"/>
      <c r="G902" s="35"/>
      <c r="H902" s="36"/>
      <c r="I902" s="36"/>
      <c r="L902" s="41"/>
      <c r="N902" s="41"/>
      <c r="P902" s="41"/>
    </row>
    <row r="903" customHeight="1" spans="3:16">
      <c r="C903" s="33"/>
      <c r="E903" s="34"/>
      <c r="G903" s="35"/>
      <c r="H903" s="36"/>
      <c r="I903" s="36"/>
      <c r="L903" s="41"/>
      <c r="N903" s="41"/>
      <c r="P903" s="41"/>
    </row>
    <row r="904" customHeight="1" spans="3:16">
      <c r="C904" s="33"/>
      <c r="E904" s="34"/>
      <c r="G904" s="35"/>
      <c r="H904" s="36"/>
      <c r="I904" s="36"/>
      <c r="L904" s="41"/>
      <c r="N904" s="41"/>
      <c r="P904" s="41"/>
    </row>
    <row r="905" customHeight="1" spans="3:16">
      <c r="C905" s="33"/>
      <c r="E905" s="34"/>
      <c r="G905" s="35"/>
      <c r="H905" s="36"/>
      <c r="I905" s="36"/>
      <c r="L905" s="41"/>
      <c r="N905" s="41"/>
      <c r="P905" s="41"/>
    </row>
    <row r="906" customHeight="1" spans="3:16">
      <c r="C906" s="33"/>
      <c r="E906" s="34"/>
      <c r="G906" s="35"/>
      <c r="H906" s="36"/>
      <c r="I906" s="36"/>
      <c r="L906" s="41"/>
      <c r="N906" s="41"/>
      <c r="P906" s="41"/>
    </row>
    <row r="907" customHeight="1" spans="3:16">
      <c r="C907" s="33"/>
      <c r="E907" s="34"/>
      <c r="G907" s="35"/>
      <c r="H907" s="36"/>
      <c r="I907" s="36"/>
      <c r="L907" s="41"/>
      <c r="N907" s="41"/>
      <c r="P907" s="41"/>
    </row>
    <row r="908" customHeight="1" spans="3:16">
      <c r="C908" s="33"/>
      <c r="E908" s="34"/>
      <c r="G908" s="35"/>
      <c r="H908" s="36"/>
      <c r="I908" s="36"/>
      <c r="L908" s="41"/>
      <c r="N908" s="41"/>
      <c r="P908" s="41"/>
    </row>
    <row r="909" customHeight="1" spans="3:16">
      <c r="C909" s="33"/>
      <c r="E909" s="34"/>
      <c r="G909" s="35"/>
      <c r="H909" s="36"/>
      <c r="I909" s="36"/>
      <c r="L909" s="41"/>
      <c r="N909" s="41"/>
      <c r="P909" s="41"/>
    </row>
    <row r="910" customHeight="1" spans="3:16">
      <c r="C910" s="33"/>
      <c r="E910" s="34"/>
      <c r="G910" s="35"/>
      <c r="H910" s="36"/>
      <c r="I910" s="36"/>
      <c r="L910" s="41"/>
      <c r="N910" s="41"/>
      <c r="P910" s="41"/>
    </row>
    <row r="911" customHeight="1" spans="3:16">
      <c r="C911" s="33"/>
      <c r="E911" s="34"/>
      <c r="G911" s="35"/>
      <c r="H911" s="36"/>
      <c r="I911" s="36"/>
      <c r="L911" s="41"/>
      <c r="N911" s="41"/>
      <c r="P911" s="41"/>
    </row>
    <row r="912" customHeight="1" spans="3:16">
      <c r="C912" s="33"/>
      <c r="E912" s="34"/>
      <c r="G912" s="35"/>
      <c r="H912" s="36"/>
      <c r="I912" s="36"/>
      <c r="L912" s="41"/>
      <c r="N912" s="41"/>
      <c r="P912" s="41"/>
    </row>
    <row r="913" customHeight="1" spans="3:16">
      <c r="C913" s="33"/>
      <c r="E913" s="34"/>
      <c r="G913" s="35"/>
      <c r="H913" s="36"/>
      <c r="I913" s="36"/>
      <c r="L913" s="41"/>
      <c r="N913" s="41"/>
      <c r="P913" s="41"/>
    </row>
    <row r="914" customHeight="1" spans="3:16">
      <c r="C914" s="33"/>
      <c r="E914" s="34"/>
      <c r="G914" s="35"/>
      <c r="H914" s="36"/>
      <c r="I914" s="36"/>
      <c r="L914" s="41"/>
      <c r="N914" s="41"/>
      <c r="P914" s="41"/>
    </row>
    <row r="915" customHeight="1" spans="3:16">
      <c r="C915" s="33"/>
      <c r="E915" s="34"/>
      <c r="G915" s="35"/>
      <c r="H915" s="36"/>
      <c r="I915" s="36"/>
      <c r="L915" s="41"/>
      <c r="N915" s="41"/>
      <c r="P915" s="41"/>
    </row>
    <row r="916" customHeight="1" spans="3:16">
      <c r="C916" s="33"/>
      <c r="E916" s="34"/>
      <c r="G916" s="35"/>
      <c r="H916" s="36"/>
      <c r="I916" s="36"/>
      <c r="L916" s="41"/>
      <c r="N916" s="41"/>
      <c r="P916" s="41"/>
    </row>
    <row r="917" customHeight="1" spans="3:16">
      <c r="C917" s="33"/>
      <c r="E917" s="34"/>
      <c r="G917" s="35"/>
      <c r="H917" s="36"/>
      <c r="I917" s="36"/>
      <c r="L917" s="41"/>
      <c r="N917" s="41"/>
      <c r="P917" s="41"/>
    </row>
    <row r="918" customHeight="1" spans="3:16">
      <c r="C918" s="33"/>
      <c r="E918" s="34"/>
      <c r="G918" s="35"/>
      <c r="H918" s="36"/>
      <c r="I918" s="36"/>
      <c r="L918" s="41"/>
      <c r="N918" s="41"/>
      <c r="P918" s="41"/>
    </row>
    <row r="919" customHeight="1" spans="3:16">
      <c r="C919" s="33"/>
      <c r="E919" s="34"/>
      <c r="G919" s="35"/>
      <c r="H919" s="36"/>
      <c r="I919" s="36"/>
      <c r="L919" s="41"/>
      <c r="N919" s="41"/>
      <c r="P919" s="41"/>
    </row>
    <row r="920" customHeight="1" spans="3:16">
      <c r="C920" s="33"/>
      <c r="E920" s="34"/>
      <c r="G920" s="35"/>
      <c r="H920" s="36"/>
      <c r="I920" s="36"/>
      <c r="L920" s="41"/>
      <c r="N920" s="41"/>
      <c r="P920" s="41"/>
    </row>
    <row r="921" customHeight="1" spans="3:16">
      <c r="C921" s="33"/>
      <c r="E921" s="34"/>
      <c r="G921" s="35"/>
      <c r="H921" s="36"/>
      <c r="I921" s="36"/>
      <c r="L921" s="41"/>
      <c r="N921" s="41"/>
      <c r="P921" s="41"/>
    </row>
    <row r="922" customHeight="1" spans="3:16">
      <c r="C922" s="33"/>
      <c r="E922" s="34"/>
      <c r="G922" s="35"/>
      <c r="H922" s="36"/>
      <c r="I922" s="36"/>
      <c r="L922" s="41"/>
      <c r="N922" s="41"/>
      <c r="P922" s="41"/>
    </row>
    <row r="923" customHeight="1" spans="3:16">
      <c r="C923" s="33"/>
      <c r="E923" s="34"/>
      <c r="G923" s="35"/>
      <c r="H923" s="36"/>
      <c r="I923" s="36"/>
      <c r="L923" s="41"/>
      <c r="N923" s="41"/>
      <c r="P923" s="41"/>
    </row>
    <row r="924" customHeight="1" spans="3:16">
      <c r="C924" s="33"/>
      <c r="E924" s="34"/>
      <c r="G924" s="35"/>
      <c r="H924" s="36"/>
      <c r="I924" s="36"/>
      <c r="L924" s="41"/>
      <c r="N924" s="41"/>
      <c r="P924" s="41"/>
    </row>
    <row r="925" customHeight="1" spans="3:16">
      <c r="C925" s="33"/>
      <c r="E925" s="34"/>
      <c r="G925" s="35"/>
      <c r="H925" s="36"/>
      <c r="I925" s="36"/>
      <c r="L925" s="41"/>
      <c r="N925" s="41"/>
      <c r="P925" s="41"/>
    </row>
    <row r="926" customHeight="1" spans="3:16">
      <c r="C926" s="33"/>
      <c r="E926" s="34"/>
      <c r="G926" s="35"/>
      <c r="H926" s="36"/>
      <c r="I926" s="36"/>
      <c r="L926" s="41"/>
      <c r="N926" s="41"/>
      <c r="P926" s="41"/>
    </row>
    <row r="927" customHeight="1" spans="3:16">
      <c r="C927" s="33"/>
      <c r="E927" s="34"/>
      <c r="G927" s="35"/>
      <c r="H927" s="36"/>
      <c r="I927" s="36"/>
      <c r="L927" s="41"/>
      <c r="N927" s="41"/>
      <c r="P927" s="41"/>
    </row>
    <row r="928" customHeight="1" spans="3:16">
      <c r="C928" s="33"/>
      <c r="E928" s="34"/>
      <c r="G928" s="35"/>
      <c r="H928" s="36"/>
      <c r="I928" s="36"/>
      <c r="L928" s="41"/>
      <c r="N928" s="41"/>
      <c r="P928" s="41"/>
    </row>
    <row r="929" customHeight="1" spans="3:16">
      <c r="C929" s="33"/>
      <c r="E929" s="34"/>
      <c r="G929" s="35"/>
      <c r="H929" s="36"/>
      <c r="I929" s="36"/>
      <c r="L929" s="41"/>
      <c r="N929" s="41"/>
      <c r="P929" s="41"/>
    </row>
    <row r="930" customHeight="1" spans="3:16">
      <c r="C930" s="33"/>
      <c r="E930" s="34"/>
      <c r="G930" s="35"/>
      <c r="H930" s="36"/>
      <c r="I930" s="36"/>
      <c r="L930" s="41"/>
      <c r="N930" s="41"/>
      <c r="P930" s="41"/>
    </row>
    <row r="931" customHeight="1" spans="3:16">
      <c r="C931" s="33"/>
      <c r="E931" s="34"/>
      <c r="G931" s="35"/>
      <c r="H931" s="36"/>
      <c r="I931" s="36"/>
      <c r="L931" s="41"/>
      <c r="N931" s="41"/>
      <c r="P931" s="41"/>
    </row>
    <row r="932" customHeight="1" spans="3:16">
      <c r="C932" s="33"/>
      <c r="E932" s="34"/>
      <c r="G932" s="35"/>
      <c r="H932" s="36"/>
      <c r="I932" s="36"/>
      <c r="L932" s="41"/>
      <c r="N932" s="41"/>
      <c r="P932" s="41"/>
    </row>
    <row r="933" customHeight="1" spans="3:16">
      <c r="C933" s="33"/>
      <c r="E933" s="34"/>
      <c r="G933" s="35"/>
      <c r="H933" s="36"/>
      <c r="I933" s="36"/>
      <c r="L933" s="41"/>
      <c r="N933" s="41"/>
      <c r="P933" s="41"/>
    </row>
    <row r="934" customHeight="1" spans="3:16">
      <c r="C934" s="33"/>
      <c r="E934" s="34"/>
      <c r="G934" s="35"/>
      <c r="H934" s="36"/>
      <c r="I934" s="36"/>
      <c r="L934" s="41"/>
      <c r="N934" s="41"/>
      <c r="P934" s="41"/>
    </row>
    <row r="935" customHeight="1" spans="3:16">
      <c r="C935" s="33"/>
      <c r="E935" s="34"/>
      <c r="G935" s="35"/>
      <c r="H935" s="36"/>
      <c r="I935" s="36"/>
      <c r="L935" s="41"/>
      <c r="N935" s="41"/>
      <c r="P935" s="41"/>
    </row>
    <row r="936" customHeight="1" spans="3:16">
      <c r="C936" s="33"/>
      <c r="E936" s="34"/>
      <c r="G936" s="35"/>
      <c r="H936" s="36"/>
      <c r="I936" s="36"/>
      <c r="L936" s="41"/>
      <c r="N936" s="41"/>
      <c r="P936" s="41"/>
    </row>
    <row r="937" customHeight="1" spans="3:16">
      <c r="C937" s="33"/>
      <c r="E937" s="34"/>
      <c r="G937" s="35"/>
      <c r="H937" s="36"/>
      <c r="I937" s="36"/>
      <c r="L937" s="41"/>
      <c r="N937" s="41"/>
      <c r="P937" s="41"/>
    </row>
    <row r="938" customHeight="1" spans="3:16">
      <c r="C938" s="33"/>
      <c r="E938" s="34"/>
      <c r="G938" s="35"/>
      <c r="H938" s="36"/>
      <c r="I938" s="36"/>
      <c r="L938" s="41"/>
      <c r="N938" s="41"/>
      <c r="P938" s="41"/>
    </row>
    <row r="939" customHeight="1" spans="3:16">
      <c r="C939" s="33"/>
      <c r="E939" s="34"/>
      <c r="G939" s="35"/>
      <c r="H939" s="36"/>
      <c r="I939" s="36"/>
      <c r="L939" s="41"/>
      <c r="N939" s="41"/>
      <c r="P939" s="41"/>
    </row>
    <row r="940" customHeight="1" spans="3:16">
      <c r="C940" s="33"/>
      <c r="E940" s="34"/>
      <c r="G940" s="35"/>
      <c r="H940" s="36"/>
      <c r="I940" s="36"/>
      <c r="L940" s="41"/>
      <c r="N940" s="41"/>
      <c r="P940" s="41"/>
    </row>
    <row r="941" customHeight="1" spans="3:16">
      <c r="C941" s="33"/>
      <c r="E941" s="34"/>
      <c r="G941" s="35"/>
      <c r="H941" s="36"/>
      <c r="I941" s="36"/>
      <c r="L941" s="41"/>
      <c r="N941" s="41"/>
      <c r="P941" s="41"/>
    </row>
    <row r="942" customHeight="1" spans="3:16">
      <c r="C942" s="33"/>
      <c r="E942" s="34"/>
      <c r="G942" s="35"/>
      <c r="H942" s="36"/>
      <c r="I942" s="36"/>
      <c r="L942" s="41"/>
      <c r="N942" s="41"/>
      <c r="P942" s="41"/>
    </row>
    <row r="943" customHeight="1" spans="3:16">
      <c r="C943" s="33"/>
      <c r="E943" s="34"/>
      <c r="G943" s="35"/>
      <c r="H943" s="36"/>
      <c r="I943" s="36"/>
      <c r="L943" s="41"/>
      <c r="N943" s="41"/>
      <c r="P943" s="41"/>
    </row>
    <row r="944" customHeight="1" spans="3:16">
      <c r="C944" s="33"/>
      <c r="E944" s="34"/>
      <c r="G944" s="35"/>
      <c r="H944" s="36"/>
      <c r="I944" s="36"/>
      <c r="L944" s="41"/>
      <c r="N944" s="41"/>
      <c r="P944" s="41"/>
    </row>
    <row r="945" customHeight="1" spans="3:16">
      <c r="C945" s="33"/>
      <c r="E945" s="34"/>
      <c r="G945" s="35"/>
      <c r="H945" s="36"/>
      <c r="I945" s="36"/>
      <c r="L945" s="41"/>
      <c r="N945" s="41"/>
      <c r="P945" s="41"/>
    </row>
    <row r="946" customHeight="1" spans="3:16">
      <c r="C946" s="33"/>
      <c r="E946" s="34"/>
      <c r="G946" s="35"/>
      <c r="H946" s="36"/>
      <c r="I946" s="36"/>
      <c r="L946" s="41"/>
      <c r="N946" s="41"/>
      <c r="P946" s="41"/>
    </row>
    <row r="947" customHeight="1" spans="3:16">
      <c r="C947" s="33"/>
      <c r="E947" s="34"/>
      <c r="G947" s="35"/>
      <c r="H947" s="36"/>
      <c r="I947" s="36"/>
      <c r="L947" s="41"/>
      <c r="N947" s="41"/>
      <c r="P947" s="41"/>
    </row>
    <row r="948" customHeight="1" spans="3:16">
      <c r="C948" s="33"/>
      <c r="E948" s="34"/>
      <c r="G948" s="35"/>
      <c r="H948" s="36"/>
      <c r="I948" s="36"/>
      <c r="L948" s="41"/>
      <c r="N948" s="41"/>
      <c r="P948" s="41"/>
    </row>
    <row r="949" customHeight="1" spans="3:16">
      <c r="C949" s="33"/>
      <c r="E949" s="34"/>
      <c r="G949" s="35"/>
      <c r="H949" s="36"/>
      <c r="I949" s="36"/>
      <c r="L949" s="41"/>
      <c r="N949" s="41"/>
      <c r="P949" s="41"/>
    </row>
    <row r="950" customHeight="1" spans="3:16">
      <c r="C950" s="33"/>
      <c r="E950" s="34"/>
      <c r="G950" s="35"/>
      <c r="H950" s="36"/>
      <c r="I950" s="36"/>
      <c r="L950" s="41"/>
      <c r="N950" s="41"/>
      <c r="P950" s="41"/>
    </row>
    <row r="951" customHeight="1" spans="3:16">
      <c r="C951" s="33"/>
      <c r="E951" s="34"/>
      <c r="G951" s="35"/>
      <c r="H951" s="36"/>
      <c r="I951" s="36"/>
      <c r="L951" s="41"/>
      <c r="N951" s="41"/>
      <c r="P951" s="41"/>
    </row>
    <row r="952" customHeight="1" spans="3:16">
      <c r="C952" s="33"/>
      <c r="E952" s="34"/>
      <c r="G952" s="35"/>
      <c r="H952" s="36"/>
      <c r="I952" s="36"/>
      <c r="L952" s="41"/>
      <c r="N952" s="41"/>
      <c r="P952" s="41"/>
    </row>
    <row r="953" customHeight="1" spans="3:16">
      <c r="C953" s="33"/>
      <c r="E953" s="34"/>
      <c r="G953" s="35"/>
      <c r="H953" s="36"/>
      <c r="I953" s="36"/>
      <c r="L953" s="41"/>
      <c r="N953" s="41"/>
      <c r="P953" s="41"/>
    </row>
    <row r="954" customHeight="1" spans="3:16">
      <c r="C954" s="33"/>
      <c r="E954" s="34"/>
      <c r="G954" s="35"/>
      <c r="H954" s="36"/>
      <c r="I954" s="36"/>
      <c r="L954" s="41"/>
      <c r="N954" s="41"/>
      <c r="P954" s="41"/>
    </row>
    <row r="955" customHeight="1" spans="3:16">
      <c r="C955" s="33"/>
      <c r="E955" s="34"/>
      <c r="G955" s="35"/>
      <c r="H955" s="36"/>
      <c r="I955" s="36"/>
      <c r="L955" s="41"/>
      <c r="N955" s="41"/>
      <c r="P955" s="41"/>
    </row>
    <row r="956" customHeight="1" spans="3:16">
      <c r="C956" s="33"/>
      <c r="E956" s="34"/>
      <c r="G956" s="35"/>
      <c r="H956" s="36"/>
      <c r="I956" s="36"/>
      <c r="L956" s="41"/>
      <c r="N956" s="41"/>
      <c r="P956" s="41"/>
    </row>
    <row r="957" customHeight="1" spans="3:16">
      <c r="C957" s="33"/>
      <c r="E957" s="34"/>
      <c r="G957" s="35"/>
      <c r="H957" s="36"/>
      <c r="I957" s="36"/>
      <c r="L957" s="41"/>
      <c r="N957" s="41"/>
      <c r="P957" s="41"/>
    </row>
    <row r="958" customHeight="1" spans="3:16">
      <c r="C958" s="33"/>
      <c r="E958" s="34"/>
      <c r="G958" s="35"/>
      <c r="H958" s="36"/>
      <c r="I958" s="36"/>
      <c r="L958" s="41"/>
      <c r="N958" s="41"/>
      <c r="P958" s="41"/>
    </row>
    <row r="959" customHeight="1" spans="3:16">
      <c r="C959" s="33"/>
      <c r="E959" s="34"/>
      <c r="G959" s="35"/>
      <c r="H959" s="36"/>
      <c r="I959" s="36"/>
      <c r="L959" s="41"/>
      <c r="N959" s="41"/>
      <c r="P959" s="41"/>
    </row>
    <row r="960" customHeight="1" spans="3:16">
      <c r="C960" s="33"/>
      <c r="E960" s="34"/>
      <c r="G960" s="35"/>
      <c r="H960" s="36"/>
      <c r="I960" s="36"/>
      <c r="L960" s="41"/>
      <c r="N960" s="41"/>
      <c r="P960" s="41"/>
    </row>
    <row r="961" customHeight="1" spans="3:16">
      <c r="C961" s="33"/>
      <c r="E961" s="34"/>
      <c r="G961" s="35"/>
      <c r="H961" s="36"/>
      <c r="I961" s="36"/>
      <c r="L961" s="41"/>
      <c r="N961" s="41"/>
      <c r="P961" s="41"/>
    </row>
    <row r="962" customHeight="1" spans="3:16">
      <c r="C962" s="33"/>
      <c r="E962" s="34"/>
      <c r="G962" s="35"/>
      <c r="H962" s="36"/>
      <c r="I962" s="36"/>
      <c r="L962" s="41"/>
      <c r="N962" s="41"/>
      <c r="P962" s="41"/>
    </row>
    <row r="963" customHeight="1" spans="3:16">
      <c r="C963" s="33"/>
      <c r="E963" s="34"/>
      <c r="G963" s="35"/>
      <c r="H963" s="36"/>
      <c r="I963" s="36"/>
      <c r="L963" s="41"/>
      <c r="N963" s="41"/>
      <c r="P963" s="41"/>
    </row>
    <row r="964" customHeight="1" spans="3:16">
      <c r="C964" s="33"/>
      <c r="E964" s="34"/>
      <c r="G964" s="35"/>
      <c r="H964" s="36"/>
      <c r="I964" s="36"/>
      <c r="L964" s="41"/>
      <c r="N964" s="41"/>
      <c r="P964" s="41"/>
    </row>
    <row r="965" customHeight="1" spans="3:16">
      <c r="C965" s="33"/>
      <c r="E965" s="34"/>
      <c r="G965" s="35"/>
      <c r="H965" s="36"/>
      <c r="I965" s="36"/>
      <c r="L965" s="41"/>
      <c r="N965" s="41"/>
      <c r="P965" s="41"/>
    </row>
    <row r="966" customHeight="1" spans="3:16">
      <c r="C966" s="33"/>
      <c r="E966" s="34"/>
      <c r="G966" s="35"/>
      <c r="H966" s="36"/>
      <c r="I966" s="36"/>
      <c r="L966" s="41"/>
      <c r="N966" s="41"/>
      <c r="P966" s="41"/>
    </row>
    <row r="967" customHeight="1" spans="3:16">
      <c r="C967" s="33"/>
      <c r="E967" s="34"/>
      <c r="G967" s="35"/>
      <c r="H967" s="36"/>
      <c r="I967" s="36"/>
      <c r="L967" s="41"/>
      <c r="N967" s="41"/>
      <c r="P967" s="41"/>
    </row>
    <row r="968" customHeight="1" spans="3:16">
      <c r="C968" s="33"/>
      <c r="E968" s="34"/>
      <c r="G968" s="35"/>
      <c r="H968" s="36"/>
      <c r="I968" s="36"/>
      <c r="L968" s="41"/>
      <c r="N968" s="41"/>
      <c r="P968" s="41"/>
    </row>
    <row r="969" customHeight="1" spans="3:16">
      <c r="C969" s="33"/>
      <c r="E969" s="34"/>
      <c r="G969" s="35"/>
      <c r="H969" s="36"/>
      <c r="I969" s="36"/>
      <c r="L969" s="41"/>
      <c r="N969" s="41"/>
      <c r="P969" s="41"/>
    </row>
    <row r="970" customHeight="1" spans="3:16">
      <c r="C970" s="33"/>
      <c r="E970" s="34"/>
      <c r="G970" s="35"/>
      <c r="H970" s="36"/>
      <c r="I970" s="36"/>
      <c r="L970" s="41"/>
      <c r="N970" s="41"/>
      <c r="P970" s="41"/>
    </row>
    <row r="971" customHeight="1" spans="3:16">
      <c r="C971" s="33"/>
      <c r="E971" s="34"/>
      <c r="G971" s="35"/>
      <c r="H971" s="36"/>
      <c r="I971" s="36"/>
      <c r="L971" s="41"/>
      <c r="N971" s="41"/>
      <c r="P971" s="41"/>
    </row>
    <row r="972" customHeight="1" spans="3:16">
      <c r="C972" s="33"/>
      <c r="E972" s="34"/>
      <c r="G972" s="35"/>
      <c r="H972" s="36"/>
      <c r="I972" s="36"/>
      <c r="L972" s="41"/>
      <c r="N972" s="41"/>
      <c r="P972" s="41"/>
    </row>
    <row r="973" customHeight="1" spans="3:16">
      <c r="C973" s="33"/>
      <c r="E973" s="34"/>
      <c r="G973" s="35"/>
      <c r="H973" s="36"/>
      <c r="I973" s="36"/>
      <c r="L973" s="41"/>
      <c r="N973" s="41"/>
      <c r="P973" s="41"/>
    </row>
    <row r="974" customHeight="1" spans="3:16">
      <c r="C974" s="33"/>
      <c r="E974" s="34"/>
      <c r="G974" s="35"/>
      <c r="H974" s="36"/>
      <c r="I974" s="36"/>
      <c r="L974" s="41"/>
      <c r="N974" s="41"/>
      <c r="P974" s="41"/>
    </row>
    <row r="975" customHeight="1" spans="3:16">
      <c r="C975" s="33"/>
      <c r="E975" s="34"/>
      <c r="G975" s="35"/>
      <c r="H975" s="36"/>
      <c r="I975" s="36"/>
      <c r="L975" s="41"/>
      <c r="N975" s="41"/>
      <c r="P975" s="41"/>
    </row>
    <row r="976" customHeight="1" spans="3:16">
      <c r="C976" s="33"/>
      <c r="E976" s="34"/>
      <c r="G976" s="35"/>
      <c r="H976" s="36"/>
      <c r="I976" s="36"/>
      <c r="L976" s="41"/>
      <c r="N976" s="41"/>
      <c r="P976" s="41"/>
    </row>
    <row r="977" customHeight="1" spans="3:16">
      <c r="C977" s="33"/>
      <c r="E977" s="34"/>
      <c r="G977" s="35"/>
      <c r="H977" s="36"/>
      <c r="I977" s="36"/>
      <c r="L977" s="41"/>
      <c r="N977" s="41"/>
      <c r="P977" s="41"/>
    </row>
    <row r="978" customHeight="1" spans="3:16">
      <c r="C978" s="33"/>
      <c r="E978" s="34"/>
      <c r="G978" s="35"/>
      <c r="H978" s="36"/>
      <c r="I978" s="36"/>
      <c r="L978" s="41"/>
      <c r="N978" s="41"/>
      <c r="P978" s="41"/>
    </row>
    <row r="979" customHeight="1" spans="3:16">
      <c r="C979" s="33"/>
      <c r="E979" s="34"/>
      <c r="G979" s="35"/>
      <c r="H979" s="36"/>
      <c r="I979" s="36"/>
      <c r="L979" s="41"/>
      <c r="N979" s="41"/>
      <c r="P979" s="41"/>
    </row>
    <row r="980" customHeight="1" spans="3:16">
      <c r="C980" s="33"/>
      <c r="E980" s="34"/>
      <c r="G980" s="35"/>
      <c r="H980" s="36"/>
      <c r="I980" s="36"/>
      <c r="L980" s="41"/>
      <c r="N980" s="41"/>
      <c r="P980" s="41"/>
    </row>
    <row r="981" customHeight="1" spans="3:16">
      <c r="C981" s="33"/>
      <c r="E981" s="34"/>
      <c r="G981" s="35"/>
      <c r="H981" s="36"/>
      <c r="I981" s="36"/>
      <c r="L981" s="41"/>
      <c r="N981" s="41"/>
      <c r="P981" s="41"/>
    </row>
    <row r="982" customHeight="1" spans="3:16">
      <c r="C982" s="33"/>
      <c r="E982" s="34"/>
      <c r="G982" s="35"/>
      <c r="H982" s="36"/>
      <c r="I982" s="36"/>
      <c r="L982" s="41"/>
      <c r="N982" s="41"/>
      <c r="P982" s="41"/>
    </row>
    <row r="983" customHeight="1" spans="3:16">
      <c r="C983" s="33"/>
      <c r="E983" s="34"/>
      <c r="G983" s="35"/>
      <c r="H983" s="36"/>
      <c r="I983" s="36"/>
      <c r="L983" s="41"/>
      <c r="N983" s="41"/>
      <c r="P983" s="41"/>
    </row>
    <row r="984" customHeight="1" spans="3:16">
      <c r="C984" s="33"/>
      <c r="E984" s="34"/>
      <c r="G984" s="35"/>
      <c r="H984" s="36"/>
      <c r="I984" s="36"/>
      <c r="L984" s="41"/>
      <c r="N984" s="41"/>
      <c r="P984" s="41"/>
    </row>
    <row r="985" customHeight="1" spans="3:16">
      <c r="C985" s="33"/>
      <c r="E985" s="34"/>
      <c r="G985" s="35"/>
      <c r="H985" s="36"/>
      <c r="I985" s="36"/>
      <c r="L985" s="41"/>
      <c r="N985" s="41"/>
      <c r="P985" s="41"/>
    </row>
    <row r="986" customHeight="1" spans="3:16">
      <c r="C986" s="33"/>
      <c r="E986" s="34"/>
      <c r="G986" s="35"/>
      <c r="H986" s="36"/>
      <c r="I986" s="36"/>
      <c r="L986" s="41"/>
      <c r="N986" s="41"/>
      <c r="P986" s="41"/>
    </row>
    <row r="987" customHeight="1" spans="3:16">
      <c r="C987" s="33"/>
      <c r="E987" s="34"/>
      <c r="G987" s="35"/>
      <c r="H987" s="36"/>
      <c r="I987" s="36"/>
      <c r="L987" s="41"/>
      <c r="N987" s="41"/>
      <c r="P987" s="41"/>
    </row>
    <row r="988" customHeight="1" spans="3:16">
      <c r="C988" s="33"/>
      <c r="E988" s="34"/>
      <c r="G988" s="35"/>
      <c r="H988" s="36"/>
      <c r="I988" s="36"/>
      <c r="L988" s="41"/>
      <c r="N988" s="41"/>
      <c r="P988" s="41"/>
    </row>
    <row r="989" customHeight="1" spans="3:16">
      <c r="C989" s="33"/>
      <c r="E989" s="34"/>
      <c r="G989" s="35"/>
      <c r="H989" s="36"/>
      <c r="I989" s="36"/>
      <c r="L989" s="41"/>
      <c r="N989" s="41"/>
      <c r="P989" s="41"/>
    </row>
    <row r="990" customHeight="1" spans="3:16">
      <c r="C990" s="33"/>
      <c r="E990" s="34"/>
      <c r="G990" s="35"/>
      <c r="H990" s="36"/>
      <c r="I990" s="36"/>
      <c r="L990" s="41"/>
      <c r="N990" s="41"/>
      <c r="P990" s="41"/>
    </row>
    <row r="991" customHeight="1" spans="3:16">
      <c r="C991" s="33"/>
      <c r="E991" s="34"/>
      <c r="G991" s="35"/>
      <c r="H991" s="36"/>
      <c r="I991" s="36"/>
      <c r="L991" s="41"/>
      <c r="N991" s="41"/>
      <c r="P991" s="41"/>
    </row>
    <row r="992" customHeight="1" spans="3:16">
      <c r="C992" s="33"/>
      <c r="E992" s="34"/>
      <c r="G992" s="35"/>
      <c r="H992" s="36"/>
      <c r="I992" s="36"/>
      <c r="L992" s="41"/>
      <c r="N992" s="41"/>
      <c r="P992" s="41"/>
    </row>
    <row r="993" customHeight="1" spans="3:16">
      <c r="C993" s="33"/>
      <c r="E993" s="34"/>
      <c r="G993" s="35"/>
      <c r="H993" s="36"/>
      <c r="I993" s="36"/>
      <c r="L993" s="41"/>
      <c r="N993" s="41"/>
      <c r="P993" s="41"/>
    </row>
    <row r="994" customHeight="1" spans="3:16">
      <c r="C994" s="33"/>
      <c r="E994" s="34"/>
      <c r="G994" s="35"/>
      <c r="H994" s="36"/>
      <c r="I994" s="36"/>
      <c r="L994" s="41"/>
      <c r="N994" s="41"/>
      <c r="P994" s="41"/>
    </row>
    <row r="995" customHeight="1" spans="3:16">
      <c r="C995" s="33"/>
      <c r="E995" s="34"/>
      <c r="G995" s="35"/>
      <c r="H995" s="36"/>
      <c r="I995" s="36"/>
      <c r="L995" s="41"/>
      <c r="N995" s="41"/>
      <c r="P995" s="41"/>
    </row>
    <row r="996" customHeight="1" spans="3:16">
      <c r="C996" s="33"/>
      <c r="E996" s="34"/>
      <c r="G996" s="35"/>
      <c r="H996" s="36"/>
      <c r="I996" s="36"/>
      <c r="L996" s="41"/>
      <c r="N996" s="41"/>
      <c r="P996" s="41"/>
    </row>
    <row r="997" customHeight="1" spans="3:16">
      <c r="C997" s="33"/>
      <c r="E997" s="34"/>
      <c r="G997" s="35"/>
      <c r="H997" s="36"/>
      <c r="I997" s="36"/>
      <c r="L997" s="41"/>
      <c r="N997" s="41"/>
      <c r="P997" s="41"/>
    </row>
    <row r="998" customHeight="1" spans="3:16">
      <c r="C998" s="33"/>
      <c r="E998" s="34"/>
      <c r="G998" s="35"/>
      <c r="H998" s="36"/>
      <c r="I998" s="36"/>
      <c r="L998" s="41"/>
      <c r="N998" s="41"/>
      <c r="P998" s="41"/>
    </row>
    <row r="999" customHeight="1" spans="3:16">
      <c r="C999" s="33"/>
      <c r="E999" s="34"/>
      <c r="G999" s="35"/>
      <c r="H999" s="36"/>
      <c r="I999" s="36"/>
      <c r="L999" s="41"/>
      <c r="N999" s="41"/>
      <c r="P999" s="41"/>
    </row>
    <row r="1000" customHeight="1" spans="3:16">
      <c r="C1000" s="33"/>
      <c r="E1000" s="34"/>
      <c r="G1000" s="35"/>
      <c r="H1000" s="36"/>
      <c r="I1000" s="36"/>
      <c r="L1000" s="41"/>
      <c r="N1000" s="41"/>
      <c r="P1000" s="41"/>
    </row>
    <row r="1001" customHeight="1" spans="3:16">
      <c r="C1001" s="33"/>
      <c r="E1001" s="34"/>
      <c r="G1001" s="35"/>
      <c r="H1001" s="36"/>
      <c r="I1001" s="36"/>
      <c r="L1001" s="41"/>
      <c r="N1001" s="41"/>
      <c r="P1001" s="41"/>
    </row>
    <row r="1002" customHeight="1" spans="3:16">
      <c r="C1002" s="33"/>
      <c r="E1002" s="34"/>
      <c r="G1002" s="35"/>
      <c r="H1002" s="36"/>
      <c r="I1002" s="36"/>
      <c r="L1002" s="41"/>
      <c r="N1002" s="41"/>
      <c r="P1002" s="41"/>
    </row>
    <row r="1003" customHeight="1" spans="3:16">
      <c r="C1003" s="33"/>
      <c r="E1003" s="34"/>
      <c r="G1003" s="35"/>
      <c r="H1003" s="36"/>
      <c r="I1003" s="36"/>
      <c r="L1003" s="41"/>
      <c r="N1003" s="41"/>
      <c r="P1003" s="41"/>
    </row>
    <row r="1004" customHeight="1" spans="3:16">
      <c r="C1004" s="33"/>
      <c r="E1004" s="34"/>
      <c r="G1004" s="35"/>
      <c r="H1004" s="36"/>
      <c r="I1004" s="36"/>
      <c r="L1004" s="41"/>
      <c r="N1004" s="41"/>
      <c r="P1004" s="41"/>
    </row>
    <row r="1005" customHeight="1" spans="3:16">
      <c r="C1005" s="33"/>
      <c r="E1005" s="34"/>
      <c r="G1005" s="35"/>
      <c r="H1005" s="36"/>
      <c r="I1005" s="36"/>
      <c r="L1005" s="41"/>
      <c r="N1005" s="41"/>
      <c r="P1005" s="41"/>
    </row>
    <row r="1006" customHeight="1" spans="3:16">
      <c r="C1006" s="33"/>
      <c r="E1006" s="34"/>
      <c r="G1006" s="35"/>
      <c r="H1006" s="36"/>
      <c r="I1006" s="36"/>
      <c r="L1006" s="41"/>
      <c r="N1006" s="41"/>
      <c r="P1006" s="41"/>
    </row>
    <row r="1007" customHeight="1" spans="3:16">
      <c r="C1007" s="33"/>
      <c r="E1007" s="34"/>
      <c r="G1007" s="35"/>
      <c r="H1007" s="36"/>
      <c r="I1007" s="36"/>
      <c r="L1007" s="41"/>
      <c r="N1007" s="41"/>
      <c r="P1007" s="41"/>
    </row>
    <row r="1008" customHeight="1" spans="3:16">
      <c r="C1008" s="33"/>
      <c r="E1008" s="34"/>
      <c r="G1008" s="35"/>
      <c r="H1008" s="36"/>
      <c r="I1008" s="36"/>
      <c r="L1008" s="41"/>
      <c r="N1008" s="41"/>
      <c r="P1008" s="41"/>
    </row>
  </sheetData>
  <autoFilter ref="A1:A1008">
    <extLst/>
  </autoFilter>
  <mergeCells count="2">
    <mergeCell ref="D1:E1"/>
    <mergeCell ref="F1:G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B100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14.4285714285714" defaultRowHeight="15.75" customHeight="1"/>
  <cols>
    <col min="1" max="1" width="21.7142857142857" customWidth="1"/>
    <col min="2" max="2" width="8.42857142857143" customWidth="1"/>
    <col min="3" max="3" width="17.1428571428571" customWidth="1"/>
    <col min="4" max="4" width="7.85714285714286" customWidth="1"/>
    <col min="5" max="5" width="11.2857142857143" customWidth="1"/>
    <col min="6" max="6" width="8.57142857142857" customWidth="1"/>
    <col min="7" max="7" width="8.85714285714286" customWidth="1"/>
    <col min="8" max="8" width="15.5714285714286" customWidth="1"/>
    <col min="9" max="10" width="13.2857142857143" customWidth="1"/>
    <col min="11" max="11" width="7.85714285714286" customWidth="1"/>
  </cols>
  <sheetData>
    <row r="1" customHeight="1" spans="1:11">
      <c r="A1" s="1" t="s">
        <v>105</v>
      </c>
      <c r="B1" s="2">
        <v>2018</v>
      </c>
      <c r="C1" s="2" t="s">
        <v>106</v>
      </c>
      <c r="D1" s="3">
        <v>2019</v>
      </c>
      <c r="F1" s="4">
        <v>2020</v>
      </c>
      <c r="H1" s="5" t="s">
        <v>103</v>
      </c>
      <c r="I1" s="5" t="s">
        <v>134</v>
      </c>
      <c r="J1" s="5" t="s">
        <v>53</v>
      </c>
      <c r="K1" s="37"/>
    </row>
    <row r="2" customHeight="1" spans="1:11">
      <c r="A2" s="6" t="s">
        <v>60</v>
      </c>
      <c r="B2" s="7">
        <f>'PTT-Brand無回文版'!B3+'Dcard-Brand'!B2</f>
        <v>1330</v>
      </c>
      <c r="C2" s="8">
        <f t="shared" ref="C2:C40" si="0">B2/$B$41</f>
        <v>0.0895140664961637</v>
      </c>
      <c r="D2" s="7">
        <f>'PTT-Brand無回文版'!D3+'Dcard-Brand'!D2</f>
        <v>1236</v>
      </c>
      <c r="E2" s="9">
        <f t="shared" ref="E2:E41" si="1">D2/$D$41</f>
        <v>0.076480415815853</v>
      </c>
      <c r="F2" s="7">
        <f>'PTT-Brand無回文版'!F3+'Dcard-Brand'!F2</f>
        <v>1061</v>
      </c>
      <c r="G2" s="10">
        <f t="shared" ref="G2:G40" si="2">F2/$F$41</f>
        <v>0.0650122549019608</v>
      </c>
      <c r="H2" s="11">
        <f t="shared" ref="H2:H40" si="3">(D2-B2)/B2</f>
        <v>-0.0706766917293233</v>
      </c>
      <c r="I2" s="11">
        <f t="shared" ref="I2:I40" si="4">(F2-D2)/D2</f>
        <v>-0.141585760517799</v>
      </c>
      <c r="J2" s="38">
        <f t="shared" ref="J2:J40" si="5">(G2-C2)/C2</f>
        <v>-0.273720238095238</v>
      </c>
      <c r="K2" s="39"/>
    </row>
    <row r="3" customHeight="1" spans="1:28">
      <c r="A3" s="12" t="s">
        <v>61</v>
      </c>
      <c r="B3" s="13">
        <f>'PTT-Brand無回文版'!B4+'Dcard-Brand'!B3</f>
        <v>1136</v>
      </c>
      <c r="C3" s="14">
        <f t="shared" si="0"/>
        <v>0.076457127473415</v>
      </c>
      <c r="D3" s="13">
        <f>'PTT-Brand無回文版'!D4+'Dcard-Brand'!D3</f>
        <v>1427</v>
      </c>
      <c r="E3" s="15">
        <f t="shared" si="1"/>
        <v>0.0882989913990471</v>
      </c>
      <c r="F3" s="13">
        <f>'PTT-Brand無回文版'!F4+'Dcard-Brand'!F3</f>
        <v>1639</v>
      </c>
      <c r="G3" s="16">
        <f t="shared" si="2"/>
        <v>0.100428921568627</v>
      </c>
      <c r="H3" s="11">
        <f t="shared" si="3"/>
        <v>0.256161971830986</v>
      </c>
      <c r="I3" s="11">
        <f t="shared" si="4"/>
        <v>0.148563419761738</v>
      </c>
      <c r="J3" s="40">
        <f t="shared" si="5"/>
        <v>0.313532497065728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</row>
    <row r="4" customHeight="1" spans="1:28">
      <c r="A4" s="17" t="s">
        <v>62</v>
      </c>
      <c r="B4" s="13">
        <f>'PTT-Brand無回文版'!B5+'Dcard-Brand'!B4</f>
        <v>780</v>
      </c>
      <c r="C4" s="14">
        <f t="shared" si="0"/>
        <v>0.0524969713285772</v>
      </c>
      <c r="D4" s="13">
        <f>'PTT-Brand無回文版'!D5+'Dcard-Brand'!D4</f>
        <v>1357</v>
      </c>
      <c r="E4" s="15">
        <f t="shared" si="1"/>
        <v>0.0839675762638451</v>
      </c>
      <c r="F4" s="13">
        <f>'PTT-Brand無回文版'!F5+'Dcard-Brand'!F4</f>
        <v>1388</v>
      </c>
      <c r="G4" s="16">
        <f t="shared" si="2"/>
        <v>0.0850490196078431</v>
      </c>
      <c r="H4" s="11">
        <f t="shared" si="3"/>
        <v>0.73974358974359</v>
      </c>
      <c r="I4" s="11">
        <f t="shared" si="4"/>
        <v>0.0228445099484156</v>
      </c>
      <c r="J4" s="40">
        <f t="shared" si="5"/>
        <v>0.620074786324786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</row>
    <row r="5" customHeight="1" spans="1:10">
      <c r="A5" s="18" t="s">
        <v>63</v>
      </c>
      <c r="B5" s="7">
        <f>'PTT-Brand無回文版'!B6+'Dcard-Brand'!B5</f>
        <v>761</v>
      </c>
      <c r="C5" s="8">
        <f t="shared" si="0"/>
        <v>0.0512181989500606</v>
      </c>
      <c r="D5" s="7">
        <f>'PTT-Brand無回文版'!D6+'Dcard-Brand'!D5</f>
        <v>785</v>
      </c>
      <c r="E5" s="9">
        <f t="shared" si="1"/>
        <v>0.048573726873337</v>
      </c>
      <c r="F5" s="7">
        <f>'PTT-Brand無回文版'!F6+'Dcard-Brand'!F5</f>
        <v>812</v>
      </c>
      <c r="G5" s="10">
        <f t="shared" si="2"/>
        <v>0.0497549019607843</v>
      </c>
      <c r="H5" s="11">
        <f t="shared" si="3"/>
        <v>0.0315374507227332</v>
      </c>
      <c r="I5" s="11">
        <f t="shared" si="4"/>
        <v>0.0343949044585987</v>
      </c>
      <c r="J5" s="38">
        <f t="shared" si="5"/>
        <v>-0.0285698642137539</v>
      </c>
    </row>
    <row r="6" customHeight="1" spans="1:10">
      <c r="A6" s="18" t="s">
        <v>64</v>
      </c>
      <c r="B6" s="7">
        <f>'PTT-Brand無回文版'!B7+'Dcard-Brand'!B6</f>
        <v>388</v>
      </c>
      <c r="C6" s="8">
        <f t="shared" si="0"/>
        <v>0.0261138780454974</v>
      </c>
      <c r="D6" s="7">
        <f>'PTT-Brand無回文版'!D7+'Dcard-Brand'!D6</f>
        <v>370</v>
      </c>
      <c r="E6" s="9">
        <f t="shared" si="1"/>
        <v>0.0228946228574964</v>
      </c>
      <c r="F6" s="7">
        <f>'PTT-Brand無回文版'!F7+'Dcard-Brand'!F6</f>
        <v>357</v>
      </c>
      <c r="G6" s="10">
        <f t="shared" si="2"/>
        <v>0.021875</v>
      </c>
      <c r="H6" s="11">
        <f t="shared" si="3"/>
        <v>-0.0463917525773196</v>
      </c>
      <c r="I6" s="11">
        <f t="shared" si="4"/>
        <v>-0.0351351351351351</v>
      </c>
      <c r="J6" s="38">
        <f t="shared" si="5"/>
        <v>-0.162322809278351</v>
      </c>
    </row>
    <row r="7" customHeight="1" spans="1:28">
      <c r="A7" s="12" t="s">
        <v>65</v>
      </c>
      <c r="B7" s="13">
        <f>'PTT-Brand無回文版'!B8+'Dcard-Brand'!B7</f>
        <v>294</v>
      </c>
      <c r="C7" s="14">
        <f t="shared" si="0"/>
        <v>0.0197873199623099</v>
      </c>
      <c r="D7" s="13">
        <f>'PTT-Brand無回文版'!D8+'Dcard-Brand'!D7</f>
        <v>356</v>
      </c>
      <c r="E7" s="15">
        <f t="shared" si="1"/>
        <v>0.022028339830456</v>
      </c>
      <c r="F7" s="13">
        <f>'PTT-Brand無回文版'!F8+'Dcard-Brand'!F7</f>
        <v>450</v>
      </c>
      <c r="G7" s="16">
        <f t="shared" si="2"/>
        <v>0.0275735294117647</v>
      </c>
      <c r="H7" s="11">
        <f t="shared" si="3"/>
        <v>0.210884353741497</v>
      </c>
      <c r="I7" s="11">
        <f t="shared" si="4"/>
        <v>0.264044943820225</v>
      </c>
      <c r="J7" s="40">
        <f t="shared" si="5"/>
        <v>0.393494897959184</v>
      </c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</row>
    <row r="8" customHeight="1" spans="1:10">
      <c r="A8" s="6" t="s">
        <v>66</v>
      </c>
      <c r="B8" s="7">
        <f>'PTT-Brand無回文版'!B9+'Dcard-Brand'!B8</f>
        <v>897</v>
      </c>
      <c r="C8" s="8">
        <f t="shared" si="0"/>
        <v>0.0603715170278638</v>
      </c>
      <c r="D8" s="7">
        <f>'PTT-Brand無回文版'!D9+'Dcard-Brand'!D8</f>
        <v>1008</v>
      </c>
      <c r="E8" s="9">
        <f t="shared" si="1"/>
        <v>0.0623723779469092</v>
      </c>
      <c r="F8" s="7">
        <f>'PTT-Brand無回文版'!F9+'Dcard-Brand'!F8</f>
        <v>1020</v>
      </c>
      <c r="G8" s="10">
        <f t="shared" si="2"/>
        <v>0.0625</v>
      </c>
      <c r="H8" s="11">
        <f t="shared" si="3"/>
        <v>0.123745819397993</v>
      </c>
      <c r="I8" s="11">
        <f t="shared" si="4"/>
        <v>0.0119047619047619</v>
      </c>
      <c r="J8" s="38">
        <f t="shared" si="5"/>
        <v>0.0352564102564102</v>
      </c>
    </row>
    <row r="9" customHeight="1" spans="1:10">
      <c r="A9" s="18" t="s">
        <v>67</v>
      </c>
      <c r="B9" s="7">
        <f>'PTT-Brand無回文版'!B10+'Dcard-Brand'!B9</f>
        <v>101</v>
      </c>
      <c r="C9" s="8">
        <f t="shared" si="0"/>
        <v>0.00679768474895679</v>
      </c>
      <c r="D9" s="7">
        <f>'PTT-Brand無回文版'!D10+'Dcard-Brand'!D9</f>
        <v>78</v>
      </c>
      <c r="E9" s="9">
        <f t="shared" si="1"/>
        <v>0.00482643400779655</v>
      </c>
      <c r="F9" s="7">
        <f>'PTT-Brand無回文版'!F10+'Dcard-Brand'!F9</f>
        <v>86</v>
      </c>
      <c r="G9" s="10">
        <f t="shared" si="2"/>
        <v>0.00526960784313726</v>
      </c>
      <c r="H9" s="11">
        <f t="shared" si="3"/>
        <v>-0.227722772277228</v>
      </c>
      <c r="I9" s="11">
        <f t="shared" si="4"/>
        <v>0.102564102564103</v>
      </c>
      <c r="J9" s="38">
        <f t="shared" si="5"/>
        <v>-0.224793729372937</v>
      </c>
    </row>
    <row r="10" customHeight="1" spans="1:10">
      <c r="A10" s="19" t="s">
        <v>68</v>
      </c>
      <c r="B10" s="7">
        <f>'PTT-Brand無回文版'!B11+'Dcard-Brand'!B10</f>
        <v>500</v>
      </c>
      <c r="C10" s="8">
        <f t="shared" si="0"/>
        <v>0.0336519046978059</v>
      </c>
      <c r="D10" s="7">
        <f>'PTT-Brand無回文版'!D11+'Dcard-Brand'!D10</f>
        <v>527</v>
      </c>
      <c r="E10" s="9">
        <f t="shared" si="1"/>
        <v>0.0326093682321639</v>
      </c>
      <c r="F10" s="7">
        <f>'PTT-Brand無回文版'!F11+'Dcard-Brand'!F10</f>
        <v>490</v>
      </c>
      <c r="G10" s="10">
        <f t="shared" si="2"/>
        <v>0.0300245098039216</v>
      </c>
      <c r="H10" s="11">
        <f t="shared" si="3"/>
        <v>0.054</v>
      </c>
      <c r="I10" s="11">
        <f t="shared" si="4"/>
        <v>-0.0702087286527514</v>
      </c>
      <c r="J10" s="38">
        <f t="shared" si="5"/>
        <v>-0.107791666666667</v>
      </c>
    </row>
    <row r="11" customHeight="1" spans="1:10">
      <c r="A11" s="6" t="s">
        <v>69</v>
      </c>
      <c r="B11" s="7">
        <f>'PTT-Brand無回文版'!B12+'Dcard-Brand'!B11</f>
        <v>666</v>
      </c>
      <c r="C11" s="8">
        <f t="shared" si="0"/>
        <v>0.0448243370574775</v>
      </c>
      <c r="D11" s="7">
        <f>'PTT-Brand無回文版'!D12+'Dcard-Brand'!D11</f>
        <v>730</v>
      </c>
      <c r="E11" s="9">
        <f t="shared" si="1"/>
        <v>0.0451704721242497</v>
      </c>
      <c r="F11" s="7">
        <f>'PTT-Brand無回文版'!F12+'Dcard-Brand'!F11</f>
        <v>948</v>
      </c>
      <c r="G11" s="10">
        <f t="shared" si="2"/>
        <v>0.0580882352941176</v>
      </c>
      <c r="H11" s="11">
        <f t="shared" si="3"/>
        <v>0.0960960960960961</v>
      </c>
      <c r="I11" s="11">
        <f t="shared" si="4"/>
        <v>0.298630136986301</v>
      </c>
      <c r="J11" s="42">
        <f t="shared" si="5"/>
        <v>0.295908408408408</v>
      </c>
    </row>
    <row r="12" customHeight="1" spans="1:10">
      <c r="A12" s="19" t="s">
        <v>70</v>
      </c>
      <c r="B12" s="7">
        <f>'PTT-Brand無回文版'!B13+'Dcard-Brand'!B12</f>
        <v>999</v>
      </c>
      <c r="C12" s="8">
        <f t="shared" si="0"/>
        <v>0.0672365055862162</v>
      </c>
      <c r="D12" s="7">
        <f>'PTT-Brand無回文版'!D13+'Dcard-Brand'!D12</f>
        <v>969</v>
      </c>
      <c r="E12" s="9">
        <f t="shared" si="1"/>
        <v>0.059959160943011</v>
      </c>
      <c r="F12" s="7">
        <f>'PTT-Brand無回文版'!F13+'Dcard-Brand'!F12</f>
        <v>768</v>
      </c>
      <c r="G12" s="10">
        <f t="shared" si="2"/>
        <v>0.0470588235294118</v>
      </c>
      <c r="H12" s="11">
        <f t="shared" si="3"/>
        <v>-0.03003003003003</v>
      </c>
      <c r="I12" s="11">
        <f t="shared" si="4"/>
        <v>-0.207430340557276</v>
      </c>
      <c r="J12" s="38">
        <f t="shared" si="5"/>
        <v>-0.3001001001001</v>
      </c>
    </row>
    <row r="13" customHeight="1" spans="1:10">
      <c r="A13" s="18" t="s">
        <v>71</v>
      </c>
      <c r="B13" s="7">
        <f>'PTT-Brand無回文版'!B14+'Dcard-Brand'!B13</f>
        <v>944</v>
      </c>
      <c r="C13" s="8">
        <f t="shared" si="0"/>
        <v>0.0635347960694575</v>
      </c>
      <c r="D13" s="7">
        <f>'PTT-Brand無回文版'!D14+'Dcard-Brand'!D13</f>
        <v>886</v>
      </c>
      <c r="E13" s="9">
        <f t="shared" si="1"/>
        <v>0.0548233401398428</v>
      </c>
      <c r="F13" s="7">
        <f>'PTT-Brand無回文版'!F14+'Dcard-Brand'!F13</f>
        <v>758</v>
      </c>
      <c r="G13" s="10">
        <f t="shared" si="2"/>
        <v>0.0464460784313726</v>
      </c>
      <c r="H13" s="11">
        <f t="shared" si="3"/>
        <v>-0.0614406779661017</v>
      </c>
      <c r="I13" s="11">
        <f t="shared" si="4"/>
        <v>-0.144469525959368</v>
      </c>
      <c r="J13" s="38">
        <f t="shared" si="5"/>
        <v>-0.268966278248587</v>
      </c>
    </row>
    <row r="14" customHeight="1" spans="1:10">
      <c r="A14" s="6" t="s">
        <v>72</v>
      </c>
      <c r="B14" s="7">
        <f>'PTT-Brand無回文版'!B15+'Dcard-Brand'!B14</f>
        <v>115</v>
      </c>
      <c r="C14" s="8">
        <f t="shared" si="0"/>
        <v>0.00773993808049536</v>
      </c>
      <c r="D14" s="7">
        <f>'PTT-Brand無回文版'!D15+'Dcard-Brand'!D14</f>
        <v>119</v>
      </c>
      <c r="E14" s="9">
        <f t="shared" si="1"/>
        <v>0.00736340572984345</v>
      </c>
      <c r="F14" s="7">
        <f>'PTT-Brand無回文版'!F15+'Dcard-Brand'!F14</f>
        <v>129</v>
      </c>
      <c r="G14" s="10">
        <f t="shared" si="2"/>
        <v>0.00790441176470588</v>
      </c>
      <c r="H14" s="11">
        <f t="shared" si="3"/>
        <v>0.0347826086956522</v>
      </c>
      <c r="I14" s="11">
        <f t="shared" si="4"/>
        <v>0.0840336134453782</v>
      </c>
      <c r="J14" s="38">
        <f t="shared" si="5"/>
        <v>0.02125</v>
      </c>
    </row>
    <row r="15" customHeight="1" spans="1:10">
      <c r="A15" s="19" t="s">
        <v>73</v>
      </c>
      <c r="B15" s="7">
        <f>'PTT-Brand無回文版'!B16+'Dcard-Brand'!B15</f>
        <v>736</v>
      </c>
      <c r="C15" s="8">
        <f t="shared" si="0"/>
        <v>0.0495356037151703</v>
      </c>
      <c r="D15" s="7">
        <f>'PTT-Brand無回文版'!D16+'Dcard-Brand'!D15</f>
        <v>1109</v>
      </c>
      <c r="E15" s="9">
        <f t="shared" si="1"/>
        <v>0.068621991213415</v>
      </c>
      <c r="F15" s="7">
        <f>'PTT-Brand無回文版'!F16+'Dcard-Brand'!F15</f>
        <v>968</v>
      </c>
      <c r="G15" s="10">
        <f t="shared" si="2"/>
        <v>0.0593137254901961</v>
      </c>
      <c r="H15" s="11">
        <f t="shared" si="3"/>
        <v>0.50679347826087</v>
      </c>
      <c r="I15" s="11">
        <f t="shared" si="4"/>
        <v>-0.127141568981064</v>
      </c>
      <c r="J15" s="38">
        <f t="shared" si="5"/>
        <v>0.197395833333333</v>
      </c>
    </row>
    <row r="16" customHeight="1" spans="1:10">
      <c r="A16" s="20" t="s">
        <v>74</v>
      </c>
      <c r="B16" s="7">
        <f>'PTT-Brand無回文版'!B17+'Dcard-Brand'!B16</f>
        <v>122</v>
      </c>
      <c r="C16" s="8">
        <f t="shared" si="0"/>
        <v>0.00821106474626464</v>
      </c>
      <c r="D16" s="7">
        <f>'PTT-Brand無回文版'!D17+'Dcard-Brand'!D16</f>
        <v>106</v>
      </c>
      <c r="E16" s="9">
        <f t="shared" si="1"/>
        <v>0.00655900006187736</v>
      </c>
      <c r="F16" s="7">
        <f>'PTT-Brand無回文版'!F17+'Dcard-Brand'!F16</f>
        <v>99</v>
      </c>
      <c r="G16" s="10">
        <f t="shared" si="2"/>
        <v>0.00606617647058824</v>
      </c>
      <c r="H16" s="11">
        <f t="shared" si="3"/>
        <v>-0.131147540983607</v>
      </c>
      <c r="I16" s="11">
        <f t="shared" si="4"/>
        <v>-0.0660377358490566</v>
      </c>
      <c r="J16" s="38">
        <f t="shared" si="5"/>
        <v>-0.261219262295082</v>
      </c>
    </row>
    <row r="17" customHeight="1" spans="1:10">
      <c r="A17" s="21" t="s">
        <v>75</v>
      </c>
      <c r="B17" s="7">
        <f>'PTT-Brand無回文版'!B18+'Dcard-Brand'!B17</f>
        <v>321</v>
      </c>
      <c r="C17" s="8">
        <f t="shared" si="0"/>
        <v>0.0216045228159914</v>
      </c>
      <c r="D17" s="7">
        <f>'PTT-Brand無回文版'!D18+'Dcard-Brand'!D17</f>
        <v>271</v>
      </c>
      <c r="E17" s="9">
        <f t="shared" si="1"/>
        <v>0.0167687643091393</v>
      </c>
      <c r="F17" s="7">
        <f>'PTT-Brand無回文版'!F18+'Dcard-Brand'!F17</f>
        <v>227</v>
      </c>
      <c r="G17" s="10">
        <f t="shared" si="2"/>
        <v>0.0139093137254902</v>
      </c>
      <c r="H17" s="11">
        <f t="shared" si="3"/>
        <v>-0.155763239875389</v>
      </c>
      <c r="I17" s="11">
        <f t="shared" si="4"/>
        <v>-0.162361623616236</v>
      </c>
      <c r="J17" s="38">
        <f t="shared" si="5"/>
        <v>-0.356185098650052</v>
      </c>
    </row>
    <row r="18" customHeight="1" spans="1:10">
      <c r="A18" s="18" t="s">
        <v>76</v>
      </c>
      <c r="B18" s="7">
        <f>'PTT-Brand無回文版'!B19+'Dcard-Brand'!B18</f>
        <v>250</v>
      </c>
      <c r="C18" s="8">
        <f t="shared" si="0"/>
        <v>0.0168259523489029</v>
      </c>
      <c r="D18" s="7">
        <f>'PTT-Brand無回文版'!D19+'Dcard-Brand'!D18</f>
        <v>250</v>
      </c>
      <c r="E18" s="9">
        <f t="shared" si="1"/>
        <v>0.0154693397685787</v>
      </c>
      <c r="F18" s="7">
        <f>'PTT-Brand無回文版'!F19+'Dcard-Brand'!F18</f>
        <v>213</v>
      </c>
      <c r="G18" s="10">
        <f t="shared" si="2"/>
        <v>0.0130514705882353</v>
      </c>
      <c r="H18" s="11">
        <f t="shared" si="3"/>
        <v>0</v>
      </c>
      <c r="I18" s="11">
        <f t="shared" si="4"/>
        <v>-0.148</v>
      </c>
      <c r="J18" s="38">
        <f t="shared" si="5"/>
        <v>-0.224325</v>
      </c>
    </row>
    <row r="19" customHeight="1" spans="1:10">
      <c r="A19" s="18" t="s">
        <v>77</v>
      </c>
      <c r="B19" s="7">
        <f>'PTT-Brand無回文版'!B20+'Dcard-Brand'!B19</f>
        <v>161</v>
      </c>
      <c r="C19" s="8">
        <f t="shared" si="0"/>
        <v>0.0108359133126935</v>
      </c>
      <c r="D19" s="7">
        <f>'PTT-Brand無回文版'!D20+'Dcard-Brand'!D19</f>
        <v>182</v>
      </c>
      <c r="E19" s="9">
        <f t="shared" si="1"/>
        <v>0.0112616793515253</v>
      </c>
      <c r="F19" s="7">
        <f>'PTT-Brand無回文版'!F20+'Dcard-Brand'!F19</f>
        <v>200</v>
      </c>
      <c r="G19" s="10">
        <f t="shared" si="2"/>
        <v>0.0122549019607843</v>
      </c>
      <c r="H19" s="11">
        <f t="shared" si="3"/>
        <v>0.130434782608696</v>
      </c>
      <c r="I19" s="11">
        <f t="shared" si="4"/>
        <v>0.0989010989010989</v>
      </c>
      <c r="J19" s="42">
        <f t="shared" si="5"/>
        <v>0.130952380952381</v>
      </c>
    </row>
    <row r="20" customHeight="1" spans="1:10">
      <c r="A20" s="18" t="s">
        <v>78</v>
      </c>
      <c r="B20" s="7">
        <f>'PTT-Brand無回文版'!B21+'Dcard-Brand'!B20</f>
        <v>337</v>
      </c>
      <c r="C20" s="8">
        <f t="shared" si="0"/>
        <v>0.0226813837663212</v>
      </c>
      <c r="D20" s="7">
        <f>'PTT-Brand無回文版'!D21+'Dcard-Brand'!D20</f>
        <v>222</v>
      </c>
      <c r="E20" s="9">
        <f t="shared" si="1"/>
        <v>0.0137367737144979</v>
      </c>
      <c r="F20" s="7">
        <f>'PTT-Brand無回文版'!F21+'Dcard-Brand'!F20</f>
        <v>139</v>
      </c>
      <c r="G20" s="10">
        <f t="shared" si="2"/>
        <v>0.0085171568627451</v>
      </c>
      <c r="H20" s="11">
        <f t="shared" si="3"/>
        <v>-0.341246290801187</v>
      </c>
      <c r="I20" s="11">
        <f t="shared" si="4"/>
        <v>-0.373873873873874</v>
      </c>
      <c r="J20" s="38">
        <f t="shared" si="5"/>
        <v>-0.624486894164194</v>
      </c>
    </row>
    <row r="21" customHeight="1" spans="1:10">
      <c r="A21" s="21" t="s">
        <v>79</v>
      </c>
      <c r="B21" s="7">
        <f>'PTT-Brand無回文版'!B22+'Dcard-Brand'!B21</f>
        <v>41</v>
      </c>
      <c r="C21" s="8">
        <f t="shared" si="0"/>
        <v>0.00275945618522008</v>
      </c>
      <c r="D21" s="7">
        <f>'PTT-Brand無回文版'!D22+'Dcard-Brand'!D21</f>
        <v>34</v>
      </c>
      <c r="E21" s="9">
        <f t="shared" si="1"/>
        <v>0.0021038302085267</v>
      </c>
      <c r="F21" s="7">
        <f>'PTT-Brand無回文版'!F22+'Dcard-Brand'!F21</f>
        <v>30</v>
      </c>
      <c r="G21" s="10">
        <f t="shared" si="2"/>
        <v>0.00183823529411765</v>
      </c>
      <c r="H21" s="11">
        <f t="shared" si="3"/>
        <v>-0.170731707317073</v>
      </c>
      <c r="I21" s="11">
        <f t="shared" si="4"/>
        <v>-0.117647058823529</v>
      </c>
      <c r="J21" s="38">
        <f t="shared" si="5"/>
        <v>-0.333841463414634</v>
      </c>
    </row>
    <row r="22" customHeight="1" spans="1:28">
      <c r="A22" s="22" t="s">
        <v>80</v>
      </c>
      <c r="B22" s="13">
        <f>'PTT-Brand無回文版'!B23+'Dcard-Brand'!B22</f>
        <v>161</v>
      </c>
      <c r="C22" s="14">
        <f t="shared" si="0"/>
        <v>0.0108359133126935</v>
      </c>
      <c r="D22" s="13">
        <f>'PTT-Brand無回文版'!D23+'Dcard-Brand'!D22</f>
        <v>195</v>
      </c>
      <c r="E22" s="15">
        <f t="shared" si="1"/>
        <v>0.0120660850194914</v>
      </c>
      <c r="F22" s="13">
        <f>'PTT-Brand無回文版'!F23+'Dcard-Brand'!F22</f>
        <v>210</v>
      </c>
      <c r="G22" s="16">
        <f t="shared" si="2"/>
        <v>0.0128676470588235</v>
      </c>
      <c r="H22" s="11">
        <f t="shared" si="3"/>
        <v>0.211180124223602</v>
      </c>
      <c r="I22" s="11">
        <f t="shared" si="4"/>
        <v>0.0769230769230769</v>
      </c>
      <c r="J22" s="40">
        <f t="shared" si="5"/>
        <v>0.1875</v>
      </c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</row>
    <row r="23" customHeight="1" spans="1:10">
      <c r="A23" s="18" t="s">
        <v>81</v>
      </c>
      <c r="B23" s="7">
        <f>'PTT-Brand無回文版'!B24+'Dcard-Brand'!B23</f>
        <v>33</v>
      </c>
      <c r="C23" s="8">
        <f t="shared" si="0"/>
        <v>0.00222102571005519</v>
      </c>
      <c r="D23" s="7">
        <f>'PTT-Brand無回文版'!D24+'Dcard-Brand'!D23</f>
        <v>23</v>
      </c>
      <c r="E23" s="9">
        <f t="shared" si="1"/>
        <v>0.00142317925870924</v>
      </c>
      <c r="F23" s="7">
        <f>'PTT-Brand無回文版'!F24+'Dcard-Brand'!F23</f>
        <v>38</v>
      </c>
      <c r="G23" s="10">
        <f t="shared" si="2"/>
        <v>0.00232843137254902</v>
      </c>
      <c r="H23" s="11">
        <f t="shared" si="3"/>
        <v>-0.303030303030303</v>
      </c>
      <c r="I23" s="11">
        <f t="shared" si="4"/>
        <v>0.652173913043478</v>
      </c>
      <c r="J23" s="38">
        <f t="shared" si="5"/>
        <v>0.0483585858585858</v>
      </c>
    </row>
    <row r="24" customHeight="1" spans="1:10">
      <c r="A24" s="23">
        <v>1028</v>
      </c>
      <c r="B24" s="7">
        <f>'PTT-Brand無回文版'!B25+'Dcard-Brand'!B24</f>
        <v>742</v>
      </c>
      <c r="C24" s="8">
        <f t="shared" si="0"/>
        <v>0.0499394265715439</v>
      </c>
      <c r="D24" s="7">
        <f>'PTT-Brand無回文版'!D25+'Dcard-Brand'!D24</f>
        <v>950</v>
      </c>
      <c r="E24" s="9">
        <f t="shared" si="1"/>
        <v>0.058783491120599</v>
      </c>
      <c r="F24" s="7">
        <f>'PTT-Brand無回文版'!F25+'Dcard-Brand'!F24</f>
        <v>932</v>
      </c>
      <c r="G24" s="10">
        <f t="shared" si="2"/>
        <v>0.0571078431372549</v>
      </c>
      <c r="H24" s="11">
        <f t="shared" si="3"/>
        <v>0.280323450134771</v>
      </c>
      <c r="I24" s="11">
        <f t="shared" si="4"/>
        <v>-0.0189473684210526</v>
      </c>
      <c r="J24" s="38">
        <f t="shared" si="5"/>
        <v>0.14354222821204</v>
      </c>
    </row>
    <row r="25" customHeight="1" spans="1:10">
      <c r="A25" s="18" t="s">
        <v>82</v>
      </c>
      <c r="B25" s="7">
        <f>'PTT-Brand無回文版'!B26+'Dcard-Brand'!B25</f>
        <v>346</v>
      </c>
      <c r="C25" s="8">
        <f t="shared" si="0"/>
        <v>0.0232871180508817</v>
      </c>
      <c r="D25" s="7">
        <f>'PTT-Brand無回文版'!D26+'Dcard-Brand'!D25</f>
        <v>432</v>
      </c>
      <c r="E25" s="9">
        <f t="shared" si="1"/>
        <v>0.026731019120104</v>
      </c>
      <c r="F25" s="7">
        <f>'PTT-Brand無回文版'!F26+'Dcard-Brand'!F25</f>
        <v>316</v>
      </c>
      <c r="G25" s="10">
        <f t="shared" si="2"/>
        <v>0.0193627450980392</v>
      </c>
      <c r="H25" s="11">
        <f t="shared" si="3"/>
        <v>0.248554913294798</v>
      </c>
      <c r="I25" s="11">
        <f t="shared" si="4"/>
        <v>-0.268518518518519</v>
      </c>
      <c r="J25" s="38">
        <f t="shared" si="5"/>
        <v>-0.16852119460501</v>
      </c>
    </row>
    <row r="26" customHeight="1" spans="1:10">
      <c r="A26" s="18" t="s">
        <v>83</v>
      </c>
      <c r="B26" s="7">
        <f>'PTT-Brand無回文版'!B27+'Dcard-Brand'!B26</f>
        <v>98</v>
      </c>
      <c r="C26" s="8">
        <f t="shared" si="0"/>
        <v>0.00659577332076996</v>
      </c>
      <c r="D26" s="7">
        <f>'PTT-Brand無回文版'!D27+'Dcard-Brand'!D26</f>
        <v>130</v>
      </c>
      <c r="E26" s="9">
        <f t="shared" si="1"/>
        <v>0.00804405667966091</v>
      </c>
      <c r="F26" s="7">
        <f>'PTT-Brand無回文版'!F27+'Dcard-Brand'!F26</f>
        <v>99</v>
      </c>
      <c r="G26" s="10">
        <f t="shared" si="2"/>
        <v>0.00606617647058824</v>
      </c>
      <c r="H26" s="11">
        <f t="shared" si="3"/>
        <v>0.326530612244898</v>
      </c>
      <c r="I26" s="11">
        <f t="shared" si="4"/>
        <v>-0.238461538461538</v>
      </c>
      <c r="J26" s="38">
        <f t="shared" si="5"/>
        <v>-0.0802933673469388</v>
      </c>
    </row>
    <row r="27" customHeight="1" spans="1:28">
      <c r="A27" s="17" t="s">
        <v>84</v>
      </c>
      <c r="B27" s="13">
        <f>'PTT-Brand無回文版'!B28+'Dcard-Brand'!B27</f>
        <v>213</v>
      </c>
      <c r="C27" s="14">
        <f t="shared" si="0"/>
        <v>0.0143357114012653</v>
      </c>
      <c r="D27" s="13">
        <f>'PTT-Brand無回文版'!D28+'Dcard-Brand'!D27</f>
        <v>243</v>
      </c>
      <c r="E27" s="15">
        <f t="shared" si="1"/>
        <v>0.0150361982550585</v>
      </c>
      <c r="F27" s="13">
        <f>'PTT-Brand無回文版'!F28+'Dcard-Brand'!F27</f>
        <v>278</v>
      </c>
      <c r="G27" s="16">
        <f t="shared" si="2"/>
        <v>0.0170343137254902</v>
      </c>
      <c r="H27" s="11">
        <f t="shared" si="3"/>
        <v>0.140845070422535</v>
      </c>
      <c r="I27" s="11">
        <f t="shared" si="4"/>
        <v>0.1440329218107</v>
      </c>
      <c r="J27" s="40">
        <f t="shared" si="5"/>
        <v>0.188243348982785</v>
      </c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</row>
    <row r="28" customHeight="1" spans="1:28">
      <c r="A28" s="24" t="s">
        <v>85</v>
      </c>
      <c r="B28" s="13">
        <f>'PTT-Brand無回文版'!B29+'Dcard-Brand'!B28</f>
        <v>82</v>
      </c>
      <c r="C28" s="14">
        <f t="shared" si="0"/>
        <v>0.00551891237044017</v>
      </c>
      <c r="D28" s="13">
        <f>'PTT-Brand無回文版'!D29+'Dcard-Brand'!D28</f>
        <v>114</v>
      </c>
      <c r="E28" s="15">
        <f t="shared" si="1"/>
        <v>0.00705401893447188</v>
      </c>
      <c r="F28" s="13">
        <f>'PTT-Brand無回文版'!F29+'Dcard-Brand'!F28</f>
        <v>99</v>
      </c>
      <c r="G28" s="16">
        <f t="shared" si="2"/>
        <v>0.00606617647058824</v>
      </c>
      <c r="H28" s="11">
        <f t="shared" si="3"/>
        <v>0.390243902439024</v>
      </c>
      <c r="I28" s="11">
        <f t="shared" si="4"/>
        <v>-0.131578947368421</v>
      </c>
      <c r="J28" s="40">
        <f t="shared" si="5"/>
        <v>0.0991615853658536</v>
      </c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</row>
    <row r="29" customHeight="1" spans="1:10">
      <c r="A29" s="18" t="s">
        <v>86</v>
      </c>
      <c r="B29" s="7">
        <f>'PTT-Brand無回文版'!B30+'Dcard-Brand'!B29</f>
        <v>348</v>
      </c>
      <c r="C29" s="8">
        <f t="shared" si="0"/>
        <v>0.0234217256696729</v>
      </c>
      <c r="D29" s="7">
        <f>'PTT-Brand無回文版'!D30+'Dcard-Brand'!D29</f>
        <v>336</v>
      </c>
      <c r="E29" s="9">
        <f t="shared" si="1"/>
        <v>0.0207907926489697</v>
      </c>
      <c r="F29" s="7">
        <f>'PTT-Brand無回文版'!F30+'Dcard-Brand'!F29</f>
        <v>306</v>
      </c>
      <c r="G29" s="10">
        <f t="shared" si="2"/>
        <v>0.01875</v>
      </c>
      <c r="H29" s="11">
        <f t="shared" si="3"/>
        <v>-0.0344827586206897</v>
      </c>
      <c r="I29" s="11">
        <f t="shared" si="4"/>
        <v>-0.0892857142857143</v>
      </c>
      <c r="J29" s="38">
        <f t="shared" si="5"/>
        <v>-0.199461206896552</v>
      </c>
    </row>
    <row r="30" customHeight="1" spans="1:10">
      <c r="A30" s="18" t="s">
        <v>87</v>
      </c>
      <c r="B30" s="7">
        <f>'PTT-Brand無回文版'!B31+'Dcard-Brand'!B30</f>
        <v>312</v>
      </c>
      <c r="C30" s="8">
        <f t="shared" si="0"/>
        <v>0.0209987885314309</v>
      </c>
      <c r="D30" s="7">
        <f>'PTT-Brand無回文版'!D31+'Dcard-Brand'!D30</f>
        <v>278</v>
      </c>
      <c r="E30" s="9">
        <f t="shared" si="1"/>
        <v>0.0172019058226595</v>
      </c>
      <c r="F30" s="7">
        <f>'PTT-Brand無回文版'!F31+'Dcard-Brand'!F30</f>
        <v>267</v>
      </c>
      <c r="G30" s="10">
        <f t="shared" si="2"/>
        <v>0.0163602941176471</v>
      </c>
      <c r="H30" s="11">
        <f t="shared" si="3"/>
        <v>-0.108974358974359</v>
      </c>
      <c r="I30" s="11">
        <f t="shared" si="4"/>
        <v>-0.039568345323741</v>
      </c>
      <c r="J30" s="38">
        <f t="shared" si="5"/>
        <v>-0.220893429487179</v>
      </c>
    </row>
    <row r="31" customHeight="1" spans="1:10">
      <c r="A31" s="21" t="s">
        <v>88</v>
      </c>
      <c r="B31" s="7">
        <f>'PTT-Brand無回文版'!B32+'Dcard-Brand'!B31</f>
        <v>55</v>
      </c>
      <c r="C31" s="8">
        <f t="shared" si="0"/>
        <v>0.00370170951675865</v>
      </c>
      <c r="D31" s="7">
        <f>'PTT-Brand無回文版'!D32+'Dcard-Brand'!D31</f>
        <v>63</v>
      </c>
      <c r="E31" s="9">
        <f t="shared" si="1"/>
        <v>0.00389827362168183</v>
      </c>
      <c r="F31" s="7">
        <f>'PTT-Brand無回文版'!F32+'Dcard-Brand'!F31</f>
        <v>64</v>
      </c>
      <c r="G31" s="10">
        <f t="shared" si="2"/>
        <v>0.00392156862745098</v>
      </c>
      <c r="H31" s="11">
        <f t="shared" si="3"/>
        <v>0.145454545454545</v>
      </c>
      <c r="I31" s="11">
        <f t="shared" si="4"/>
        <v>0.0158730158730159</v>
      </c>
      <c r="J31" s="38">
        <f t="shared" si="5"/>
        <v>0.0593939393939394</v>
      </c>
    </row>
    <row r="32" customHeight="1" spans="1:10">
      <c r="A32" s="21" t="s">
        <v>89</v>
      </c>
      <c r="B32" s="7">
        <f>'PTT-Brand無回文版'!B33+'Dcard-Brand'!B32</f>
        <v>182</v>
      </c>
      <c r="C32" s="8">
        <f t="shared" si="0"/>
        <v>0.0122492933100013</v>
      </c>
      <c r="D32" s="7">
        <f>'PTT-Brand無回文版'!D33+'Dcard-Brand'!D32</f>
        <v>281</v>
      </c>
      <c r="E32" s="9">
        <f t="shared" si="1"/>
        <v>0.0173875378998824</v>
      </c>
      <c r="F32" s="7">
        <f>'PTT-Brand無回文版'!F33+'Dcard-Brand'!F32</f>
        <v>366</v>
      </c>
      <c r="G32" s="10">
        <f t="shared" si="2"/>
        <v>0.0224264705882353</v>
      </c>
      <c r="H32" s="11">
        <f t="shared" si="3"/>
        <v>0.543956043956044</v>
      </c>
      <c r="I32" s="11">
        <f t="shared" si="4"/>
        <v>0.302491103202847</v>
      </c>
      <c r="J32" s="42">
        <f t="shared" si="5"/>
        <v>0.830837912087912</v>
      </c>
    </row>
    <row r="33" customHeight="1" spans="1:10">
      <c r="A33" s="21" t="s">
        <v>90</v>
      </c>
      <c r="B33" s="7">
        <f>'PTT-Brand無回文版'!B34+'Dcard-Brand'!B33</f>
        <v>767</v>
      </c>
      <c r="C33" s="8">
        <f t="shared" si="0"/>
        <v>0.0516220218064342</v>
      </c>
      <c r="D33" s="7">
        <f>'PTT-Brand無回文版'!D34+'Dcard-Brand'!D33</f>
        <v>378</v>
      </c>
      <c r="E33" s="9">
        <f t="shared" si="1"/>
        <v>0.023389641730091</v>
      </c>
      <c r="F33" s="7">
        <f>'PTT-Brand無回文版'!F34+'Dcard-Brand'!F33</f>
        <v>362</v>
      </c>
      <c r="G33" s="10">
        <f t="shared" si="2"/>
        <v>0.0221813725490196</v>
      </c>
      <c r="H33" s="11">
        <f t="shared" si="3"/>
        <v>-0.507170795306389</v>
      </c>
      <c r="I33" s="11">
        <f t="shared" si="4"/>
        <v>-0.0423280423280423</v>
      </c>
      <c r="J33" s="38">
        <f t="shared" si="5"/>
        <v>-0.570311820947414</v>
      </c>
    </row>
    <row r="34" customHeight="1" spans="1:28">
      <c r="A34" s="24" t="s">
        <v>91</v>
      </c>
      <c r="B34" s="13">
        <f>'PTT-Brand無回文版'!B35+'Dcard-Brand'!B34</f>
        <v>149</v>
      </c>
      <c r="C34" s="14">
        <f t="shared" si="0"/>
        <v>0.0100282675999462</v>
      </c>
      <c r="D34" s="13">
        <f>'PTT-Brand無回文版'!D35+'Dcard-Brand'!D34</f>
        <v>153</v>
      </c>
      <c r="E34" s="15">
        <f t="shared" si="1"/>
        <v>0.00946723593837015</v>
      </c>
      <c r="F34" s="13">
        <f>'PTT-Brand無回文版'!F35+'Dcard-Brand'!F34</f>
        <v>344</v>
      </c>
      <c r="G34" s="16">
        <f t="shared" si="2"/>
        <v>0.021078431372549</v>
      </c>
      <c r="H34" s="11">
        <f t="shared" si="3"/>
        <v>0.0268456375838926</v>
      </c>
      <c r="I34" s="11">
        <f t="shared" si="4"/>
        <v>1.2483660130719</v>
      </c>
      <c r="J34" s="40">
        <f t="shared" si="5"/>
        <v>1.10190156599553</v>
      </c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</row>
    <row r="35" customHeight="1" spans="1:10">
      <c r="A35" s="21" t="s">
        <v>92</v>
      </c>
      <c r="B35" s="7">
        <f>'PTT-Brand無回文版'!B36+'Dcard-Brand'!B35</f>
        <v>43</v>
      </c>
      <c r="C35" s="8">
        <f t="shared" si="0"/>
        <v>0.00289406380401131</v>
      </c>
      <c r="D35" s="7">
        <f>'PTT-Brand無回文版'!D36+'Dcard-Brand'!D35</f>
        <v>18</v>
      </c>
      <c r="E35" s="9">
        <f t="shared" si="1"/>
        <v>0.00111379246333766</v>
      </c>
      <c r="F35" s="7">
        <f>'PTT-Brand無回文版'!F36+'Dcard-Brand'!F35</f>
        <v>12</v>
      </c>
      <c r="G35" s="10">
        <f t="shared" si="2"/>
        <v>0.000735294117647059</v>
      </c>
      <c r="H35" s="11">
        <f t="shared" si="3"/>
        <v>-0.581395348837209</v>
      </c>
      <c r="I35" s="11">
        <f t="shared" si="4"/>
        <v>-0.333333333333333</v>
      </c>
      <c r="J35" s="38">
        <f t="shared" si="5"/>
        <v>-0.74593023255814</v>
      </c>
    </row>
    <row r="36" customHeight="1" spans="1:10">
      <c r="A36" s="21" t="s">
        <v>93</v>
      </c>
      <c r="B36" s="7">
        <f>'PTT-Brand無回文版'!B37+'Dcard-Brand'!B36</f>
        <v>40</v>
      </c>
      <c r="C36" s="8">
        <f t="shared" si="0"/>
        <v>0.00269215237582447</v>
      </c>
      <c r="D36" s="7">
        <f>'PTT-Brand無回文版'!D37+'Dcard-Brand'!D36</f>
        <v>35</v>
      </c>
      <c r="E36" s="9">
        <f t="shared" si="1"/>
        <v>0.00216570756760101</v>
      </c>
      <c r="F36" s="7">
        <f>'PTT-Brand無回文版'!F37+'Dcard-Brand'!F36</f>
        <v>22</v>
      </c>
      <c r="G36" s="10">
        <f t="shared" si="2"/>
        <v>0.00134803921568627</v>
      </c>
      <c r="H36" s="11">
        <f t="shared" si="3"/>
        <v>-0.125</v>
      </c>
      <c r="I36" s="11">
        <f t="shared" si="4"/>
        <v>-0.371428571428571</v>
      </c>
      <c r="J36" s="38">
        <f t="shared" si="5"/>
        <v>-0.499270833333333</v>
      </c>
    </row>
    <row r="37" customHeight="1" spans="1:28">
      <c r="A37" s="24" t="s">
        <v>94</v>
      </c>
      <c r="B37" s="13">
        <f>'PTT-Brand無回文版'!B38+'Dcard-Brand'!B37</f>
        <v>9</v>
      </c>
      <c r="C37" s="14">
        <f t="shared" si="0"/>
        <v>0.000605734284560506</v>
      </c>
      <c r="D37" s="13">
        <f>'PTT-Brand無回文版'!D38+'Dcard-Brand'!D37</f>
        <v>172</v>
      </c>
      <c r="E37" s="15">
        <f t="shared" si="1"/>
        <v>0.0106429057607821</v>
      </c>
      <c r="F37" s="13">
        <f>'PTT-Brand無回文版'!F38+'Dcard-Brand'!F37</f>
        <v>293</v>
      </c>
      <c r="G37" s="16">
        <f t="shared" si="2"/>
        <v>0.017953431372549</v>
      </c>
      <c r="H37" s="11">
        <f t="shared" si="3"/>
        <v>18.1111111111111</v>
      </c>
      <c r="I37" s="11">
        <f t="shared" si="4"/>
        <v>0.703488372093023</v>
      </c>
      <c r="J37" s="40">
        <f t="shared" si="5"/>
        <v>28.6391203703704</v>
      </c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</row>
    <row r="38" customHeight="1" spans="1:28">
      <c r="A38" s="24" t="s">
        <v>95</v>
      </c>
      <c r="B38" s="13">
        <f>'PTT-Brand無回文版'!B39+'Dcard-Brand'!B38</f>
        <v>1</v>
      </c>
      <c r="C38" s="14">
        <f t="shared" si="0"/>
        <v>6.73038093956118e-5</v>
      </c>
      <c r="D38" s="13">
        <f>'PTT-Brand無回文版'!D39+'Dcard-Brand'!D38</f>
        <v>12</v>
      </c>
      <c r="E38" s="15">
        <f t="shared" si="1"/>
        <v>0.000742528308891777</v>
      </c>
      <c r="F38" s="13">
        <f>'PTT-Brand無回文版'!F39+'Dcard-Brand'!F38</f>
        <v>22</v>
      </c>
      <c r="G38" s="16">
        <f t="shared" si="2"/>
        <v>0.00134803921568627</v>
      </c>
      <c r="H38" s="11">
        <f t="shared" si="3"/>
        <v>11</v>
      </c>
      <c r="I38" s="11">
        <f t="shared" si="4"/>
        <v>0.833333333333333</v>
      </c>
      <c r="J38" s="40">
        <f t="shared" si="5"/>
        <v>19.0291666666667</v>
      </c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</row>
    <row r="39" customHeight="1" spans="1:10">
      <c r="A39" s="21" t="s">
        <v>96</v>
      </c>
      <c r="B39" s="7">
        <f>'PTT-Brand無回文版'!B40+'Dcard-Brand'!B39</f>
        <v>326</v>
      </c>
      <c r="C39" s="8">
        <f t="shared" si="0"/>
        <v>0.0219410418629694</v>
      </c>
      <c r="D39" s="7">
        <f>'PTT-Brand無回文版'!D40+'Dcard-Brand'!D39</f>
        <v>243</v>
      </c>
      <c r="E39" s="9">
        <f t="shared" si="1"/>
        <v>0.0150361982550585</v>
      </c>
      <c r="F39" s="7">
        <f>'PTT-Brand無回文版'!F40+'Dcard-Brand'!F39</f>
        <v>361</v>
      </c>
      <c r="G39" s="10">
        <f t="shared" si="2"/>
        <v>0.0221200980392157</v>
      </c>
      <c r="H39" s="11">
        <f t="shared" si="3"/>
        <v>-0.254601226993865</v>
      </c>
      <c r="I39" s="11">
        <f t="shared" si="4"/>
        <v>0.48559670781893</v>
      </c>
      <c r="J39" s="38">
        <f t="shared" si="5"/>
        <v>0.00816078732106346</v>
      </c>
    </row>
    <row r="40" customHeight="1" spans="1:28">
      <c r="A40" s="24" t="s">
        <v>97</v>
      </c>
      <c r="B40" s="13">
        <f>'PTT-Brand無回文版'!B41+'Dcard-Brand'!B40</f>
        <v>72</v>
      </c>
      <c r="C40" s="14">
        <f t="shared" si="0"/>
        <v>0.00484587427648405</v>
      </c>
      <c r="D40" s="13">
        <f>'PTT-Brand無回文版'!D41+'Dcard-Brand'!D40</f>
        <v>83</v>
      </c>
      <c r="E40" s="15">
        <f t="shared" si="1"/>
        <v>0.00513582080316812</v>
      </c>
      <c r="F40" s="13">
        <f>'PTT-Brand無回文版'!F41+'Dcard-Brand'!F40</f>
        <v>147</v>
      </c>
      <c r="G40" s="16">
        <f t="shared" si="2"/>
        <v>0.00900735294117647</v>
      </c>
      <c r="H40" s="11">
        <f t="shared" si="3"/>
        <v>0.152777777777778</v>
      </c>
      <c r="I40" s="11">
        <f t="shared" si="4"/>
        <v>0.771084337349398</v>
      </c>
      <c r="J40" s="40">
        <f t="shared" si="5"/>
        <v>0.858767361111111</v>
      </c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</row>
    <row r="41" customHeight="1" spans="1:10">
      <c r="A41" s="25" t="s">
        <v>98</v>
      </c>
      <c r="B41" s="7">
        <f t="shared" ref="B41:D41" si="6">SUM(B2:B40)</f>
        <v>14858</v>
      </c>
      <c r="C41" s="8">
        <f t="shared" si="6"/>
        <v>1</v>
      </c>
      <c r="D41" s="7">
        <f t="shared" si="6"/>
        <v>16161</v>
      </c>
      <c r="E41" s="9">
        <f t="shared" si="1"/>
        <v>1</v>
      </c>
      <c r="F41" s="7">
        <f>SUM(F2:F40)</f>
        <v>16320</v>
      </c>
      <c r="G41" s="10">
        <f>SUM(G2:G40)</f>
        <v>1</v>
      </c>
      <c r="H41" s="7"/>
      <c r="I41" s="7"/>
      <c r="J41" s="7"/>
    </row>
    <row r="42" customHeight="1" spans="2:10">
      <c r="B42" s="26"/>
      <c r="C42" s="27"/>
      <c r="D42" s="26"/>
      <c r="E42" s="28"/>
      <c r="F42" s="26"/>
      <c r="G42" s="29"/>
      <c r="H42" s="7"/>
      <c r="I42" s="7"/>
      <c r="J42" s="7"/>
    </row>
    <row r="43" customHeight="1" spans="2:10">
      <c r="B43" s="26"/>
      <c r="C43" s="27"/>
      <c r="D43" s="26"/>
      <c r="E43" s="28"/>
      <c r="F43" s="26"/>
      <c r="G43" s="29"/>
      <c r="H43" s="7"/>
      <c r="I43" s="7"/>
      <c r="J43" s="7"/>
    </row>
    <row r="44" customHeight="1" spans="2:10">
      <c r="B44" s="21"/>
      <c r="C44" s="30"/>
      <c r="D44" s="21"/>
      <c r="E44" s="31"/>
      <c r="F44" s="21"/>
      <c r="G44" s="32"/>
      <c r="H44" s="5"/>
      <c r="I44" s="5"/>
      <c r="J44" s="5"/>
    </row>
    <row r="45" customHeight="1" spans="2:10">
      <c r="B45" s="21"/>
      <c r="C45" s="30"/>
      <c r="D45" s="21"/>
      <c r="E45" s="31"/>
      <c r="F45" s="21"/>
      <c r="G45" s="32"/>
      <c r="H45" s="5"/>
      <c r="I45" s="5"/>
      <c r="J45" s="5"/>
    </row>
    <row r="46" customHeight="1" spans="2:10">
      <c r="B46" s="21"/>
      <c r="C46" s="30"/>
      <c r="D46" s="21"/>
      <c r="E46" s="31"/>
      <c r="F46" s="21"/>
      <c r="G46" s="32"/>
      <c r="H46" s="5"/>
      <c r="I46" s="5"/>
      <c r="J46" s="5"/>
    </row>
    <row r="47" customHeight="1" spans="2:10">
      <c r="B47" s="21"/>
      <c r="C47" s="30"/>
      <c r="D47" s="21"/>
      <c r="E47" s="31"/>
      <c r="F47" s="21"/>
      <c r="G47" s="32"/>
      <c r="H47" s="5"/>
      <c r="I47" s="5"/>
      <c r="J47" s="5"/>
    </row>
    <row r="48" customHeight="1" spans="2:10">
      <c r="B48" s="21"/>
      <c r="C48" s="30"/>
      <c r="D48" s="21"/>
      <c r="E48" s="31"/>
      <c r="F48" s="21"/>
      <c r="G48" s="32"/>
      <c r="H48" s="5"/>
      <c r="I48" s="5"/>
      <c r="J48" s="5"/>
    </row>
    <row r="49" customHeight="1" spans="2:10">
      <c r="B49" s="21"/>
      <c r="C49" s="30"/>
      <c r="D49" s="21"/>
      <c r="E49" s="31"/>
      <c r="F49" s="21"/>
      <c r="G49" s="32"/>
      <c r="H49" s="5"/>
      <c r="I49" s="5"/>
      <c r="J49" s="5"/>
    </row>
    <row r="50" customHeight="1" spans="2:10">
      <c r="B50" s="21"/>
      <c r="C50" s="30"/>
      <c r="D50" s="21"/>
      <c r="E50" s="31"/>
      <c r="F50" s="21"/>
      <c r="G50" s="32"/>
      <c r="H50" s="5"/>
      <c r="I50" s="5"/>
      <c r="J50" s="5"/>
    </row>
    <row r="51" customHeight="1" spans="2:10">
      <c r="B51" s="21"/>
      <c r="C51" s="30"/>
      <c r="D51" s="21"/>
      <c r="E51" s="31"/>
      <c r="F51" s="21"/>
      <c r="G51" s="32"/>
      <c r="H51" s="5"/>
      <c r="I51" s="5"/>
      <c r="J51" s="5"/>
    </row>
    <row r="52" customHeight="1" spans="2:10">
      <c r="B52" s="21"/>
      <c r="C52" s="30"/>
      <c r="D52" s="21"/>
      <c r="E52" s="31"/>
      <c r="F52" s="21"/>
      <c r="G52" s="32"/>
      <c r="H52" s="5"/>
      <c r="I52" s="5"/>
      <c r="J52" s="5"/>
    </row>
    <row r="53" customHeight="1" spans="2:10">
      <c r="B53" s="21"/>
      <c r="C53" s="30"/>
      <c r="D53" s="21"/>
      <c r="E53" s="31"/>
      <c r="F53" s="21"/>
      <c r="G53" s="32"/>
      <c r="H53" s="5"/>
      <c r="I53" s="5"/>
      <c r="J53" s="5"/>
    </row>
    <row r="54" customHeight="1" spans="3:10">
      <c r="C54" s="33"/>
      <c r="E54" s="34"/>
      <c r="G54" s="35"/>
      <c r="H54" s="36"/>
      <c r="I54" s="36"/>
      <c r="J54" s="36"/>
    </row>
    <row r="55" customHeight="1" spans="3:10">
      <c r="C55" s="33"/>
      <c r="E55" s="34"/>
      <c r="G55" s="35"/>
      <c r="H55" s="36"/>
      <c r="I55" s="36"/>
      <c r="J55" s="36"/>
    </row>
    <row r="56" customHeight="1" spans="3:10">
      <c r="C56" s="33"/>
      <c r="E56" s="34"/>
      <c r="G56" s="35"/>
      <c r="H56" s="36"/>
      <c r="I56" s="36"/>
      <c r="J56" s="36"/>
    </row>
    <row r="57" customHeight="1" spans="3:10">
      <c r="C57" s="33"/>
      <c r="E57" s="34"/>
      <c r="G57" s="35"/>
      <c r="H57" s="36"/>
      <c r="I57" s="36"/>
      <c r="J57" s="36"/>
    </row>
    <row r="58" customHeight="1" spans="3:10">
      <c r="C58" s="33"/>
      <c r="E58" s="34"/>
      <c r="G58" s="35"/>
      <c r="H58" s="36"/>
      <c r="I58" s="36"/>
      <c r="J58" s="36"/>
    </row>
    <row r="59" customHeight="1" spans="3:10">
      <c r="C59" s="33"/>
      <c r="E59" s="34"/>
      <c r="G59" s="35"/>
      <c r="H59" s="36"/>
      <c r="I59" s="36"/>
      <c r="J59" s="36"/>
    </row>
    <row r="60" customHeight="1" spans="3:10">
      <c r="C60" s="33"/>
      <c r="E60" s="34"/>
      <c r="G60" s="35"/>
      <c r="H60" s="36"/>
      <c r="I60" s="36"/>
      <c r="J60" s="36"/>
    </row>
    <row r="61" customHeight="1" spans="3:10">
      <c r="C61" s="33"/>
      <c r="E61" s="34"/>
      <c r="G61" s="35"/>
      <c r="H61" s="36"/>
      <c r="I61" s="36"/>
      <c r="J61" s="36"/>
    </row>
    <row r="62" customHeight="1" spans="3:10">
      <c r="C62" s="33"/>
      <c r="E62" s="34"/>
      <c r="G62" s="35"/>
      <c r="H62" s="36"/>
      <c r="I62" s="36"/>
      <c r="J62" s="36"/>
    </row>
    <row r="63" customHeight="1" spans="3:10">
      <c r="C63" s="33"/>
      <c r="E63" s="34"/>
      <c r="G63" s="35"/>
      <c r="H63" s="36"/>
      <c r="I63" s="36"/>
      <c r="J63" s="36"/>
    </row>
    <row r="64" customHeight="1" spans="3:10">
      <c r="C64" s="33"/>
      <c r="E64" s="34"/>
      <c r="G64" s="35"/>
      <c r="H64" s="36"/>
      <c r="I64" s="36"/>
      <c r="J64" s="36"/>
    </row>
    <row r="65" customHeight="1" spans="3:10">
      <c r="C65" s="33"/>
      <c r="E65" s="34"/>
      <c r="G65" s="35"/>
      <c r="H65" s="36"/>
      <c r="I65" s="36"/>
      <c r="J65" s="36"/>
    </row>
    <row r="66" customHeight="1" spans="3:10">
      <c r="C66" s="33"/>
      <c r="E66" s="34"/>
      <c r="G66" s="35"/>
      <c r="H66" s="36"/>
      <c r="I66" s="36"/>
      <c r="J66" s="36"/>
    </row>
    <row r="67" customHeight="1" spans="3:10">
      <c r="C67" s="33"/>
      <c r="E67" s="34"/>
      <c r="G67" s="35"/>
      <c r="H67" s="36"/>
      <c r="I67" s="36"/>
      <c r="J67" s="36"/>
    </row>
    <row r="68" customHeight="1" spans="3:10">
      <c r="C68" s="33"/>
      <c r="E68" s="34"/>
      <c r="G68" s="35"/>
      <c r="H68" s="36"/>
      <c r="I68" s="36"/>
      <c r="J68" s="36"/>
    </row>
    <row r="69" customHeight="1" spans="3:10">
      <c r="C69" s="33"/>
      <c r="E69" s="34"/>
      <c r="G69" s="35"/>
      <c r="H69" s="36"/>
      <c r="I69" s="36"/>
      <c r="J69" s="36"/>
    </row>
    <row r="70" customHeight="1" spans="3:10">
      <c r="C70" s="33"/>
      <c r="E70" s="34"/>
      <c r="G70" s="35"/>
      <c r="H70" s="36"/>
      <c r="I70" s="36"/>
      <c r="J70" s="36"/>
    </row>
    <row r="71" customHeight="1" spans="3:10">
      <c r="C71" s="33"/>
      <c r="E71" s="34"/>
      <c r="G71" s="35"/>
      <c r="H71" s="36"/>
      <c r="I71" s="36"/>
      <c r="J71" s="36"/>
    </row>
    <row r="72" customHeight="1" spans="3:10">
      <c r="C72" s="33"/>
      <c r="E72" s="34"/>
      <c r="G72" s="35"/>
      <c r="H72" s="36"/>
      <c r="I72" s="36"/>
      <c r="J72" s="36"/>
    </row>
    <row r="73" customHeight="1" spans="3:10">
      <c r="C73" s="33"/>
      <c r="E73" s="34"/>
      <c r="G73" s="35"/>
      <c r="H73" s="36"/>
      <c r="I73" s="36"/>
      <c r="J73" s="36"/>
    </row>
    <row r="74" customHeight="1" spans="3:10">
      <c r="C74" s="33"/>
      <c r="E74" s="34"/>
      <c r="G74" s="35"/>
      <c r="H74" s="36"/>
      <c r="I74" s="36"/>
      <c r="J74" s="36"/>
    </row>
    <row r="75" customHeight="1" spans="3:10">
      <c r="C75" s="33"/>
      <c r="E75" s="34"/>
      <c r="G75" s="35"/>
      <c r="H75" s="36"/>
      <c r="I75" s="36"/>
      <c r="J75" s="36"/>
    </row>
    <row r="76" customHeight="1" spans="3:10">
      <c r="C76" s="33"/>
      <c r="E76" s="34"/>
      <c r="G76" s="35"/>
      <c r="H76" s="36"/>
      <c r="I76" s="36"/>
      <c r="J76" s="36"/>
    </row>
    <row r="77" customHeight="1" spans="3:10">
      <c r="C77" s="33"/>
      <c r="E77" s="34"/>
      <c r="G77" s="35"/>
      <c r="H77" s="36"/>
      <c r="I77" s="36"/>
      <c r="J77" s="36"/>
    </row>
    <row r="78" customHeight="1" spans="3:10">
      <c r="C78" s="33"/>
      <c r="E78" s="34"/>
      <c r="G78" s="35"/>
      <c r="H78" s="36"/>
      <c r="I78" s="36"/>
      <c r="J78" s="36"/>
    </row>
    <row r="79" customHeight="1" spans="3:10">
      <c r="C79" s="33"/>
      <c r="E79" s="34"/>
      <c r="G79" s="35"/>
      <c r="H79" s="36"/>
      <c r="I79" s="36"/>
      <c r="J79" s="36"/>
    </row>
    <row r="80" customHeight="1" spans="3:10">
      <c r="C80" s="33"/>
      <c r="E80" s="34"/>
      <c r="G80" s="35"/>
      <c r="H80" s="36"/>
      <c r="I80" s="36"/>
      <c r="J80" s="36"/>
    </row>
    <row r="81" customHeight="1" spans="3:10">
      <c r="C81" s="33"/>
      <c r="E81" s="34"/>
      <c r="G81" s="35"/>
      <c r="H81" s="36"/>
      <c r="I81" s="36"/>
      <c r="J81" s="36"/>
    </row>
    <row r="82" customHeight="1" spans="3:10">
      <c r="C82" s="33"/>
      <c r="E82" s="34"/>
      <c r="G82" s="35"/>
      <c r="H82" s="36"/>
      <c r="I82" s="36"/>
      <c r="J82" s="36"/>
    </row>
    <row r="83" customHeight="1" spans="3:10">
      <c r="C83" s="33"/>
      <c r="E83" s="34"/>
      <c r="G83" s="35"/>
      <c r="H83" s="36"/>
      <c r="I83" s="36"/>
      <c r="J83" s="36"/>
    </row>
    <row r="84" customHeight="1" spans="3:10">
      <c r="C84" s="33"/>
      <c r="E84" s="34"/>
      <c r="G84" s="35"/>
      <c r="H84" s="36"/>
      <c r="I84" s="36"/>
      <c r="J84" s="36"/>
    </row>
    <row r="85" customHeight="1" spans="3:10">
      <c r="C85" s="33"/>
      <c r="E85" s="34"/>
      <c r="G85" s="35"/>
      <c r="H85" s="36"/>
      <c r="I85" s="36"/>
      <c r="J85" s="36"/>
    </row>
    <row r="86" customHeight="1" spans="3:10">
      <c r="C86" s="33"/>
      <c r="E86" s="34"/>
      <c r="G86" s="35"/>
      <c r="H86" s="36"/>
      <c r="I86" s="36"/>
      <c r="J86" s="36"/>
    </row>
    <row r="87" customHeight="1" spans="3:10">
      <c r="C87" s="33"/>
      <c r="E87" s="34"/>
      <c r="G87" s="35"/>
      <c r="H87" s="36"/>
      <c r="I87" s="36"/>
      <c r="J87" s="36"/>
    </row>
    <row r="88" customHeight="1" spans="3:10">
      <c r="C88" s="33"/>
      <c r="E88" s="34"/>
      <c r="G88" s="35"/>
      <c r="H88" s="36"/>
      <c r="I88" s="36"/>
      <c r="J88" s="36"/>
    </row>
    <row r="89" customHeight="1" spans="3:10">
      <c r="C89" s="33"/>
      <c r="E89" s="34"/>
      <c r="G89" s="35"/>
      <c r="H89" s="36"/>
      <c r="I89" s="36"/>
      <c r="J89" s="36"/>
    </row>
    <row r="90" customHeight="1" spans="3:10">
      <c r="C90" s="33"/>
      <c r="E90" s="34"/>
      <c r="G90" s="35"/>
      <c r="H90" s="36"/>
      <c r="I90" s="36"/>
      <c r="J90" s="36"/>
    </row>
    <row r="91" customHeight="1" spans="3:10">
      <c r="C91" s="33"/>
      <c r="E91" s="34"/>
      <c r="G91" s="35"/>
      <c r="H91" s="36"/>
      <c r="I91" s="36"/>
      <c r="J91" s="36"/>
    </row>
    <row r="92" customHeight="1" spans="3:10">
      <c r="C92" s="33"/>
      <c r="E92" s="34"/>
      <c r="G92" s="35"/>
      <c r="H92" s="36"/>
      <c r="I92" s="36"/>
      <c r="J92" s="36"/>
    </row>
    <row r="93" customHeight="1" spans="3:10">
      <c r="C93" s="33"/>
      <c r="E93" s="34"/>
      <c r="G93" s="35"/>
      <c r="H93" s="36"/>
      <c r="I93" s="36"/>
      <c r="J93" s="36"/>
    </row>
    <row r="94" customHeight="1" spans="3:10">
      <c r="C94" s="33"/>
      <c r="E94" s="34"/>
      <c r="G94" s="35"/>
      <c r="H94" s="36"/>
      <c r="I94" s="36"/>
      <c r="J94" s="36"/>
    </row>
    <row r="95" customHeight="1" spans="3:10">
      <c r="C95" s="33"/>
      <c r="E95" s="34"/>
      <c r="G95" s="35"/>
      <c r="H95" s="36"/>
      <c r="I95" s="36"/>
      <c r="J95" s="36"/>
    </row>
    <row r="96" customHeight="1" spans="3:10">
      <c r="C96" s="33"/>
      <c r="E96" s="34"/>
      <c r="G96" s="35"/>
      <c r="H96" s="36"/>
      <c r="I96" s="36"/>
      <c r="J96" s="36"/>
    </row>
    <row r="97" customHeight="1" spans="3:10">
      <c r="C97" s="33"/>
      <c r="E97" s="34"/>
      <c r="G97" s="35"/>
      <c r="H97" s="36"/>
      <c r="I97" s="36"/>
      <c r="J97" s="36"/>
    </row>
    <row r="98" customHeight="1" spans="3:10">
      <c r="C98" s="33"/>
      <c r="E98" s="34"/>
      <c r="G98" s="35"/>
      <c r="H98" s="36"/>
      <c r="I98" s="36"/>
      <c r="J98" s="36"/>
    </row>
    <row r="99" customHeight="1" spans="3:10">
      <c r="C99" s="33"/>
      <c r="E99" s="34"/>
      <c r="G99" s="35"/>
      <c r="H99" s="36"/>
      <c r="I99" s="36"/>
      <c r="J99" s="36"/>
    </row>
    <row r="100" customHeight="1" spans="3:10">
      <c r="C100" s="33"/>
      <c r="E100" s="34"/>
      <c r="G100" s="35"/>
      <c r="H100" s="36"/>
      <c r="I100" s="36"/>
      <c r="J100" s="36"/>
    </row>
    <row r="101" customHeight="1" spans="3:10">
      <c r="C101" s="33"/>
      <c r="E101" s="34"/>
      <c r="G101" s="35"/>
      <c r="H101" s="36"/>
      <c r="I101" s="36"/>
      <c r="J101" s="36"/>
    </row>
    <row r="102" customHeight="1" spans="3:10">
      <c r="C102" s="33"/>
      <c r="E102" s="34"/>
      <c r="G102" s="35"/>
      <c r="H102" s="36"/>
      <c r="I102" s="36"/>
      <c r="J102" s="36"/>
    </row>
    <row r="103" customHeight="1" spans="3:10">
      <c r="C103" s="33"/>
      <c r="E103" s="34"/>
      <c r="G103" s="35"/>
      <c r="H103" s="36"/>
      <c r="I103" s="36"/>
      <c r="J103" s="36"/>
    </row>
    <row r="104" customHeight="1" spans="3:10">
      <c r="C104" s="33"/>
      <c r="E104" s="34"/>
      <c r="G104" s="35"/>
      <c r="H104" s="36"/>
      <c r="I104" s="36"/>
      <c r="J104" s="36"/>
    </row>
    <row r="105" customHeight="1" spans="3:10">
      <c r="C105" s="33"/>
      <c r="E105" s="34"/>
      <c r="G105" s="35"/>
      <c r="H105" s="36"/>
      <c r="I105" s="36"/>
      <c r="J105" s="36"/>
    </row>
    <row r="106" customHeight="1" spans="3:10">
      <c r="C106" s="33"/>
      <c r="E106" s="34"/>
      <c r="G106" s="35"/>
      <c r="H106" s="36"/>
      <c r="I106" s="36"/>
      <c r="J106" s="36"/>
    </row>
    <row r="107" customHeight="1" spans="3:10">
      <c r="C107" s="33"/>
      <c r="E107" s="34"/>
      <c r="G107" s="35"/>
      <c r="H107" s="36"/>
      <c r="I107" s="36"/>
      <c r="J107" s="36"/>
    </row>
    <row r="108" customHeight="1" spans="3:10">
      <c r="C108" s="33"/>
      <c r="E108" s="34"/>
      <c r="G108" s="35"/>
      <c r="H108" s="36"/>
      <c r="I108" s="36"/>
      <c r="J108" s="36"/>
    </row>
    <row r="109" customHeight="1" spans="3:10">
      <c r="C109" s="33"/>
      <c r="E109" s="34"/>
      <c r="G109" s="35"/>
      <c r="H109" s="36"/>
      <c r="I109" s="36"/>
      <c r="J109" s="36"/>
    </row>
    <row r="110" customHeight="1" spans="3:10">
      <c r="C110" s="33"/>
      <c r="E110" s="34"/>
      <c r="G110" s="35"/>
      <c r="H110" s="36"/>
      <c r="I110" s="36"/>
      <c r="J110" s="36"/>
    </row>
    <row r="111" customHeight="1" spans="3:10">
      <c r="C111" s="33"/>
      <c r="E111" s="34"/>
      <c r="G111" s="35"/>
      <c r="H111" s="36"/>
      <c r="I111" s="36"/>
      <c r="J111" s="36"/>
    </row>
    <row r="112" customHeight="1" spans="3:10">
      <c r="C112" s="33"/>
      <c r="E112" s="34"/>
      <c r="G112" s="35"/>
      <c r="H112" s="36"/>
      <c r="I112" s="36"/>
      <c r="J112" s="36"/>
    </row>
    <row r="113" customHeight="1" spans="3:10">
      <c r="C113" s="33"/>
      <c r="E113" s="34"/>
      <c r="G113" s="35"/>
      <c r="H113" s="36"/>
      <c r="I113" s="36"/>
      <c r="J113" s="36"/>
    </row>
    <row r="114" customHeight="1" spans="3:10">
      <c r="C114" s="33"/>
      <c r="E114" s="34"/>
      <c r="G114" s="35"/>
      <c r="H114" s="36"/>
      <c r="I114" s="36"/>
      <c r="J114" s="36"/>
    </row>
    <row r="115" customHeight="1" spans="3:10">
      <c r="C115" s="33"/>
      <c r="E115" s="34"/>
      <c r="G115" s="35"/>
      <c r="H115" s="36"/>
      <c r="I115" s="36"/>
      <c r="J115" s="36"/>
    </row>
    <row r="116" customHeight="1" spans="3:10">
      <c r="C116" s="33"/>
      <c r="E116" s="34"/>
      <c r="G116" s="35"/>
      <c r="H116" s="36"/>
      <c r="I116" s="36"/>
      <c r="J116" s="36"/>
    </row>
    <row r="117" customHeight="1" spans="3:10">
      <c r="C117" s="33"/>
      <c r="E117" s="34"/>
      <c r="G117" s="35"/>
      <c r="H117" s="36"/>
      <c r="I117" s="36"/>
      <c r="J117" s="36"/>
    </row>
    <row r="118" customHeight="1" spans="3:10">
      <c r="C118" s="33"/>
      <c r="E118" s="34"/>
      <c r="G118" s="35"/>
      <c r="H118" s="36"/>
      <c r="I118" s="36"/>
      <c r="J118" s="36"/>
    </row>
    <row r="119" customHeight="1" spans="3:10">
      <c r="C119" s="33"/>
      <c r="E119" s="34"/>
      <c r="G119" s="35"/>
      <c r="H119" s="36"/>
      <c r="I119" s="36"/>
      <c r="J119" s="36"/>
    </row>
    <row r="120" customHeight="1" spans="3:10">
      <c r="C120" s="33"/>
      <c r="E120" s="34"/>
      <c r="G120" s="35"/>
      <c r="H120" s="36"/>
      <c r="I120" s="36"/>
      <c r="J120" s="36"/>
    </row>
    <row r="121" customHeight="1" spans="3:10">
      <c r="C121" s="33"/>
      <c r="E121" s="34"/>
      <c r="G121" s="35"/>
      <c r="H121" s="36"/>
      <c r="I121" s="36"/>
      <c r="J121" s="36"/>
    </row>
    <row r="122" customHeight="1" spans="3:10">
      <c r="C122" s="33"/>
      <c r="E122" s="34"/>
      <c r="G122" s="35"/>
      <c r="H122" s="36"/>
      <c r="I122" s="36"/>
      <c r="J122" s="36"/>
    </row>
    <row r="123" customHeight="1" spans="3:10">
      <c r="C123" s="33"/>
      <c r="E123" s="34"/>
      <c r="G123" s="35"/>
      <c r="H123" s="36"/>
      <c r="I123" s="36"/>
      <c r="J123" s="36"/>
    </row>
    <row r="124" customHeight="1" spans="3:10">
      <c r="C124" s="33"/>
      <c r="E124" s="34"/>
      <c r="G124" s="35"/>
      <c r="H124" s="36"/>
      <c r="I124" s="36"/>
      <c r="J124" s="36"/>
    </row>
    <row r="125" customHeight="1" spans="3:10">
      <c r="C125" s="33"/>
      <c r="E125" s="34"/>
      <c r="G125" s="35"/>
      <c r="H125" s="36"/>
      <c r="I125" s="36"/>
      <c r="J125" s="36"/>
    </row>
    <row r="126" customHeight="1" spans="3:10">
      <c r="C126" s="33"/>
      <c r="E126" s="34"/>
      <c r="G126" s="35"/>
      <c r="H126" s="36"/>
      <c r="I126" s="36"/>
      <c r="J126" s="36"/>
    </row>
    <row r="127" customHeight="1" spans="3:10">
      <c r="C127" s="33"/>
      <c r="E127" s="34"/>
      <c r="G127" s="35"/>
      <c r="H127" s="36"/>
      <c r="I127" s="36"/>
      <c r="J127" s="36"/>
    </row>
    <row r="128" customHeight="1" spans="3:10">
      <c r="C128" s="33"/>
      <c r="E128" s="34"/>
      <c r="G128" s="35"/>
      <c r="H128" s="36"/>
      <c r="I128" s="36"/>
      <c r="J128" s="36"/>
    </row>
    <row r="129" customHeight="1" spans="3:10">
      <c r="C129" s="33"/>
      <c r="E129" s="34"/>
      <c r="G129" s="35"/>
      <c r="H129" s="36"/>
      <c r="I129" s="36"/>
      <c r="J129" s="36"/>
    </row>
    <row r="130" customHeight="1" spans="3:10">
      <c r="C130" s="33"/>
      <c r="E130" s="34"/>
      <c r="G130" s="35"/>
      <c r="H130" s="36"/>
      <c r="I130" s="36"/>
      <c r="J130" s="36"/>
    </row>
    <row r="131" customHeight="1" spans="3:10">
      <c r="C131" s="33"/>
      <c r="E131" s="34"/>
      <c r="G131" s="35"/>
      <c r="H131" s="36"/>
      <c r="I131" s="36"/>
      <c r="J131" s="36"/>
    </row>
    <row r="132" customHeight="1" spans="3:10">
      <c r="C132" s="33"/>
      <c r="E132" s="34"/>
      <c r="G132" s="35"/>
      <c r="H132" s="36"/>
      <c r="I132" s="36"/>
      <c r="J132" s="36"/>
    </row>
    <row r="133" customHeight="1" spans="3:10">
      <c r="C133" s="33"/>
      <c r="E133" s="34"/>
      <c r="G133" s="35"/>
      <c r="H133" s="36"/>
      <c r="I133" s="36"/>
      <c r="J133" s="36"/>
    </row>
    <row r="134" customHeight="1" spans="3:10">
      <c r="C134" s="33"/>
      <c r="E134" s="34"/>
      <c r="G134" s="35"/>
      <c r="H134" s="36"/>
      <c r="I134" s="36"/>
      <c r="J134" s="36"/>
    </row>
    <row r="135" customHeight="1" spans="3:10">
      <c r="C135" s="33"/>
      <c r="E135" s="34"/>
      <c r="G135" s="35"/>
      <c r="H135" s="36"/>
      <c r="I135" s="36"/>
      <c r="J135" s="36"/>
    </row>
    <row r="136" customHeight="1" spans="3:10">
      <c r="C136" s="33"/>
      <c r="E136" s="34"/>
      <c r="G136" s="35"/>
      <c r="H136" s="36"/>
      <c r="I136" s="36"/>
      <c r="J136" s="36"/>
    </row>
    <row r="137" customHeight="1" spans="3:10">
      <c r="C137" s="33"/>
      <c r="E137" s="34"/>
      <c r="G137" s="35"/>
      <c r="H137" s="36"/>
      <c r="I137" s="36"/>
      <c r="J137" s="36"/>
    </row>
    <row r="138" customHeight="1" spans="3:10">
      <c r="C138" s="33"/>
      <c r="E138" s="34"/>
      <c r="G138" s="35"/>
      <c r="H138" s="36"/>
      <c r="I138" s="36"/>
      <c r="J138" s="36"/>
    </row>
    <row r="139" customHeight="1" spans="3:10">
      <c r="C139" s="33"/>
      <c r="E139" s="34"/>
      <c r="G139" s="35"/>
      <c r="H139" s="36"/>
      <c r="I139" s="36"/>
      <c r="J139" s="36"/>
    </row>
    <row r="140" customHeight="1" spans="3:10">
      <c r="C140" s="33"/>
      <c r="E140" s="34"/>
      <c r="G140" s="35"/>
      <c r="H140" s="36"/>
      <c r="I140" s="36"/>
      <c r="J140" s="36"/>
    </row>
    <row r="141" customHeight="1" spans="3:10">
      <c r="C141" s="33"/>
      <c r="E141" s="34"/>
      <c r="G141" s="35"/>
      <c r="H141" s="36"/>
      <c r="I141" s="36"/>
      <c r="J141" s="36"/>
    </row>
    <row r="142" customHeight="1" spans="3:10">
      <c r="C142" s="33"/>
      <c r="E142" s="34"/>
      <c r="G142" s="35"/>
      <c r="H142" s="36"/>
      <c r="I142" s="36"/>
      <c r="J142" s="36"/>
    </row>
    <row r="143" customHeight="1" spans="3:10">
      <c r="C143" s="33"/>
      <c r="E143" s="34"/>
      <c r="G143" s="35"/>
      <c r="H143" s="36"/>
      <c r="I143" s="36"/>
      <c r="J143" s="36"/>
    </row>
    <row r="144" customHeight="1" spans="3:10">
      <c r="C144" s="33"/>
      <c r="E144" s="34"/>
      <c r="G144" s="35"/>
      <c r="H144" s="36"/>
      <c r="I144" s="36"/>
      <c r="J144" s="36"/>
    </row>
    <row r="145" customHeight="1" spans="3:10">
      <c r="C145" s="33"/>
      <c r="E145" s="34"/>
      <c r="G145" s="35"/>
      <c r="H145" s="36"/>
      <c r="I145" s="36"/>
      <c r="J145" s="36"/>
    </row>
    <row r="146" customHeight="1" spans="3:10">
      <c r="C146" s="33"/>
      <c r="E146" s="34"/>
      <c r="G146" s="35"/>
      <c r="H146" s="36"/>
      <c r="I146" s="36"/>
      <c r="J146" s="36"/>
    </row>
    <row r="147" customHeight="1" spans="3:10">
      <c r="C147" s="33"/>
      <c r="E147" s="34"/>
      <c r="G147" s="35"/>
      <c r="H147" s="36"/>
      <c r="I147" s="36"/>
      <c r="J147" s="36"/>
    </row>
    <row r="148" customHeight="1" spans="3:10">
      <c r="C148" s="33"/>
      <c r="E148" s="34"/>
      <c r="G148" s="35"/>
      <c r="H148" s="36"/>
      <c r="I148" s="36"/>
      <c r="J148" s="36"/>
    </row>
    <row r="149" customHeight="1" spans="3:10">
      <c r="C149" s="33"/>
      <c r="E149" s="34"/>
      <c r="G149" s="35"/>
      <c r="H149" s="36"/>
      <c r="I149" s="36"/>
      <c r="J149" s="36"/>
    </row>
    <row r="150" customHeight="1" spans="3:10">
      <c r="C150" s="33"/>
      <c r="E150" s="34"/>
      <c r="G150" s="35"/>
      <c r="H150" s="36"/>
      <c r="I150" s="36"/>
      <c r="J150" s="36"/>
    </row>
    <row r="151" customHeight="1" spans="3:10">
      <c r="C151" s="33"/>
      <c r="E151" s="34"/>
      <c r="G151" s="35"/>
      <c r="H151" s="36"/>
      <c r="I151" s="36"/>
      <c r="J151" s="36"/>
    </row>
    <row r="152" customHeight="1" spans="3:10">
      <c r="C152" s="33"/>
      <c r="E152" s="34"/>
      <c r="G152" s="35"/>
      <c r="H152" s="36"/>
      <c r="I152" s="36"/>
      <c r="J152" s="36"/>
    </row>
    <row r="153" customHeight="1" spans="3:10">
      <c r="C153" s="33"/>
      <c r="E153" s="34"/>
      <c r="G153" s="35"/>
      <c r="H153" s="36"/>
      <c r="I153" s="36"/>
      <c r="J153" s="36"/>
    </row>
    <row r="154" customHeight="1" spans="3:10">
      <c r="C154" s="33"/>
      <c r="E154" s="34"/>
      <c r="G154" s="35"/>
      <c r="H154" s="36"/>
      <c r="I154" s="36"/>
      <c r="J154" s="36"/>
    </row>
    <row r="155" customHeight="1" spans="3:10">
      <c r="C155" s="33"/>
      <c r="E155" s="34"/>
      <c r="G155" s="35"/>
      <c r="H155" s="36"/>
      <c r="I155" s="36"/>
      <c r="J155" s="36"/>
    </row>
    <row r="156" customHeight="1" spans="3:10">
      <c r="C156" s="33"/>
      <c r="E156" s="34"/>
      <c r="G156" s="35"/>
      <c r="H156" s="36"/>
      <c r="I156" s="36"/>
      <c r="J156" s="36"/>
    </row>
    <row r="157" customHeight="1" spans="3:10">
      <c r="C157" s="33"/>
      <c r="E157" s="34"/>
      <c r="G157" s="35"/>
      <c r="H157" s="36"/>
      <c r="I157" s="36"/>
      <c r="J157" s="36"/>
    </row>
    <row r="158" customHeight="1" spans="3:10">
      <c r="C158" s="33"/>
      <c r="E158" s="34"/>
      <c r="G158" s="35"/>
      <c r="H158" s="36"/>
      <c r="I158" s="36"/>
      <c r="J158" s="36"/>
    </row>
    <row r="159" customHeight="1" spans="3:10">
      <c r="C159" s="33"/>
      <c r="E159" s="34"/>
      <c r="G159" s="35"/>
      <c r="H159" s="36"/>
      <c r="I159" s="36"/>
      <c r="J159" s="36"/>
    </row>
    <row r="160" customHeight="1" spans="3:10">
      <c r="C160" s="33"/>
      <c r="E160" s="34"/>
      <c r="G160" s="35"/>
      <c r="H160" s="36"/>
      <c r="I160" s="36"/>
      <c r="J160" s="36"/>
    </row>
    <row r="161" customHeight="1" spans="3:10">
      <c r="C161" s="33"/>
      <c r="E161" s="34"/>
      <c r="G161" s="35"/>
      <c r="H161" s="36"/>
      <c r="I161" s="36"/>
      <c r="J161" s="36"/>
    </row>
    <row r="162" customHeight="1" spans="3:10">
      <c r="C162" s="33"/>
      <c r="E162" s="34"/>
      <c r="G162" s="35"/>
      <c r="H162" s="36"/>
      <c r="I162" s="36"/>
      <c r="J162" s="36"/>
    </row>
    <row r="163" customHeight="1" spans="3:10">
      <c r="C163" s="33"/>
      <c r="E163" s="34"/>
      <c r="G163" s="35"/>
      <c r="H163" s="36"/>
      <c r="I163" s="36"/>
      <c r="J163" s="36"/>
    </row>
    <row r="164" customHeight="1" spans="3:10">
      <c r="C164" s="33"/>
      <c r="E164" s="34"/>
      <c r="G164" s="35"/>
      <c r="H164" s="36"/>
      <c r="I164" s="36"/>
      <c r="J164" s="36"/>
    </row>
    <row r="165" customHeight="1" spans="3:10">
      <c r="C165" s="33"/>
      <c r="E165" s="34"/>
      <c r="G165" s="35"/>
      <c r="H165" s="36"/>
      <c r="I165" s="36"/>
      <c r="J165" s="36"/>
    </row>
    <row r="166" customHeight="1" spans="3:10">
      <c r="C166" s="33"/>
      <c r="E166" s="34"/>
      <c r="G166" s="35"/>
      <c r="H166" s="36"/>
      <c r="I166" s="36"/>
      <c r="J166" s="36"/>
    </row>
    <row r="167" customHeight="1" spans="3:10">
      <c r="C167" s="33"/>
      <c r="E167" s="34"/>
      <c r="G167" s="35"/>
      <c r="H167" s="36"/>
      <c r="I167" s="36"/>
      <c r="J167" s="36"/>
    </row>
    <row r="168" customHeight="1" spans="3:10">
      <c r="C168" s="33"/>
      <c r="E168" s="34"/>
      <c r="G168" s="35"/>
      <c r="H168" s="36"/>
      <c r="I168" s="36"/>
      <c r="J168" s="36"/>
    </row>
    <row r="169" customHeight="1" spans="3:10">
      <c r="C169" s="33"/>
      <c r="E169" s="34"/>
      <c r="G169" s="35"/>
      <c r="H169" s="36"/>
      <c r="I169" s="36"/>
      <c r="J169" s="36"/>
    </row>
    <row r="170" customHeight="1" spans="3:10">
      <c r="C170" s="33"/>
      <c r="E170" s="34"/>
      <c r="G170" s="35"/>
      <c r="H170" s="36"/>
      <c r="I170" s="36"/>
      <c r="J170" s="36"/>
    </row>
    <row r="171" customHeight="1" spans="3:10">
      <c r="C171" s="33"/>
      <c r="E171" s="34"/>
      <c r="G171" s="35"/>
      <c r="H171" s="36"/>
      <c r="I171" s="36"/>
      <c r="J171" s="36"/>
    </row>
    <row r="172" customHeight="1" spans="3:10">
      <c r="C172" s="33"/>
      <c r="E172" s="34"/>
      <c r="G172" s="35"/>
      <c r="H172" s="36"/>
      <c r="I172" s="36"/>
      <c r="J172" s="36"/>
    </row>
    <row r="173" customHeight="1" spans="3:10">
      <c r="C173" s="33"/>
      <c r="E173" s="34"/>
      <c r="G173" s="35"/>
      <c r="H173" s="36"/>
      <c r="I173" s="36"/>
      <c r="J173" s="36"/>
    </row>
    <row r="174" customHeight="1" spans="3:10">
      <c r="C174" s="33"/>
      <c r="E174" s="34"/>
      <c r="G174" s="35"/>
      <c r="H174" s="36"/>
      <c r="I174" s="36"/>
      <c r="J174" s="36"/>
    </row>
    <row r="175" customHeight="1" spans="3:10">
      <c r="C175" s="33"/>
      <c r="E175" s="34"/>
      <c r="G175" s="35"/>
      <c r="H175" s="36"/>
      <c r="I175" s="36"/>
      <c r="J175" s="36"/>
    </row>
    <row r="176" customHeight="1" spans="3:10">
      <c r="C176" s="33"/>
      <c r="E176" s="34"/>
      <c r="G176" s="35"/>
      <c r="H176" s="36"/>
      <c r="I176" s="36"/>
      <c r="J176" s="36"/>
    </row>
    <row r="177" customHeight="1" spans="3:10">
      <c r="C177" s="33"/>
      <c r="E177" s="34"/>
      <c r="G177" s="35"/>
      <c r="H177" s="36"/>
      <c r="I177" s="36"/>
      <c r="J177" s="36"/>
    </row>
    <row r="178" customHeight="1" spans="3:10">
      <c r="C178" s="33"/>
      <c r="E178" s="34"/>
      <c r="G178" s="35"/>
      <c r="H178" s="36"/>
      <c r="I178" s="36"/>
      <c r="J178" s="36"/>
    </row>
    <row r="179" customHeight="1" spans="3:10">
      <c r="C179" s="33"/>
      <c r="E179" s="34"/>
      <c r="G179" s="35"/>
      <c r="H179" s="36"/>
      <c r="I179" s="36"/>
      <c r="J179" s="36"/>
    </row>
    <row r="180" customHeight="1" spans="3:10">
      <c r="C180" s="33"/>
      <c r="E180" s="34"/>
      <c r="G180" s="35"/>
      <c r="H180" s="36"/>
      <c r="I180" s="36"/>
      <c r="J180" s="36"/>
    </row>
    <row r="181" customHeight="1" spans="3:10">
      <c r="C181" s="33"/>
      <c r="E181" s="34"/>
      <c r="G181" s="35"/>
      <c r="H181" s="36"/>
      <c r="I181" s="36"/>
      <c r="J181" s="36"/>
    </row>
    <row r="182" customHeight="1" spans="3:10">
      <c r="C182" s="33"/>
      <c r="E182" s="34"/>
      <c r="G182" s="35"/>
      <c r="H182" s="36"/>
      <c r="I182" s="36"/>
      <c r="J182" s="36"/>
    </row>
    <row r="183" customHeight="1" spans="3:10">
      <c r="C183" s="33"/>
      <c r="E183" s="34"/>
      <c r="G183" s="35"/>
      <c r="H183" s="36"/>
      <c r="I183" s="36"/>
      <c r="J183" s="36"/>
    </row>
    <row r="184" customHeight="1" spans="3:10">
      <c r="C184" s="33"/>
      <c r="E184" s="34"/>
      <c r="G184" s="35"/>
      <c r="H184" s="36"/>
      <c r="I184" s="36"/>
      <c r="J184" s="36"/>
    </row>
    <row r="185" customHeight="1" spans="3:10">
      <c r="C185" s="33"/>
      <c r="E185" s="34"/>
      <c r="G185" s="35"/>
      <c r="H185" s="36"/>
      <c r="I185" s="36"/>
      <c r="J185" s="36"/>
    </row>
    <row r="186" customHeight="1" spans="3:10">
      <c r="C186" s="33"/>
      <c r="E186" s="34"/>
      <c r="G186" s="35"/>
      <c r="H186" s="36"/>
      <c r="I186" s="36"/>
      <c r="J186" s="36"/>
    </row>
    <row r="187" customHeight="1" spans="3:10">
      <c r="C187" s="33"/>
      <c r="E187" s="34"/>
      <c r="G187" s="35"/>
      <c r="H187" s="36"/>
      <c r="I187" s="36"/>
      <c r="J187" s="36"/>
    </row>
    <row r="188" customHeight="1" spans="3:10">
      <c r="C188" s="33"/>
      <c r="E188" s="34"/>
      <c r="G188" s="35"/>
      <c r="H188" s="36"/>
      <c r="I188" s="36"/>
      <c r="J188" s="36"/>
    </row>
    <row r="189" customHeight="1" spans="3:10">
      <c r="C189" s="33"/>
      <c r="E189" s="34"/>
      <c r="G189" s="35"/>
      <c r="H189" s="36"/>
      <c r="I189" s="36"/>
      <c r="J189" s="36"/>
    </row>
    <row r="190" customHeight="1" spans="3:10">
      <c r="C190" s="33"/>
      <c r="E190" s="34"/>
      <c r="G190" s="35"/>
      <c r="H190" s="36"/>
      <c r="I190" s="36"/>
      <c r="J190" s="36"/>
    </row>
    <row r="191" customHeight="1" spans="3:10">
      <c r="C191" s="33"/>
      <c r="E191" s="34"/>
      <c r="G191" s="35"/>
      <c r="H191" s="36"/>
      <c r="I191" s="36"/>
      <c r="J191" s="36"/>
    </row>
    <row r="192" customHeight="1" spans="3:10">
      <c r="C192" s="33"/>
      <c r="E192" s="34"/>
      <c r="G192" s="35"/>
      <c r="H192" s="36"/>
      <c r="I192" s="36"/>
      <c r="J192" s="36"/>
    </row>
    <row r="193" customHeight="1" spans="3:10">
      <c r="C193" s="33"/>
      <c r="E193" s="34"/>
      <c r="G193" s="35"/>
      <c r="H193" s="36"/>
      <c r="I193" s="36"/>
      <c r="J193" s="36"/>
    </row>
    <row r="194" customHeight="1" spans="3:10">
      <c r="C194" s="33"/>
      <c r="E194" s="34"/>
      <c r="G194" s="35"/>
      <c r="H194" s="36"/>
      <c r="I194" s="36"/>
      <c r="J194" s="36"/>
    </row>
    <row r="195" customHeight="1" spans="3:10">
      <c r="C195" s="33"/>
      <c r="E195" s="34"/>
      <c r="G195" s="35"/>
      <c r="H195" s="36"/>
      <c r="I195" s="36"/>
      <c r="J195" s="36"/>
    </row>
    <row r="196" customHeight="1" spans="3:10">
      <c r="C196" s="33"/>
      <c r="E196" s="34"/>
      <c r="G196" s="35"/>
      <c r="H196" s="36"/>
      <c r="I196" s="36"/>
      <c r="J196" s="36"/>
    </row>
    <row r="197" customHeight="1" spans="3:10">
      <c r="C197" s="33"/>
      <c r="E197" s="34"/>
      <c r="G197" s="35"/>
      <c r="H197" s="36"/>
      <c r="I197" s="36"/>
      <c r="J197" s="36"/>
    </row>
    <row r="198" customHeight="1" spans="3:10">
      <c r="C198" s="33"/>
      <c r="E198" s="34"/>
      <c r="G198" s="35"/>
      <c r="H198" s="36"/>
      <c r="I198" s="36"/>
      <c r="J198" s="36"/>
    </row>
    <row r="199" customHeight="1" spans="3:10">
      <c r="C199" s="33"/>
      <c r="E199" s="34"/>
      <c r="G199" s="35"/>
      <c r="H199" s="36"/>
      <c r="I199" s="36"/>
      <c r="J199" s="36"/>
    </row>
    <row r="200" customHeight="1" spans="3:10">
      <c r="C200" s="33"/>
      <c r="E200" s="34"/>
      <c r="G200" s="35"/>
      <c r="H200" s="36"/>
      <c r="I200" s="36"/>
      <c r="J200" s="36"/>
    </row>
    <row r="201" customHeight="1" spans="3:10">
      <c r="C201" s="33"/>
      <c r="E201" s="34"/>
      <c r="G201" s="35"/>
      <c r="H201" s="36"/>
      <c r="I201" s="36"/>
      <c r="J201" s="36"/>
    </row>
    <row r="202" customHeight="1" spans="3:10">
      <c r="C202" s="33"/>
      <c r="E202" s="34"/>
      <c r="G202" s="35"/>
      <c r="H202" s="36"/>
      <c r="I202" s="36"/>
      <c r="J202" s="36"/>
    </row>
    <row r="203" customHeight="1" spans="3:10">
      <c r="C203" s="33"/>
      <c r="E203" s="34"/>
      <c r="G203" s="35"/>
      <c r="H203" s="36"/>
      <c r="I203" s="36"/>
      <c r="J203" s="36"/>
    </row>
    <row r="204" customHeight="1" spans="3:10">
      <c r="C204" s="33"/>
      <c r="E204" s="34"/>
      <c r="G204" s="35"/>
      <c r="H204" s="36"/>
      <c r="I204" s="36"/>
      <c r="J204" s="36"/>
    </row>
    <row r="205" customHeight="1" spans="3:10">
      <c r="C205" s="33"/>
      <c r="E205" s="34"/>
      <c r="G205" s="35"/>
      <c r="H205" s="36"/>
      <c r="I205" s="36"/>
      <c r="J205" s="36"/>
    </row>
    <row r="206" customHeight="1" spans="3:10">
      <c r="C206" s="33"/>
      <c r="E206" s="34"/>
      <c r="G206" s="35"/>
      <c r="H206" s="36"/>
      <c r="I206" s="36"/>
      <c r="J206" s="36"/>
    </row>
    <row r="207" customHeight="1" spans="3:10">
      <c r="C207" s="33"/>
      <c r="E207" s="34"/>
      <c r="G207" s="35"/>
      <c r="H207" s="36"/>
      <c r="I207" s="36"/>
      <c r="J207" s="36"/>
    </row>
    <row r="208" customHeight="1" spans="3:10">
      <c r="C208" s="33"/>
      <c r="E208" s="34"/>
      <c r="G208" s="35"/>
      <c r="H208" s="36"/>
      <c r="I208" s="36"/>
      <c r="J208" s="36"/>
    </row>
    <row r="209" customHeight="1" spans="3:10">
      <c r="C209" s="33"/>
      <c r="E209" s="34"/>
      <c r="G209" s="35"/>
      <c r="H209" s="36"/>
      <c r="I209" s="36"/>
      <c r="J209" s="36"/>
    </row>
    <row r="210" customHeight="1" spans="3:10">
      <c r="C210" s="33"/>
      <c r="E210" s="34"/>
      <c r="G210" s="35"/>
      <c r="H210" s="36"/>
      <c r="I210" s="36"/>
      <c r="J210" s="36"/>
    </row>
    <row r="211" customHeight="1" spans="3:10">
      <c r="C211" s="33"/>
      <c r="E211" s="34"/>
      <c r="G211" s="35"/>
      <c r="H211" s="36"/>
      <c r="I211" s="36"/>
      <c r="J211" s="36"/>
    </row>
    <row r="212" customHeight="1" spans="3:10">
      <c r="C212" s="33"/>
      <c r="E212" s="34"/>
      <c r="G212" s="35"/>
      <c r="H212" s="36"/>
      <c r="I212" s="36"/>
      <c r="J212" s="36"/>
    </row>
    <row r="213" customHeight="1" spans="3:10">
      <c r="C213" s="33"/>
      <c r="E213" s="34"/>
      <c r="G213" s="35"/>
      <c r="H213" s="36"/>
      <c r="I213" s="36"/>
      <c r="J213" s="36"/>
    </row>
    <row r="214" customHeight="1" spans="3:10">
      <c r="C214" s="33"/>
      <c r="E214" s="34"/>
      <c r="G214" s="35"/>
      <c r="H214" s="36"/>
      <c r="I214" s="36"/>
      <c r="J214" s="36"/>
    </row>
    <row r="215" customHeight="1" spans="3:10">
      <c r="C215" s="33"/>
      <c r="E215" s="34"/>
      <c r="G215" s="35"/>
      <c r="H215" s="36"/>
      <c r="I215" s="36"/>
      <c r="J215" s="36"/>
    </row>
    <row r="216" customHeight="1" spans="3:10">
      <c r="C216" s="33"/>
      <c r="E216" s="34"/>
      <c r="G216" s="35"/>
      <c r="H216" s="36"/>
      <c r="I216" s="36"/>
      <c r="J216" s="36"/>
    </row>
    <row r="217" customHeight="1" spans="3:10">
      <c r="C217" s="33"/>
      <c r="E217" s="34"/>
      <c r="G217" s="35"/>
      <c r="H217" s="36"/>
      <c r="I217" s="36"/>
      <c r="J217" s="36"/>
    </row>
    <row r="218" customHeight="1" spans="3:10">
      <c r="C218" s="33"/>
      <c r="E218" s="34"/>
      <c r="G218" s="35"/>
      <c r="H218" s="36"/>
      <c r="I218" s="36"/>
      <c r="J218" s="36"/>
    </row>
    <row r="219" customHeight="1" spans="3:10">
      <c r="C219" s="33"/>
      <c r="E219" s="34"/>
      <c r="G219" s="35"/>
      <c r="H219" s="36"/>
      <c r="I219" s="36"/>
      <c r="J219" s="36"/>
    </row>
    <row r="220" customHeight="1" spans="3:10">
      <c r="C220" s="33"/>
      <c r="E220" s="34"/>
      <c r="G220" s="35"/>
      <c r="H220" s="36"/>
      <c r="I220" s="36"/>
      <c r="J220" s="36"/>
    </row>
    <row r="221" customHeight="1" spans="3:10">
      <c r="C221" s="33"/>
      <c r="E221" s="34"/>
      <c r="G221" s="35"/>
      <c r="H221" s="36"/>
      <c r="I221" s="36"/>
      <c r="J221" s="36"/>
    </row>
    <row r="222" customHeight="1" spans="3:10">
      <c r="C222" s="33"/>
      <c r="E222" s="34"/>
      <c r="G222" s="35"/>
      <c r="H222" s="36"/>
      <c r="I222" s="36"/>
      <c r="J222" s="36"/>
    </row>
    <row r="223" customHeight="1" spans="3:10">
      <c r="C223" s="33"/>
      <c r="E223" s="34"/>
      <c r="G223" s="35"/>
      <c r="H223" s="36"/>
      <c r="I223" s="36"/>
      <c r="J223" s="36"/>
    </row>
    <row r="224" customHeight="1" spans="3:10">
      <c r="C224" s="33"/>
      <c r="E224" s="34"/>
      <c r="G224" s="35"/>
      <c r="H224" s="36"/>
      <c r="I224" s="36"/>
      <c r="J224" s="36"/>
    </row>
    <row r="225" customHeight="1" spans="3:10">
      <c r="C225" s="33"/>
      <c r="E225" s="34"/>
      <c r="G225" s="35"/>
      <c r="H225" s="36"/>
      <c r="I225" s="36"/>
      <c r="J225" s="36"/>
    </row>
    <row r="226" customHeight="1" spans="3:10">
      <c r="C226" s="33"/>
      <c r="E226" s="34"/>
      <c r="G226" s="35"/>
      <c r="H226" s="36"/>
      <c r="I226" s="36"/>
      <c r="J226" s="36"/>
    </row>
    <row r="227" customHeight="1" spans="3:10">
      <c r="C227" s="33"/>
      <c r="E227" s="34"/>
      <c r="G227" s="35"/>
      <c r="H227" s="36"/>
      <c r="I227" s="36"/>
      <c r="J227" s="36"/>
    </row>
    <row r="228" customHeight="1" spans="3:10">
      <c r="C228" s="33"/>
      <c r="E228" s="34"/>
      <c r="G228" s="35"/>
      <c r="H228" s="36"/>
      <c r="I228" s="36"/>
      <c r="J228" s="36"/>
    </row>
    <row r="229" customHeight="1" spans="3:10">
      <c r="C229" s="33"/>
      <c r="E229" s="34"/>
      <c r="G229" s="35"/>
      <c r="H229" s="36"/>
      <c r="I229" s="36"/>
      <c r="J229" s="36"/>
    </row>
    <row r="230" customHeight="1" spans="3:10">
      <c r="C230" s="33"/>
      <c r="E230" s="34"/>
      <c r="G230" s="35"/>
      <c r="H230" s="36"/>
      <c r="I230" s="36"/>
      <c r="J230" s="36"/>
    </row>
    <row r="231" customHeight="1" spans="3:10">
      <c r="C231" s="33"/>
      <c r="E231" s="34"/>
      <c r="G231" s="35"/>
      <c r="H231" s="36"/>
      <c r="I231" s="36"/>
      <c r="J231" s="36"/>
    </row>
    <row r="232" customHeight="1" spans="3:10">
      <c r="C232" s="33"/>
      <c r="E232" s="34"/>
      <c r="G232" s="35"/>
      <c r="H232" s="36"/>
      <c r="I232" s="36"/>
      <c r="J232" s="36"/>
    </row>
    <row r="233" customHeight="1" spans="3:10">
      <c r="C233" s="33"/>
      <c r="E233" s="34"/>
      <c r="G233" s="35"/>
      <c r="H233" s="36"/>
      <c r="I233" s="36"/>
      <c r="J233" s="36"/>
    </row>
    <row r="234" customHeight="1" spans="3:10">
      <c r="C234" s="33"/>
      <c r="E234" s="34"/>
      <c r="G234" s="35"/>
      <c r="H234" s="36"/>
      <c r="I234" s="36"/>
      <c r="J234" s="36"/>
    </row>
    <row r="235" customHeight="1" spans="3:10">
      <c r="C235" s="33"/>
      <c r="E235" s="34"/>
      <c r="G235" s="35"/>
      <c r="H235" s="36"/>
      <c r="I235" s="36"/>
      <c r="J235" s="36"/>
    </row>
    <row r="236" customHeight="1" spans="3:10">
      <c r="C236" s="33"/>
      <c r="E236" s="34"/>
      <c r="G236" s="35"/>
      <c r="H236" s="36"/>
      <c r="I236" s="36"/>
      <c r="J236" s="36"/>
    </row>
    <row r="237" customHeight="1" spans="3:10">
      <c r="C237" s="33"/>
      <c r="E237" s="34"/>
      <c r="G237" s="35"/>
      <c r="H237" s="36"/>
      <c r="I237" s="36"/>
      <c r="J237" s="36"/>
    </row>
    <row r="238" customHeight="1" spans="3:10">
      <c r="C238" s="33"/>
      <c r="E238" s="34"/>
      <c r="G238" s="35"/>
      <c r="H238" s="36"/>
      <c r="I238" s="36"/>
      <c r="J238" s="36"/>
    </row>
    <row r="239" customHeight="1" spans="3:10">
      <c r="C239" s="33"/>
      <c r="E239" s="34"/>
      <c r="G239" s="35"/>
      <c r="H239" s="36"/>
      <c r="I239" s="36"/>
      <c r="J239" s="36"/>
    </row>
    <row r="240" customHeight="1" spans="3:10">
      <c r="C240" s="33"/>
      <c r="E240" s="34"/>
      <c r="G240" s="35"/>
      <c r="H240" s="36"/>
      <c r="I240" s="36"/>
      <c r="J240" s="36"/>
    </row>
    <row r="241" customHeight="1" spans="3:10">
      <c r="C241" s="33"/>
      <c r="E241" s="34"/>
      <c r="G241" s="35"/>
      <c r="H241" s="36"/>
      <c r="I241" s="36"/>
      <c r="J241" s="36"/>
    </row>
    <row r="242" customHeight="1" spans="3:10">
      <c r="C242" s="33"/>
      <c r="E242" s="34"/>
      <c r="G242" s="35"/>
      <c r="H242" s="36"/>
      <c r="I242" s="36"/>
      <c r="J242" s="36"/>
    </row>
    <row r="243" customHeight="1" spans="3:10">
      <c r="C243" s="33"/>
      <c r="E243" s="34"/>
      <c r="G243" s="35"/>
      <c r="H243" s="36"/>
      <c r="I243" s="36"/>
      <c r="J243" s="36"/>
    </row>
    <row r="244" customHeight="1" spans="3:10">
      <c r="C244" s="33"/>
      <c r="E244" s="34"/>
      <c r="G244" s="35"/>
      <c r="H244" s="36"/>
      <c r="I244" s="36"/>
      <c r="J244" s="36"/>
    </row>
    <row r="245" customHeight="1" spans="3:10">
      <c r="C245" s="33"/>
      <c r="E245" s="34"/>
      <c r="G245" s="35"/>
      <c r="H245" s="36"/>
      <c r="I245" s="36"/>
      <c r="J245" s="36"/>
    </row>
    <row r="246" customHeight="1" spans="3:10">
      <c r="C246" s="33"/>
      <c r="E246" s="34"/>
      <c r="G246" s="35"/>
      <c r="H246" s="36"/>
      <c r="I246" s="36"/>
      <c r="J246" s="36"/>
    </row>
    <row r="247" customHeight="1" spans="3:10">
      <c r="C247" s="33"/>
      <c r="E247" s="34"/>
      <c r="G247" s="35"/>
      <c r="H247" s="36"/>
      <c r="I247" s="36"/>
      <c r="J247" s="36"/>
    </row>
    <row r="248" customHeight="1" spans="3:10">
      <c r="C248" s="33"/>
      <c r="E248" s="34"/>
      <c r="G248" s="35"/>
      <c r="H248" s="36"/>
      <c r="I248" s="36"/>
      <c r="J248" s="36"/>
    </row>
    <row r="249" customHeight="1" spans="3:10">
      <c r="C249" s="33"/>
      <c r="E249" s="34"/>
      <c r="G249" s="35"/>
      <c r="H249" s="36"/>
      <c r="I249" s="36"/>
      <c r="J249" s="36"/>
    </row>
    <row r="250" customHeight="1" spans="3:10">
      <c r="C250" s="33"/>
      <c r="E250" s="34"/>
      <c r="G250" s="35"/>
      <c r="H250" s="36"/>
      <c r="I250" s="36"/>
      <c r="J250" s="36"/>
    </row>
    <row r="251" customHeight="1" spans="3:10">
      <c r="C251" s="33"/>
      <c r="E251" s="34"/>
      <c r="G251" s="35"/>
      <c r="H251" s="36"/>
      <c r="I251" s="36"/>
      <c r="J251" s="36"/>
    </row>
    <row r="252" customHeight="1" spans="3:10">
      <c r="C252" s="33"/>
      <c r="E252" s="34"/>
      <c r="G252" s="35"/>
      <c r="H252" s="36"/>
      <c r="I252" s="36"/>
      <c r="J252" s="36"/>
    </row>
    <row r="253" customHeight="1" spans="3:10">
      <c r="C253" s="33"/>
      <c r="E253" s="34"/>
      <c r="G253" s="35"/>
      <c r="H253" s="36"/>
      <c r="I253" s="36"/>
      <c r="J253" s="36"/>
    </row>
    <row r="254" customHeight="1" spans="3:10">
      <c r="C254" s="33"/>
      <c r="E254" s="34"/>
      <c r="G254" s="35"/>
      <c r="H254" s="36"/>
      <c r="I254" s="36"/>
      <c r="J254" s="36"/>
    </row>
    <row r="255" customHeight="1" spans="3:10">
      <c r="C255" s="33"/>
      <c r="E255" s="34"/>
      <c r="G255" s="35"/>
      <c r="H255" s="36"/>
      <c r="I255" s="36"/>
      <c r="J255" s="36"/>
    </row>
    <row r="256" customHeight="1" spans="3:10">
      <c r="C256" s="33"/>
      <c r="E256" s="34"/>
      <c r="G256" s="35"/>
      <c r="H256" s="36"/>
      <c r="I256" s="36"/>
      <c r="J256" s="36"/>
    </row>
    <row r="257" customHeight="1" spans="3:10">
      <c r="C257" s="33"/>
      <c r="E257" s="34"/>
      <c r="G257" s="35"/>
      <c r="H257" s="36"/>
      <c r="I257" s="36"/>
      <c r="J257" s="36"/>
    </row>
    <row r="258" customHeight="1" spans="3:10">
      <c r="C258" s="33"/>
      <c r="E258" s="34"/>
      <c r="G258" s="35"/>
      <c r="H258" s="36"/>
      <c r="I258" s="36"/>
      <c r="J258" s="36"/>
    </row>
    <row r="259" customHeight="1" spans="3:10">
      <c r="C259" s="33"/>
      <c r="E259" s="34"/>
      <c r="G259" s="35"/>
      <c r="H259" s="36"/>
      <c r="I259" s="36"/>
      <c r="J259" s="36"/>
    </row>
    <row r="260" customHeight="1" spans="3:10">
      <c r="C260" s="33"/>
      <c r="E260" s="34"/>
      <c r="G260" s="35"/>
      <c r="H260" s="36"/>
      <c r="I260" s="36"/>
      <c r="J260" s="36"/>
    </row>
    <row r="261" customHeight="1" spans="3:10">
      <c r="C261" s="33"/>
      <c r="E261" s="34"/>
      <c r="G261" s="35"/>
      <c r="H261" s="36"/>
      <c r="I261" s="36"/>
      <c r="J261" s="36"/>
    </row>
    <row r="262" customHeight="1" spans="3:10">
      <c r="C262" s="33"/>
      <c r="E262" s="34"/>
      <c r="G262" s="35"/>
      <c r="H262" s="36"/>
      <c r="I262" s="36"/>
      <c r="J262" s="36"/>
    </row>
    <row r="263" customHeight="1" spans="3:10">
      <c r="C263" s="33"/>
      <c r="E263" s="34"/>
      <c r="G263" s="35"/>
      <c r="H263" s="36"/>
      <c r="I263" s="36"/>
      <c r="J263" s="36"/>
    </row>
    <row r="264" customHeight="1" spans="3:10">
      <c r="C264" s="33"/>
      <c r="E264" s="34"/>
      <c r="G264" s="35"/>
      <c r="H264" s="36"/>
      <c r="I264" s="36"/>
      <c r="J264" s="36"/>
    </row>
    <row r="265" customHeight="1" spans="3:10">
      <c r="C265" s="33"/>
      <c r="E265" s="34"/>
      <c r="G265" s="35"/>
      <c r="H265" s="36"/>
      <c r="I265" s="36"/>
      <c r="J265" s="36"/>
    </row>
    <row r="266" customHeight="1" spans="3:10">
      <c r="C266" s="33"/>
      <c r="E266" s="34"/>
      <c r="G266" s="35"/>
      <c r="H266" s="36"/>
      <c r="I266" s="36"/>
      <c r="J266" s="36"/>
    </row>
    <row r="267" customHeight="1" spans="3:10">
      <c r="C267" s="33"/>
      <c r="E267" s="34"/>
      <c r="G267" s="35"/>
      <c r="H267" s="36"/>
      <c r="I267" s="36"/>
      <c r="J267" s="36"/>
    </row>
    <row r="268" customHeight="1" spans="3:10">
      <c r="C268" s="33"/>
      <c r="E268" s="34"/>
      <c r="G268" s="35"/>
      <c r="H268" s="36"/>
      <c r="I268" s="36"/>
      <c r="J268" s="36"/>
    </row>
    <row r="269" customHeight="1" spans="3:10">
      <c r="C269" s="33"/>
      <c r="E269" s="34"/>
      <c r="G269" s="35"/>
      <c r="H269" s="36"/>
      <c r="I269" s="36"/>
      <c r="J269" s="36"/>
    </row>
    <row r="270" customHeight="1" spans="3:10">
      <c r="C270" s="33"/>
      <c r="E270" s="34"/>
      <c r="G270" s="35"/>
      <c r="H270" s="36"/>
      <c r="I270" s="36"/>
      <c r="J270" s="36"/>
    </row>
    <row r="271" customHeight="1" spans="3:10">
      <c r="C271" s="33"/>
      <c r="E271" s="34"/>
      <c r="G271" s="35"/>
      <c r="H271" s="36"/>
      <c r="I271" s="36"/>
      <c r="J271" s="36"/>
    </row>
    <row r="272" customHeight="1" spans="3:10">
      <c r="C272" s="33"/>
      <c r="E272" s="34"/>
      <c r="G272" s="35"/>
      <c r="H272" s="36"/>
      <c r="I272" s="36"/>
      <c r="J272" s="36"/>
    </row>
    <row r="273" customHeight="1" spans="3:10">
      <c r="C273" s="33"/>
      <c r="E273" s="34"/>
      <c r="G273" s="35"/>
      <c r="H273" s="36"/>
      <c r="I273" s="36"/>
      <c r="J273" s="36"/>
    </row>
    <row r="274" customHeight="1" spans="3:10">
      <c r="C274" s="33"/>
      <c r="E274" s="34"/>
      <c r="G274" s="35"/>
      <c r="H274" s="36"/>
      <c r="I274" s="36"/>
      <c r="J274" s="36"/>
    </row>
    <row r="275" customHeight="1" spans="3:10">
      <c r="C275" s="33"/>
      <c r="E275" s="34"/>
      <c r="G275" s="35"/>
      <c r="H275" s="36"/>
      <c r="I275" s="36"/>
      <c r="J275" s="36"/>
    </row>
    <row r="276" customHeight="1" spans="3:10">
      <c r="C276" s="33"/>
      <c r="E276" s="34"/>
      <c r="G276" s="35"/>
      <c r="H276" s="36"/>
      <c r="I276" s="36"/>
      <c r="J276" s="36"/>
    </row>
    <row r="277" customHeight="1" spans="3:10">
      <c r="C277" s="33"/>
      <c r="E277" s="34"/>
      <c r="G277" s="35"/>
      <c r="H277" s="36"/>
      <c r="I277" s="36"/>
      <c r="J277" s="36"/>
    </row>
    <row r="278" customHeight="1" spans="3:10">
      <c r="C278" s="33"/>
      <c r="E278" s="34"/>
      <c r="G278" s="35"/>
      <c r="H278" s="36"/>
      <c r="I278" s="36"/>
      <c r="J278" s="36"/>
    </row>
    <row r="279" customHeight="1" spans="3:10">
      <c r="C279" s="33"/>
      <c r="E279" s="34"/>
      <c r="G279" s="35"/>
      <c r="H279" s="36"/>
      <c r="I279" s="36"/>
      <c r="J279" s="36"/>
    </row>
    <row r="280" customHeight="1" spans="3:10">
      <c r="C280" s="33"/>
      <c r="E280" s="34"/>
      <c r="G280" s="35"/>
      <c r="H280" s="36"/>
      <c r="I280" s="36"/>
      <c r="J280" s="36"/>
    </row>
    <row r="281" customHeight="1" spans="3:10">
      <c r="C281" s="33"/>
      <c r="E281" s="34"/>
      <c r="G281" s="35"/>
      <c r="H281" s="36"/>
      <c r="I281" s="36"/>
      <c r="J281" s="36"/>
    </row>
    <row r="282" customHeight="1" spans="3:10">
      <c r="C282" s="33"/>
      <c r="E282" s="34"/>
      <c r="G282" s="35"/>
      <c r="H282" s="36"/>
      <c r="I282" s="36"/>
      <c r="J282" s="36"/>
    </row>
    <row r="283" customHeight="1" spans="3:10">
      <c r="C283" s="33"/>
      <c r="E283" s="34"/>
      <c r="G283" s="35"/>
      <c r="H283" s="36"/>
      <c r="I283" s="36"/>
      <c r="J283" s="36"/>
    </row>
    <row r="284" customHeight="1" spans="3:10">
      <c r="C284" s="33"/>
      <c r="E284" s="34"/>
      <c r="G284" s="35"/>
      <c r="H284" s="36"/>
      <c r="I284" s="36"/>
      <c r="J284" s="36"/>
    </row>
    <row r="285" customHeight="1" spans="3:10">
      <c r="C285" s="33"/>
      <c r="E285" s="34"/>
      <c r="G285" s="35"/>
      <c r="H285" s="36"/>
      <c r="I285" s="36"/>
      <c r="J285" s="36"/>
    </row>
    <row r="286" customHeight="1" spans="3:10">
      <c r="C286" s="33"/>
      <c r="E286" s="34"/>
      <c r="G286" s="35"/>
      <c r="H286" s="36"/>
      <c r="I286" s="36"/>
      <c r="J286" s="36"/>
    </row>
    <row r="287" customHeight="1" spans="3:10">
      <c r="C287" s="33"/>
      <c r="E287" s="34"/>
      <c r="G287" s="35"/>
      <c r="H287" s="36"/>
      <c r="I287" s="36"/>
      <c r="J287" s="36"/>
    </row>
    <row r="288" customHeight="1" spans="3:10">
      <c r="C288" s="33"/>
      <c r="E288" s="34"/>
      <c r="G288" s="35"/>
      <c r="H288" s="36"/>
      <c r="I288" s="36"/>
      <c r="J288" s="36"/>
    </row>
    <row r="289" customHeight="1" spans="3:10">
      <c r="C289" s="33"/>
      <c r="E289" s="34"/>
      <c r="G289" s="35"/>
      <c r="H289" s="36"/>
      <c r="I289" s="36"/>
      <c r="J289" s="36"/>
    </row>
    <row r="290" customHeight="1" spans="3:10">
      <c r="C290" s="33"/>
      <c r="E290" s="34"/>
      <c r="G290" s="35"/>
      <c r="H290" s="36"/>
      <c r="I290" s="36"/>
      <c r="J290" s="36"/>
    </row>
    <row r="291" customHeight="1" spans="3:10">
      <c r="C291" s="33"/>
      <c r="E291" s="34"/>
      <c r="G291" s="35"/>
      <c r="H291" s="36"/>
      <c r="I291" s="36"/>
      <c r="J291" s="36"/>
    </row>
    <row r="292" customHeight="1" spans="3:10">
      <c r="C292" s="33"/>
      <c r="E292" s="34"/>
      <c r="G292" s="35"/>
      <c r="H292" s="36"/>
      <c r="I292" s="36"/>
      <c r="J292" s="36"/>
    </row>
    <row r="293" customHeight="1" spans="3:10">
      <c r="C293" s="33"/>
      <c r="E293" s="34"/>
      <c r="G293" s="35"/>
      <c r="H293" s="36"/>
      <c r="I293" s="36"/>
      <c r="J293" s="36"/>
    </row>
    <row r="294" customHeight="1" spans="3:10">
      <c r="C294" s="33"/>
      <c r="E294" s="34"/>
      <c r="G294" s="35"/>
      <c r="H294" s="36"/>
      <c r="I294" s="36"/>
      <c r="J294" s="36"/>
    </row>
    <row r="295" customHeight="1" spans="3:10">
      <c r="C295" s="33"/>
      <c r="E295" s="34"/>
      <c r="G295" s="35"/>
      <c r="H295" s="36"/>
      <c r="I295" s="36"/>
      <c r="J295" s="36"/>
    </row>
    <row r="296" customHeight="1" spans="3:10">
      <c r="C296" s="33"/>
      <c r="E296" s="34"/>
      <c r="G296" s="35"/>
      <c r="H296" s="36"/>
      <c r="I296" s="36"/>
      <c r="J296" s="36"/>
    </row>
    <row r="297" customHeight="1" spans="3:10">
      <c r="C297" s="33"/>
      <c r="E297" s="34"/>
      <c r="G297" s="35"/>
      <c r="H297" s="36"/>
      <c r="I297" s="36"/>
      <c r="J297" s="36"/>
    </row>
    <row r="298" customHeight="1" spans="3:10">
      <c r="C298" s="33"/>
      <c r="E298" s="34"/>
      <c r="G298" s="35"/>
      <c r="H298" s="36"/>
      <c r="I298" s="36"/>
      <c r="J298" s="36"/>
    </row>
    <row r="299" customHeight="1" spans="3:10">
      <c r="C299" s="33"/>
      <c r="E299" s="34"/>
      <c r="G299" s="35"/>
      <c r="H299" s="36"/>
      <c r="I299" s="36"/>
      <c r="J299" s="36"/>
    </row>
    <row r="300" customHeight="1" spans="3:10">
      <c r="C300" s="33"/>
      <c r="E300" s="34"/>
      <c r="G300" s="35"/>
      <c r="H300" s="36"/>
      <c r="I300" s="36"/>
      <c r="J300" s="36"/>
    </row>
    <row r="301" customHeight="1" spans="3:10">
      <c r="C301" s="33"/>
      <c r="E301" s="34"/>
      <c r="G301" s="35"/>
      <c r="H301" s="36"/>
      <c r="I301" s="36"/>
      <c r="J301" s="36"/>
    </row>
    <row r="302" customHeight="1" spans="3:10">
      <c r="C302" s="33"/>
      <c r="E302" s="34"/>
      <c r="G302" s="35"/>
      <c r="H302" s="36"/>
      <c r="I302" s="36"/>
      <c r="J302" s="36"/>
    </row>
    <row r="303" customHeight="1" spans="3:10">
      <c r="C303" s="33"/>
      <c r="E303" s="34"/>
      <c r="G303" s="35"/>
      <c r="H303" s="36"/>
      <c r="I303" s="36"/>
      <c r="J303" s="36"/>
    </row>
    <row r="304" customHeight="1" spans="3:10">
      <c r="C304" s="33"/>
      <c r="E304" s="34"/>
      <c r="G304" s="35"/>
      <c r="H304" s="36"/>
      <c r="I304" s="36"/>
      <c r="J304" s="36"/>
    </row>
    <row r="305" customHeight="1" spans="3:10">
      <c r="C305" s="33"/>
      <c r="E305" s="34"/>
      <c r="G305" s="35"/>
      <c r="H305" s="36"/>
      <c r="I305" s="36"/>
      <c r="J305" s="36"/>
    </row>
    <row r="306" customHeight="1" spans="3:10">
      <c r="C306" s="33"/>
      <c r="E306" s="34"/>
      <c r="G306" s="35"/>
      <c r="H306" s="36"/>
      <c r="I306" s="36"/>
      <c r="J306" s="36"/>
    </row>
    <row r="307" customHeight="1" spans="3:10">
      <c r="C307" s="33"/>
      <c r="E307" s="34"/>
      <c r="G307" s="35"/>
      <c r="H307" s="36"/>
      <c r="I307" s="36"/>
      <c r="J307" s="36"/>
    </row>
    <row r="308" customHeight="1" spans="3:10">
      <c r="C308" s="33"/>
      <c r="E308" s="34"/>
      <c r="G308" s="35"/>
      <c r="H308" s="36"/>
      <c r="I308" s="36"/>
      <c r="J308" s="36"/>
    </row>
    <row r="309" customHeight="1" spans="3:10">
      <c r="C309" s="33"/>
      <c r="E309" s="34"/>
      <c r="G309" s="35"/>
      <c r="H309" s="36"/>
      <c r="I309" s="36"/>
      <c r="J309" s="36"/>
    </row>
    <row r="310" customHeight="1" spans="3:10">
      <c r="C310" s="33"/>
      <c r="E310" s="34"/>
      <c r="G310" s="35"/>
      <c r="H310" s="36"/>
      <c r="I310" s="36"/>
      <c r="J310" s="36"/>
    </row>
    <row r="311" customHeight="1" spans="3:10">
      <c r="C311" s="33"/>
      <c r="E311" s="34"/>
      <c r="G311" s="35"/>
      <c r="H311" s="36"/>
      <c r="I311" s="36"/>
      <c r="J311" s="36"/>
    </row>
    <row r="312" customHeight="1" spans="3:10">
      <c r="C312" s="33"/>
      <c r="E312" s="34"/>
      <c r="G312" s="35"/>
      <c r="H312" s="36"/>
      <c r="I312" s="36"/>
      <c r="J312" s="36"/>
    </row>
    <row r="313" customHeight="1" spans="3:10">
      <c r="C313" s="33"/>
      <c r="E313" s="34"/>
      <c r="G313" s="35"/>
      <c r="H313" s="36"/>
      <c r="I313" s="36"/>
      <c r="J313" s="36"/>
    </row>
    <row r="314" customHeight="1" spans="3:10">
      <c r="C314" s="33"/>
      <c r="E314" s="34"/>
      <c r="G314" s="35"/>
      <c r="H314" s="36"/>
      <c r="I314" s="36"/>
      <c r="J314" s="36"/>
    </row>
    <row r="315" customHeight="1" spans="3:10">
      <c r="C315" s="33"/>
      <c r="E315" s="34"/>
      <c r="G315" s="35"/>
      <c r="H315" s="36"/>
      <c r="I315" s="36"/>
      <c r="J315" s="36"/>
    </row>
    <row r="316" customHeight="1" spans="3:10">
      <c r="C316" s="33"/>
      <c r="E316" s="34"/>
      <c r="G316" s="35"/>
      <c r="H316" s="36"/>
      <c r="I316" s="36"/>
      <c r="J316" s="36"/>
    </row>
    <row r="317" customHeight="1" spans="3:10">
      <c r="C317" s="33"/>
      <c r="E317" s="34"/>
      <c r="G317" s="35"/>
      <c r="H317" s="36"/>
      <c r="I317" s="36"/>
      <c r="J317" s="36"/>
    </row>
    <row r="318" customHeight="1" spans="3:10">
      <c r="C318" s="33"/>
      <c r="E318" s="34"/>
      <c r="G318" s="35"/>
      <c r="H318" s="36"/>
      <c r="I318" s="36"/>
      <c r="J318" s="36"/>
    </row>
    <row r="319" customHeight="1" spans="3:10">
      <c r="C319" s="33"/>
      <c r="E319" s="34"/>
      <c r="G319" s="35"/>
      <c r="H319" s="36"/>
      <c r="I319" s="36"/>
      <c r="J319" s="36"/>
    </row>
    <row r="320" customHeight="1" spans="3:10">
      <c r="C320" s="33"/>
      <c r="E320" s="34"/>
      <c r="G320" s="35"/>
      <c r="H320" s="36"/>
      <c r="I320" s="36"/>
      <c r="J320" s="36"/>
    </row>
    <row r="321" customHeight="1" spans="3:10">
      <c r="C321" s="33"/>
      <c r="E321" s="34"/>
      <c r="G321" s="35"/>
      <c r="H321" s="36"/>
      <c r="I321" s="36"/>
      <c r="J321" s="36"/>
    </row>
    <row r="322" customHeight="1" spans="3:10">
      <c r="C322" s="33"/>
      <c r="E322" s="34"/>
      <c r="G322" s="35"/>
      <c r="H322" s="36"/>
      <c r="I322" s="36"/>
      <c r="J322" s="36"/>
    </row>
    <row r="323" customHeight="1" spans="3:10">
      <c r="C323" s="33"/>
      <c r="E323" s="34"/>
      <c r="G323" s="35"/>
      <c r="H323" s="36"/>
      <c r="I323" s="36"/>
      <c r="J323" s="36"/>
    </row>
    <row r="324" customHeight="1" spans="3:10">
      <c r="C324" s="33"/>
      <c r="E324" s="34"/>
      <c r="G324" s="35"/>
      <c r="H324" s="36"/>
      <c r="I324" s="36"/>
      <c r="J324" s="36"/>
    </row>
    <row r="325" customHeight="1" spans="3:10">
      <c r="C325" s="33"/>
      <c r="E325" s="34"/>
      <c r="G325" s="35"/>
      <c r="H325" s="36"/>
      <c r="I325" s="36"/>
      <c r="J325" s="36"/>
    </row>
    <row r="326" customHeight="1" spans="3:10">
      <c r="C326" s="33"/>
      <c r="E326" s="34"/>
      <c r="G326" s="35"/>
      <c r="H326" s="36"/>
      <c r="I326" s="36"/>
      <c r="J326" s="36"/>
    </row>
    <row r="327" customHeight="1" spans="3:10">
      <c r="C327" s="33"/>
      <c r="E327" s="34"/>
      <c r="G327" s="35"/>
      <c r="H327" s="36"/>
      <c r="I327" s="36"/>
      <c r="J327" s="36"/>
    </row>
    <row r="328" customHeight="1" spans="3:10">
      <c r="C328" s="33"/>
      <c r="E328" s="34"/>
      <c r="G328" s="35"/>
      <c r="H328" s="36"/>
      <c r="I328" s="36"/>
      <c r="J328" s="36"/>
    </row>
    <row r="329" customHeight="1" spans="3:10">
      <c r="C329" s="33"/>
      <c r="E329" s="34"/>
      <c r="G329" s="35"/>
      <c r="H329" s="36"/>
      <c r="I329" s="36"/>
      <c r="J329" s="36"/>
    </row>
    <row r="330" customHeight="1" spans="3:10">
      <c r="C330" s="33"/>
      <c r="E330" s="34"/>
      <c r="G330" s="35"/>
      <c r="H330" s="36"/>
      <c r="I330" s="36"/>
      <c r="J330" s="36"/>
    </row>
    <row r="331" customHeight="1" spans="3:10">
      <c r="C331" s="33"/>
      <c r="E331" s="34"/>
      <c r="G331" s="35"/>
      <c r="H331" s="36"/>
      <c r="I331" s="36"/>
      <c r="J331" s="36"/>
    </row>
    <row r="332" customHeight="1" spans="3:10">
      <c r="C332" s="33"/>
      <c r="E332" s="34"/>
      <c r="G332" s="35"/>
      <c r="H332" s="36"/>
      <c r="I332" s="36"/>
      <c r="J332" s="36"/>
    </row>
    <row r="333" customHeight="1" spans="3:10">
      <c r="C333" s="33"/>
      <c r="E333" s="34"/>
      <c r="G333" s="35"/>
      <c r="H333" s="36"/>
      <c r="I333" s="36"/>
      <c r="J333" s="36"/>
    </row>
    <row r="334" customHeight="1" spans="3:10">
      <c r="C334" s="33"/>
      <c r="E334" s="34"/>
      <c r="G334" s="35"/>
      <c r="H334" s="36"/>
      <c r="I334" s="36"/>
      <c r="J334" s="36"/>
    </row>
    <row r="335" customHeight="1" spans="3:10">
      <c r="C335" s="33"/>
      <c r="E335" s="34"/>
      <c r="G335" s="35"/>
      <c r="H335" s="36"/>
      <c r="I335" s="36"/>
      <c r="J335" s="36"/>
    </row>
    <row r="336" customHeight="1" spans="3:10">
      <c r="C336" s="33"/>
      <c r="E336" s="34"/>
      <c r="G336" s="35"/>
      <c r="H336" s="36"/>
      <c r="I336" s="36"/>
      <c r="J336" s="36"/>
    </row>
    <row r="337" customHeight="1" spans="3:10">
      <c r="C337" s="33"/>
      <c r="E337" s="34"/>
      <c r="G337" s="35"/>
      <c r="H337" s="36"/>
      <c r="I337" s="36"/>
      <c r="J337" s="36"/>
    </row>
    <row r="338" customHeight="1" spans="3:10">
      <c r="C338" s="33"/>
      <c r="E338" s="34"/>
      <c r="G338" s="35"/>
      <c r="H338" s="36"/>
      <c r="I338" s="36"/>
      <c r="J338" s="36"/>
    </row>
    <row r="339" customHeight="1" spans="3:10">
      <c r="C339" s="33"/>
      <c r="E339" s="34"/>
      <c r="G339" s="35"/>
      <c r="H339" s="36"/>
      <c r="I339" s="36"/>
      <c r="J339" s="36"/>
    </row>
    <row r="340" customHeight="1" spans="3:10">
      <c r="C340" s="33"/>
      <c r="E340" s="34"/>
      <c r="G340" s="35"/>
      <c r="H340" s="36"/>
      <c r="I340" s="36"/>
      <c r="J340" s="36"/>
    </row>
    <row r="341" customHeight="1" spans="3:10">
      <c r="C341" s="33"/>
      <c r="E341" s="34"/>
      <c r="G341" s="35"/>
      <c r="H341" s="36"/>
      <c r="I341" s="36"/>
      <c r="J341" s="36"/>
    </row>
    <row r="342" customHeight="1" spans="3:10">
      <c r="C342" s="33"/>
      <c r="E342" s="34"/>
      <c r="G342" s="35"/>
      <c r="H342" s="36"/>
      <c r="I342" s="36"/>
      <c r="J342" s="36"/>
    </row>
    <row r="343" customHeight="1" spans="3:10">
      <c r="C343" s="33"/>
      <c r="E343" s="34"/>
      <c r="G343" s="35"/>
      <c r="H343" s="36"/>
      <c r="I343" s="36"/>
      <c r="J343" s="36"/>
    </row>
    <row r="344" customHeight="1" spans="3:10">
      <c r="C344" s="33"/>
      <c r="E344" s="34"/>
      <c r="G344" s="35"/>
      <c r="H344" s="36"/>
      <c r="I344" s="36"/>
      <c r="J344" s="36"/>
    </row>
    <row r="345" customHeight="1" spans="3:10">
      <c r="C345" s="33"/>
      <c r="E345" s="34"/>
      <c r="G345" s="35"/>
      <c r="H345" s="36"/>
      <c r="I345" s="36"/>
      <c r="J345" s="36"/>
    </row>
    <row r="346" customHeight="1" spans="3:10">
      <c r="C346" s="33"/>
      <c r="E346" s="34"/>
      <c r="G346" s="35"/>
      <c r="H346" s="36"/>
      <c r="I346" s="36"/>
      <c r="J346" s="36"/>
    </row>
    <row r="347" customHeight="1" spans="3:10">
      <c r="C347" s="33"/>
      <c r="E347" s="34"/>
      <c r="G347" s="35"/>
      <c r="H347" s="36"/>
      <c r="I347" s="36"/>
      <c r="J347" s="36"/>
    </row>
    <row r="348" customHeight="1" spans="3:10">
      <c r="C348" s="33"/>
      <c r="E348" s="34"/>
      <c r="G348" s="35"/>
      <c r="H348" s="36"/>
      <c r="I348" s="36"/>
      <c r="J348" s="36"/>
    </row>
    <row r="349" customHeight="1" spans="3:10">
      <c r="C349" s="33"/>
      <c r="E349" s="34"/>
      <c r="G349" s="35"/>
      <c r="H349" s="36"/>
      <c r="I349" s="36"/>
      <c r="J349" s="36"/>
    </row>
    <row r="350" customHeight="1" spans="3:10">
      <c r="C350" s="33"/>
      <c r="E350" s="34"/>
      <c r="G350" s="35"/>
      <c r="H350" s="36"/>
      <c r="I350" s="36"/>
      <c r="J350" s="36"/>
    </row>
    <row r="351" customHeight="1" spans="3:10">
      <c r="C351" s="33"/>
      <c r="E351" s="34"/>
      <c r="G351" s="35"/>
      <c r="H351" s="36"/>
      <c r="I351" s="36"/>
      <c r="J351" s="36"/>
    </row>
    <row r="352" customHeight="1" spans="3:10">
      <c r="C352" s="33"/>
      <c r="E352" s="34"/>
      <c r="G352" s="35"/>
      <c r="H352" s="36"/>
      <c r="I352" s="36"/>
      <c r="J352" s="36"/>
    </row>
    <row r="353" customHeight="1" spans="3:10">
      <c r="C353" s="33"/>
      <c r="E353" s="34"/>
      <c r="G353" s="35"/>
      <c r="H353" s="36"/>
      <c r="I353" s="36"/>
      <c r="J353" s="36"/>
    </row>
    <row r="354" customHeight="1" spans="3:10">
      <c r="C354" s="33"/>
      <c r="E354" s="34"/>
      <c r="G354" s="35"/>
      <c r="H354" s="36"/>
      <c r="I354" s="36"/>
      <c r="J354" s="36"/>
    </row>
    <row r="355" customHeight="1" spans="3:10">
      <c r="C355" s="33"/>
      <c r="E355" s="34"/>
      <c r="G355" s="35"/>
      <c r="H355" s="36"/>
      <c r="I355" s="36"/>
      <c r="J355" s="36"/>
    </row>
    <row r="356" customHeight="1" spans="3:10">
      <c r="C356" s="33"/>
      <c r="E356" s="34"/>
      <c r="G356" s="35"/>
      <c r="H356" s="36"/>
      <c r="I356" s="36"/>
      <c r="J356" s="36"/>
    </row>
    <row r="357" customHeight="1" spans="3:10">
      <c r="C357" s="33"/>
      <c r="E357" s="34"/>
      <c r="G357" s="35"/>
      <c r="H357" s="36"/>
      <c r="I357" s="36"/>
      <c r="J357" s="36"/>
    </row>
    <row r="358" customHeight="1" spans="3:10">
      <c r="C358" s="33"/>
      <c r="E358" s="34"/>
      <c r="G358" s="35"/>
      <c r="H358" s="36"/>
      <c r="I358" s="36"/>
      <c r="J358" s="36"/>
    </row>
    <row r="359" customHeight="1" spans="3:10">
      <c r="C359" s="33"/>
      <c r="E359" s="34"/>
      <c r="G359" s="35"/>
      <c r="H359" s="36"/>
      <c r="I359" s="36"/>
      <c r="J359" s="36"/>
    </row>
    <row r="360" customHeight="1" spans="3:10">
      <c r="C360" s="33"/>
      <c r="E360" s="34"/>
      <c r="G360" s="35"/>
      <c r="H360" s="36"/>
      <c r="I360" s="36"/>
      <c r="J360" s="36"/>
    </row>
    <row r="361" customHeight="1" spans="3:10">
      <c r="C361" s="33"/>
      <c r="E361" s="34"/>
      <c r="G361" s="35"/>
      <c r="H361" s="36"/>
      <c r="I361" s="36"/>
      <c r="J361" s="36"/>
    </row>
    <row r="362" customHeight="1" spans="3:10">
      <c r="C362" s="33"/>
      <c r="E362" s="34"/>
      <c r="G362" s="35"/>
      <c r="H362" s="36"/>
      <c r="I362" s="36"/>
      <c r="J362" s="36"/>
    </row>
    <row r="363" customHeight="1" spans="3:10">
      <c r="C363" s="33"/>
      <c r="E363" s="34"/>
      <c r="G363" s="35"/>
      <c r="H363" s="36"/>
      <c r="I363" s="36"/>
      <c r="J363" s="36"/>
    </row>
    <row r="364" customHeight="1" spans="3:10">
      <c r="C364" s="33"/>
      <c r="E364" s="34"/>
      <c r="G364" s="35"/>
      <c r="H364" s="36"/>
      <c r="I364" s="36"/>
      <c r="J364" s="36"/>
    </row>
    <row r="365" customHeight="1" spans="3:10">
      <c r="C365" s="33"/>
      <c r="E365" s="34"/>
      <c r="G365" s="35"/>
      <c r="H365" s="36"/>
      <c r="I365" s="36"/>
      <c r="J365" s="36"/>
    </row>
    <row r="366" customHeight="1" spans="3:10">
      <c r="C366" s="33"/>
      <c r="E366" s="34"/>
      <c r="G366" s="35"/>
      <c r="H366" s="36"/>
      <c r="I366" s="36"/>
      <c r="J366" s="36"/>
    </row>
    <row r="367" customHeight="1" spans="3:10">
      <c r="C367" s="33"/>
      <c r="E367" s="34"/>
      <c r="G367" s="35"/>
      <c r="H367" s="36"/>
      <c r="I367" s="36"/>
      <c r="J367" s="36"/>
    </row>
    <row r="368" customHeight="1" spans="3:10">
      <c r="C368" s="33"/>
      <c r="E368" s="34"/>
      <c r="G368" s="35"/>
      <c r="H368" s="36"/>
      <c r="I368" s="36"/>
      <c r="J368" s="36"/>
    </row>
    <row r="369" customHeight="1" spans="3:10">
      <c r="C369" s="33"/>
      <c r="E369" s="34"/>
      <c r="G369" s="35"/>
      <c r="H369" s="36"/>
      <c r="I369" s="36"/>
      <c r="J369" s="36"/>
    </row>
    <row r="370" customHeight="1" spans="3:10">
      <c r="C370" s="33"/>
      <c r="E370" s="34"/>
      <c r="G370" s="35"/>
      <c r="H370" s="36"/>
      <c r="I370" s="36"/>
      <c r="J370" s="36"/>
    </row>
    <row r="371" customHeight="1" spans="3:10">
      <c r="C371" s="33"/>
      <c r="E371" s="34"/>
      <c r="G371" s="35"/>
      <c r="H371" s="36"/>
      <c r="I371" s="36"/>
      <c r="J371" s="36"/>
    </row>
    <row r="372" customHeight="1" spans="3:10">
      <c r="C372" s="33"/>
      <c r="E372" s="34"/>
      <c r="G372" s="35"/>
      <c r="H372" s="36"/>
      <c r="I372" s="36"/>
      <c r="J372" s="36"/>
    </row>
    <row r="373" customHeight="1" spans="3:10">
      <c r="C373" s="33"/>
      <c r="E373" s="34"/>
      <c r="G373" s="35"/>
      <c r="H373" s="36"/>
      <c r="I373" s="36"/>
      <c r="J373" s="36"/>
    </row>
    <row r="374" customHeight="1" spans="3:10">
      <c r="C374" s="33"/>
      <c r="E374" s="34"/>
      <c r="G374" s="35"/>
      <c r="H374" s="36"/>
      <c r="I374" s="36"/>
      <c r="J374" s="36"/>
    </row>
    <row r="375" customHeight="1" spans="3:10">
      <c r="C375" s="33"/>
      <c r="E375" s="34"/>
      <c r="G375" s="35"/>
      <c r="H375" s="36"/>
      <c r="I375" s="36"/>
      <c r="J375" s="36"/>
    </row>
    <row r="376" customHeight="1" spans="3:10">
      <c r="C376" s="33"/>
      <c r="E376" s="34"/>
      <c r="G376" s="35"/>
      <c r="H376" s="36"/>
      <c r="I376" s="36"/>
      <c r="J376" s="36"/>
    </row>
    <row r="377" customHeight="1" spans="3:10">
      <c r="C377" s="33"/>
      <c r="E377" s="34"/>
      <c r="G377" s="35"/>
      <c r="H377" s="36"/>
      <c r="I377" s="36"/>
      <c r="J377" s="36"/>
    </row>
    <row r="378" customHeight="1" spans="3:10">
      <c r="C378" s="33"/>
      <c r="E378" s="34"/>
      <c r="G378" s="35"/>
      <c r="H378" s="36"/>
      <c r="I378" s="36"/>
      <c r="J378" s="36"/>
    </row>
    <row r="379" customHeight="1" spans="3:10">
      <c r="C379" s="33"/>
      <c r="E379" s="34"/>
      <c r="G379" s="35"/>
      <c r="H379" s="36"/>
      <c r="I379" s="36"/>
      <c r="J379" s="36"/>
    </row>
    <row r="380" customHeight="1" spans="3:10">
      <c r="C380" s="33"/>
      <c r="E380" s="34"/>
      <c r="G380" s="35"/>
      <c r="H380" s="36"/>
      <c r="I380" s="36"/>
      <c r="J380" s="36"/>
    </row>
    <row r="381" customHeight="1" spans="3:10">
      <c r="C381" s="33"/>
      <c r="E381" s="34"/>
      <c r="G381" s="35"/>
      <c r="H381" s="36"/>
      <c r="I381" s="36"/>
      <c r="J381" s="36"/>
    </row>
    <row r="382" customHeight="1" spans="3:10">
      <c r="C382" s="33"/>
      <c r="E382" s="34"/>
      <c r="G382" s="35"/>
      <c r="H382" s="36"/>
      <c r="I382" s="36"/>
      <c r="J382" s="36"/>
    </row>
    <row r="383" customHeight="1" spans="3:10">
      <c r="C383" s="33"/>
      <c r="E383" s="34"/>
      <c r="G383" s="35"/>
      <c r="H383" s="36"/>
      <c r="I383" s="36"/>
      <c r="J383" s="36"/>
    </row>
    <row r="384" customHeight="1" spans="3:10">
      <c r="C384" s="33"/>
      <c r="E384" s="34"/>
      <c r="G384" s="35"/>
      <c r="H384" s="36"/>
      <c r="I384" s="36"/>
      <c r="J384" s="36"/>
    </row>
    <row r="385" customHeight="1" spans="3:10">
      <c r="C385" s="33"/>
      <c r="E385" s="34"/>
      <c r="G385" s="35"/>
      <c r="H385" s="36"/>
      <c r="I385" s="36"/>
      <c r="J385" s="36"/>
    </row>
    <row r="386" customHeight="1" spans="3:10">
      <c r="C386" s="33"/>
      <c r="E386" s="34"/>
      <c r="G386" s="35"/>
      <c r="H386" s="36"/>
      <c r="I386" s="36"/>
      <c r="J386" s="36"/>
    </row>
    <row r="387" customHeight="1" spans="3:10">
      <c r="C387" s="33"/>
      <c r="E387" s="34"/>
      <c r="G387" s="35"/>
      <c r="H387" s="36"/>
      <c r="I387" s="36"/>
      <c r="J387" s="36"/>
    </row>
    <row r="388" customHeight="1" spans="3:10">
      <c r="C388" s="33"/>
      <c r="E388" s="34"/>
      <c r="G388" s="35"/>
      <c r="H388" s="36"/>
      <c r="I388" s="36"/>
      <c r="J388" s="36"/>
    </row>
    <row r="389" customHeight="1" spans="3:10">
      <c r="C389" s="33"/>
      <c r="E389" s="34"/>
      <c r="G389" s="35"/>
      <c r="H389" s="36"/>
      <c r="I389" s="36"/>
      <c r="J389" s="36"/>
    </row>
    <row r="390" customHeight="1" spans="3:10">
      <c r="C390" s="33"/>
      <c r="E390" s="34"/>
      <c r="G390" s="35"/>
      <c r="H390" s="36"/>
      <c r="I390" s="36"/>
      <c r="J390" s="36"/>
    </row>
    <row r="391" customHeight="1" spans="3:10">
      <c r="C391" s="33"/>
      <c r="E391" s="34"/>
      <c r="G391" s="35"/>
      <c r="H391" s="36"/>
      <c r="I391" s="36"/>
      <c r="J391" s="36"/>
    </row>
    <row r="392" customHeight="1" spans="3:10">
      <c r="C392" s="33"/>
      <c r="E392" s="34"/>
      <c r="G392" s="35"/>
      <c r="H392" s="36"/>
      <c r="I392" s="36"/>
      <c r="J392" s="36"/>
    </row>
    <row r="393" customHeight="1" spans="3:10">
      <c r="C393" s="33"/>
      <c r="E393" s="34"/>
      <c r="G393" s="35"/>
      <c r="H393" s="36"/>
      <c r="I393" s="36"/>
      <c r="J393" s="36"/>
    </row>
    <row r="394" customHeight="1" spans="3:10">
      <c r="C394" s="33"/>
      <c r="E394" s="34"/>
      <c r="G394" s="35"/>
      <c r="H394" s="36"/>
      <c r="I394" s="36"/>
      <c r="J394" s="36"/>
    </row>
    <row r="395" customHeight="1" spans="3:10">
      <c r="C395" s="33"/>
      <c r="E395" s="34"/>
      <c r="G395" s="35"/>
      <c r="H395" s="36"/>
      <c r="I395" s="36"/>
      <c r="J395" s="36"/>
    </row>
    <row r="396" customHeight="1" spans="3:10">
      <c r="C396" s="33"/>
      <c r="E396" s="34"/>
      <c r="G396" s="35"/>
      <c r="H396" s="36"/>
      <c r="I396" s="36"/>
      <c r="J396" s="36"/>
    </row>
    <row r="397" customHeight="1" spans="3:10">
      <c r="C397" s="33"/>
      <c r="E397" s="34"/>
      <c r="G397" s="35"/>
      <c r="H397" s="36"/>
      <c r="I397" s="36"/>
      <c r="J397" s="36"/>
    </row>
    <row r="398" customHeight="1" spans="3:10">
      <c r="C398" s="33"/>
      <c r="E398" s="34"/>
      <c r="G398" s="35"/>
      <c r="H398" s="36"/>
      <c r="I398" s="36"/>
      <c r="J398" s="36"/>
    </row>
    <row r="399" customHeight="1" spans="3:10">
      <c r="C399" s="33"/>
      <c r="E399" s="34"/>
      <c r="G399" s="35"/>
      <c r="H399" s="36"/>
      <c r="I399" s="36"/>
      <c r="J399" s="36"/>
    </row>
    <row r="400" customHeight="1" spans="3:10">
      <c r="C400" s="33"/>
      <c r="E400" s="34"/>
      <c r="G400" s="35"/>
      <c r="H400" s="36"/>
      <c r="I400" s="36"/>
      <c r="J400" s="36"/>
    </row>
    <row r="401" customHeight="1" spans="3:10">
      <c r="C401" s="33"/>
      <c r="E401" s="34"/>
      <c r="G401" s="35"/>
      <c r="H401" s="36"/>
      <c r="I401" s="36"/>
      <c r="J401" s="36"/>
    </row>
    <row r="402" customHeight="1" spans="3:10">
      <c r="C402" s="33"/>
      <c r="E402" s="34"/>
      <c r="G402" s="35"/>
      <c r="H402" s="36"/>
      <c r="I402" s="36"/>
      <c r="J402" s="36"/>
    </row>
    <row r="403" customHeight="1" spans="3:10">
      <c r="C403" s="33"/>
      <c r="E403" s="34"/>
      <c r="G403" s="35"/>
      <c r="H403" s="36"/>
      <c r="I403" s="36"/>
      <c r="J403" s="36"/>
    </row>
    <row r="404" customHeight="1" spans="3:10">
      <c r="C404" s="33"/>
      <c r="E404" s="34"/>
      <c r="G404" s="35"/>
      <c r="H404" s="36"/>
      <c r="I404" s="36"/>
      <c r="J404" s="36"/>
    </row>
    <row r="405" customHeight="1" spans="3:10">
      <c r="C405" s="33"/>
      <c r="E405" s="34"/>
      <c r="G405" s="35"/>
      <c r="H405" s="36"/>
      <c r="I405" s="36"/>
      <c r="J405" s="36"/>
    </row>
    <row r="406" customHeight="1" spans="3:10">
      <c r="C406" s="33"/>
      <c r="E406" s="34"/>
      <c r="G406" s="35"/>
      <c r="H406" s="36"/>
      <c r="I406" s="36"/>
      <c r="J406" s="36"/>
    </row>
    <row r="407" customHeight="1" spans="3:10">
      <c r="C407" s="33"/>
      <c r="E407" s="34"/>
      <c r="G407" s="35"/>
      <c r="H407" s="36"/>
      <c r="I407" s="36"/>
      <c r="J407" s="36"/>
    </row>
    <row r="408" customHeight="1" spans="3:10">
      <c r="C408" s="33"/>
      <c r="E408" s="34"/>
      <c r="G408" s="35"/>
      <c r="H408" s="36"/>
      <c r="I408" s="36"/>
      <c r="J408" s="36"/>
    </row>
    <row r="409" customHeight="1" spans="3:10">
      <c r="C409" s="33"/>
      <c r="E409" s="34"/>
      <c r="G409" s="35"/>
      <c r="H409" s="36"/>
      <c r="I409" s="36"/>
      <c r="J409" s="36"/>
    </row>
    <row r="410" customHeight="1" spans="3:10">
      <c r="C410" s="33"/>
      <c r="E410" s="34"/>
      <c r="G410" s="35"/>
      <c r="H410" s="36"/>
      <c r="I410" s="36"/>
      <c r="J410" s="36"/>
    </row>
    <row r="411" customHeight="1" spans="3:10">
      <c r="C411" s="33"/>
      <c r="E411" s="34"/>
      <c r="G411" s="35"/>
      <c r="H411" s="36"/>
      <c r="I411" s="36"/>
      <c r="J411" s="36"/>
    </row>
    <row r="412" customHeight="1" spans="3:10">
      <c r="C412" s="33"/>
      <c r="E412" s="34"/>
      <c r="G412" s="35"/>
      <c r="H412" s="36"/>
      <c r="I412" s="36"/>
      <c r="J412" s="36"/>
    </row>
    <row r="413" customHeight="1" spans="3:10">
      <c r="C413" s="33"/>
      <c r="E413" s="34"/>
      <c r="G413" s="35"/>
      <c r="H413" s="36"/>
      <c r="I413" s="36"/>
      <c r="J413" s="36"/>
    </row>
    <row r="414" customHeight="1" spans="3:10">
      <c r="C414" s="33"/>
      <c r="E414" s="34"/>
      <c r="G414" s="35"/>
      <c r="H414" s="36"/>
      <c r="I414" s="36"/>
      <c r="J414" s="36"/>
    </row>
    <row r="415" customHeight="1" spans="3:10">
      <c r="C415" s="33"/>
      <c r="E415" s="34"/>
      <c r="G415" s="35"/>
      <c r="H415" s="36"/>
      <c r="I415" s="36"/>
      <c r="J415" s="36"/>
    </row>
    <row r="416" customHeight="1" spans="3:10">
      <c r="C416" s="33"/>
      <c r="E416" s="34"/>
      <c r="G416" s="35"/>
      <c r="H416" s="36"/>
      <c r="I416" s="36"/>
      <c r="J416" s="36"/>
    </row>
    <row r="417" customHeight="1" spans="3:10">
      <c r="C417" s="33"/>
      <c r="E417" s="34"/>
      <c r="G417" s="35"/>
      <c r="H417" s="36"/>
      <c r="I417" s="36"/>
      <c r="J417" s="36"/>
    </row>
    <row r="418" customHeight="1" spans="3:10">
      <c r="C418" s="33"/>
      <c r="E418" s="34"/>
      <c r="G418" s="35"/>
      <c r="H418" s="36"/>
      <c r="I418" s="36"/>
      <c r="J418" s="36"/>
    </row>
    <row r="419" customHeight="1" spans="3:10">
      <c r="C419" s="33"/>
      <c r="E419" s="34"/>
      <c r="G419" s="35"/>
      <c r="H419" s="36"/>
      <c r="I419" s="36"/>
      <c r="J419" s="36"/>
    </row>
    <row r="420" customHeight="1" spans="3:10">
      <c r="C420" s="33"/>
      <c r="E420" s="34"/>
      <c r="G420" s="35"/>
      <c r="H420" s="36"/>
      <c r="I420" s="36"/>
      <c r="J420" s="36"/>
    </row>
    <row r="421" customHeight="1" spans="3:10">
      <c r="C421" s="33"/>
      <c r="E421" s="34"/>
      <c r="G421" s="35"/>
      <c r="H421" s="36"/>
      <c r="I421" s="36"/>
      <c r="J421" s="36"/>
    </row>
    <row r="422" customHeight="1" spans="3:10">
      <c r="C422" s="33"/>
      <c r="E422" s="34"/>
      <c r="G422" s="35"/>
      <c r="H422" s="36"/>
      <c r="I422" s="36"/>
      <c r="J422" s="36"/>
    </row>
    <row r="423" customHeight="1" spans="3:10">
      <c r="C423" s="33"/>
      <c r="E423" s="34"/>
      <c r="G423" s="35"/>
      <c r="H423" s="36"/>
      <c r="I423" s="36"/>
      <c r="J423" s="36"/>
    </row>
    <row r="424" customHeight="1" spans="3:10">
      <c r="C424" s="33"/>
      <c r="E424" s="34"/>
      <c r="G424" s="35"/>
      <c r="H424" s="36"/>
      <c r="I424" s="36"/>
      <c r="J424" s="36"/>
    </row>
    <row r="425" customHeight="1" spans="3:10">
      <c r="C425" s="33"/>
      <c r="E425" s="34"/>
      <c r="G425" s="35"/>
      <c r="H425" s="36"/>
      <c r="I425" s="36"/>
      <c r="J425" s="36"/>
    </row>
    <row r="426" customHeight="1" spans="3:10">
      <c r="C426" s="33"/>
      <c r="E426" s="34"/>
      <c r="G426" s="35"/>
      <c r="H426" s="36"/>
      <c r="I426" s="36"/>
      <c r="J426" s="36"/>
    </row>
    <row r="427" customHeight="1" spans="3:10">
      <c r="C427" s="33"/>
      <c r="E427" s="34"/>
      <c r="G427" s="35"/>
      <c r="H427" s="36"/>
      <c r="I427" s="36"/>
      <c r="J427" s="36"/>
    </row>
    <row r="428" customHeight="1" spans="3:10">
      <c r="C428" s="33"/>
      <c r="E428" s="34"/>
      <c r="G428" s="35"/>
      <c r="H428" s="36"/>
      <c r="I428" s="36"/>
      <c r="J428" s="36"/>
    </row>
    <row r="429" customHeight="1" spans="3:10">
      <c r="C429" s="33"/>
      <c r="E429" s="34"/>
      <c r="G429" s="35"/>
      <c r="H429" s="36"/>
      <c r="I429" s="36"/>
      <c r="J429" s="36"/>
    </row>
    <row r="430" customHeight="1" spans="3:10">
      <c r="C430" s="33"/>
      <c r="E430" s="34"/>
      <c r="G430" s="35"/>
      <c r="H430" s="36"/>
      <c r="I430" s="36"/>
      <c r="J430" s="36"/>
    </row>
    <row r="431" customHeight="1" spans="3:10">
      <c r="C431" s="33"/>
      <c r="E431" s="34"/>
      <c r="G431" s="35"/>
      <c r="H431" s="36"/>
      <c r="I431" s="36"/>
      <c r="J431" s="36"/>
    </row>
    <row r="432" customHeight="1" spans="3:10">
      <c r="C432" s="33"/>
      <c r="E432" s="34"/>
      <c r="G432" s="35"/>
      <c r="H432" s="36"/>
      <c r="I432" s="36"/>
      <c r="J432" s="36"/>
    </row>
    <row r="433" customHeight="1" spans="3:10">
      <c r="C433" s="33"/>
      <c r="E433" s="34"/>
      <c r="G433" s="35"/>
      <c r="H433" s="36"/>
      <c r="I433" s="36"/>
      <c r="J433" s="36"/>
    </row>
    <row r="434" customHeight="1" spans="3:10">
      <c r="C434" s="33"/>
      <c r="E434" s="34"/>
      <c r="G434" s="35"/>
      <c r="H434" s="36"/>
      <c r="I434" s="36"/>
      <c r="J434" s="36"/>
    </row>
    <row r="435" customHeight="1" spans="3:10">
      <c r="C435" s="33"/>
      <c r="E435" s="34"/>
      <c r="G435" s="35"/>
      <c r="H435" s="36"/>
      <c r="I435" s="36"/>
      <c r="J435" s="36"/>
    </row>
    <row r="436" customHeight="1" spans="3:10">
      <c r="C436" s="33"/>
      <c r="E436" s="34"/>
      <c r="G436" s="35"/>
      <c r="H436" s="36"/>
      <c r="I436" s="36"/>
      <c r="J436" s="36"/>
    </row>
    <row r="437" customHeight="1" spans="3:10">
      <c r="C437" s="33"/>
      <c r="E437" s="34"/>
      <c r="G437" s="35"/>
      <c r="H437" s="36"/>
      <c r="I437" s="36"/>
      <c r="J437" s="36"/>
    </row>
    <row r="438" customHeight="1" spans="3:10">
      <c r="C438" s="33"/>
      <c r="E438" s="34"/>
      <c r="G438" s="35"/>
      <c r="H438" s="36"/>
      <c r="I438" s="36"/>
      <c r="J438" s="36"/>
    </row>
    <row r="439" customHeight="1" spans="3:10">
      <c r="C439" s="33"/>
      <c r="E439" s="34"/>
      <c r="G439" s="35"/>
      <c r="H439" s="36"/>
      <c r="I439" s="36"/>
      <c r="J439" s="36"/>
    </row>
    <row r="440" customHeight="1" spans="3:10">
      <c r="C440" s="33"/>
      <c r="E440" s="34"/>
      <c r="G440" s="35"/>
      <c r="H440" s="36"/>
      <c r="I440" s="36"/>
      <c r="J440" s="36"/>
    </row>
    <row r="441" customHeight="1" spans="3:10">
      <c r="C441" s="33"/>
      <c r="E441" s="34"/>
      <c r="G441" s="35"/>
      <c r="H441" s="36"/>
      <c r="I441" s="36"/>
      <c r="J441" s="36"/>
    </row>
    <row r="442" customHeight="1" spans="3:10">
      <c r="C442" s="33"/>
      <c r="E442" s="34"/>
      <c r="G442" s="35"/>
      <c r="H442" s="36"/>
      <c r="I442" s="36"/>
      <c r="J442" s="36"/>
    </row>
    <row r="443" customHeight="1" spans="3:10">
      <c r="C443" s="33"/>
      <c r="E443" s="34"/>
      <c r="G443" s="35"/>
      <c r="H443" s="36"/>
      <c r="I443" s="36"/>
      <c r="J443" s="36"/>
    </row>
    <row r="444" customHeight="1" spans="3:10">
      <c r="C444" s="33"/>
      <c r="E444" s="34"/>
      <c r="G444" s="35"/>
      <c r="H444" s="36"/>
      <c r="I444" s="36"/>
      <c r="J444" s="36"/>
    </row>
    <row r="445" customHeight="1" spans="3:10">
      <c r="C445" s="33"/>
      <c r="E445" s="34"/>
      <c r="G445" s="35"/>
      <c r="H445" s="36"/>
      <c r="I445" s="36"/>
      <c r="J445" s="36"/>
    </row>
    <row r="446" customHeight="1" spans="3:10">
      <c r="C446" s="33"/>
      <c r="E446" s="34"/>
      <c r="G446" s="35"/>
      <c r="H446" s="36"/>
      <c r="I446" s="36"/>
      <c r="J446" s="36"/>
    </row>
    <row r="447" customHeight="1" spans="3:10">
      <c r="C447" s="33"/>
      <c r="E447" s="34"/>
      <c r="G447" s="35"/>
      <c r="H447" s="36"/>
      <c r="I447" s="36"/>
      <c r="J447" s="36"/>
    </row>
    <row r="448" customHeight="1" spans="3:10">
      <c r="C448" s="33"/>
      <c r="E448" s="34"/>
      <c r="G448" s="35"/>
      <c r="H448" s="36"/>
      <c r="I448" s="36"/>
      <c r="J448" s="36"/>
    </row>
    <row r="449" customHeight="1" spans="3:10">
      <c r="C449" s="33"/>
      <c r="E449" s="34"/>
      <c r="G449" s="35"/>
      <c r="H449" s="36"/>
      <c r="I449" s="36"/>
      <c r="J449" s="36"/>
    </row>
    <row r="450" customHeight="1" spans="3:10">
      <c r="C450" s="33"/>
      <c r="E450" s="34"/>
      <c r="G450" s="35"/>
      <c r="H450" s="36"/>
      <c r="I450" s="36"/>
      <c r="J450" s="36"/>
    </row>
    <row r="451" customHeight="1" spans="3:10">
      <c r="C451" s="33"/>
      <c r="E451" s="34"/>
      <c r="G451" s="35"/>
      <c r="H451" s="36"/>
      <c r="I451" s="36"/>
      <c r="J451" s="36"/>
    </row>
    <row r="452" customHeight="1" spans="3:10">
      <c r="C452" s="33"/>
      <c r="E452" s="34"/>
      <c r="G452" s="35"/>
      <c r="H452" s="36"/>
      <c r="I452" s="36"/>
      <c r="J452" s="36"/>
    </row>
    <row r="453" customHeight="1" spans="3:10">
      <c r="C453" s="33"/>
      <c r="E453" s="34"/>
      <c r="G453" s="35"/>
      <c r="H453" s="36"/>
      <c r="I453" s="36"/>
      <c r="J453" s="36"/>
    </row>
    <row r="454" customHeight="1" spans="3:10">
      <c r="C454" s="33"/>
      <c r="E454" s="34"/>
      <c r="G454" s="35"/>
      <c r="H454" s="36"/>
      <c r="I454" s="36"/>
      <c r="J454" s="36"/>
    </row>
    <row r="455" customHeight="1" spans="3:10">
      <c r="C455" s="33"/>
      <c r="E455" s="34"/>
      <c r="G455" s="35"/>
      <c r="H455" s="36"/>
      <c r="I455" s="36"/>
      <c r="J455" s="36"/>
    </row>
    <row r="456" customHeight="1" spans="3:10">
      <c r="C456" s="33"/>
      <c r="E456" s="34"/>
      <c r="G456" s="35"/>
      <c r="H456" s="36"/>
      <c r="I456" s="36"/>
      <c r="J456" s="36"/>
    </row>
    <row r="457" customHeight="1" spans="3:10">
      <c r="C457" s="33"/>
      <c r="E457" s="34"/>
      <c r="G457" s="35"/>
      <c r="H457" s="36"/>
      <c r="I457" s="36"/>
      <c r="J457" s="36"/>
    </row>
    <row r="458" customHeight="1" spans="3:10">
      <c r="C458" s="33"/>
      <c r="E458" s="34"/>
      <c r="G458" s="35"/>
      <c r="H458" s="36"/>
      <c r="I458" s="36"/>
      <c r="J458" s="36"/>
    </row>
    <row r="459" customHeight="1" spans="3:10">
      <c r="C459" s="33"/>
      <c r="E459" s="34"/>
      <c r="G459" s="35"/>
      <c r="H459" s="36"/>
      <c r="I459" s="36"/>
      <c r="J459" s="36"/>
    </row>
    <row r="460" customHeight="1" spans="3:10">
      <c r="C460" s="33"/>
      <c r="E460" s="34"/>
      <c r="G460" s="35"/>
      <c r="H460" s="36"/>
      <c r="I460" s="36"/>
      <c r="J460" s="36"/>
    </row>
    <row r="461" customHeight="1" spans="3:10">
      <c r="C461" s="33"/>
      <c r="E461" s="34"/>
      <c r="G461" s="35"/>
      <c r="H461" s="36"/>
      <c r="I461" s="36"/>
      <c r="J461" s="36"/>
    </row>
    <row r="462" customHeight="1" spans="3:10">
      <c r="C462" s="33"/>
      <c r="E462" s="34"/>
      <c r="G462" s="35"/>
      <c r="H462" s="36"/>
      <c r="I462" s="36"/>
      <c r="J462" s="36"/>
    </row>
    <row r="463" customHeight="1" spans="3:10">
      <c r="C463" s="33"/>
      <c r="E463" s="34"/>
      <c r="G463" s="35"/>
      <c r="H463" s="36"/>
      <c r="I463" s="36"/>
      <c r="J463" s="36"/>
    </row>
    <row r="464" customHeight="1" spans="3:10">
      <c r="C464" s="33"/>
      <c r="E464" s="34"/>
      <c r="G464" s="35"/>
      <c r="H464" s="36"/>
      <c r="I464" s="36"/>
      <c r="J464" s="36"/>
    </row>
    <row r="465" customHeight="1" spans="3:10">
      <c r="C465" s="33"/>
      <c r="E465" s="34"/>
      <c r="G465" s="35"/>
      <c r="H465" s="36"/>
      <c r="I465" s="36"/>
      <c r="J465" s="36"/>
    </row>
    <row r="466" customHeight="1" spans="3:10">
      <c r="C466" s="33"/>
      <c r="E466" s="34"/>
      <c r="G466" s="35"/>
      <c r="H466" s="36"/>
      <c r="I466" s="36"/>
      <c r="J466" s="36"/>
    </row>
    <row r="467" customHeight="1" spans="3:10">
      <c r="C467" s="33"/>
      <c r="E467" s="34"/>
      <c r="G467" s="35"/>
      <c r="H467" s="36"/>
      <c r="I467" s="36"/>
      <c r="J467" s="36"/>
    </row>
    <row r="468" customHeight="1" spans="3:10">
      <c r="C468" s="33"/>
      <c r="E468" s="34"/>
      <c r="G468" s="35"/>
      <c r="H468" s="36"/>
      <c r="I468" s="36"/>
      <c r="J468" s="36"/>
    </row>
    <row r="469" customHeight="1" spans="3:10">
      <c r="C469" s="33"/>
      <c r="E469" s="34"/>
      <c r="G469" s="35"/>
      <c r="H469" s="36"/>
      <c r="I469" s="36"/>
      <c r="J469" s="36"/>
    </row>
    <row r="470" customHeight="1" spans="3:10">
      <c r="C470" s="33"/>
      <c r="E470" s="34"/>
      <c r="G470" s="35"/>
      <c r="H470" s="36"/>
      <c r="I470" s="36"/>
      <c r="J470" s="36"/>
    </row>
    <row r="471" customHeight="1" spans="3:10">
      <c r="C471" s="33"/>
      <c r="E471" s="34"/>
      <c r="G471" s="35"/>
      <c r="H471" s="36"/>
      <c r="I471" s="36"/>
      <c r="J471" s="36"/>
    </row>
    <row r="472" customHeight="1" spans="3:10">
      <c r="C472" s="33"/>
      <c r="E472" s="34"/>
      <c r="G472" s="35"/>
      <c r="H472" s="36"/>
      <c r="I472" s="36"/>
      <c r="J472" s="36"/>
    </row>
    <row r="473" customHeight="1" spans="3:10">
      <c r="C473" s="33"/>
      <c r="E473" s="34"/>
      <c r="G473" s="35"/>
      <c r="H473" s="36"/>
      <c r="I473" s="36"/>
      <c r="J473" s="36"/>
    </row>
    <row r="474" customHeight="1" spans="3:10">
      <c r="C474" s="33"/>
      <c r="E474" s="34"/>
      <c r="G474" s="35"/>
      <c r="H474" s="36"/>
      <c r="I474" s="36"/>
      <c r="J474" s="36"/>
    </row>
    <row r="475" customHeight="1" spans="3:10">
      <c r="C475" s="33"/>
      <c r="E475" s="34"/>
      <c r="G475" s="35"/>
      <c r="H475" s="36"/>
      <c r="I475" s="36"/>
      <c r="J475" s="36"/>
    </row>
    <row r="476" customHeight="1" spans="3:10">
      <c r="C476" s="33"/>
      <c r="E476" s="34"/>
      <c r="G476" s="35"/>
      <c r="H476" s="36"/>
      <c r="I476" s="36"/>
      <c r="J476" s="36"/>
    </row>
    <row r="477" customHeight="1" spans="3:10">
      <c r="C477" s="33"/>
      <c r="E477" s="34"/>
      <c r="G477" s="35"/>
      <c r="H477" s="36"/>
      <c r="I477" s="36"/>
      <c r="J477" s="36"/>
    </row>
    <row r="478" customHeight="1" spans="3:10">
      <c r="C478" s="33"/>
      <c r="E478" s="34"/>
      <c r="G478" s="35"/>
      <c r="H478" s="36"/>
      <c r="I478" s="36"/>
      <c r="J478" s="36"/>
    </row>
    <row r="479" customHeight="1" spans="3:10">
      <c r="C479" s="33"/>
      <c r="E479" s="34"/>
      <c r="G479" s="35"/>
      <c r="H479" s="36"/>
      <c r="I479" s="36"/>
      <c r="J479" s="36"/>
    </row>
    <row r="480" customHeight="1" spans="3:10">
      <c r="C480" s="33"/>
      <c r="E480" s="34"/>
      <c r="G480" s="35"/>
      <c r="H480" s="36"/>
      <c r="I480" s="36"/>
      <c r="J480" s="36"/>
    </row>
    <row r="481" customHeight="1" spans="3:10">
      <c r="C481" s="33"/>
      <c r="E481" s="34"/>
      <c r="G481" s="35"/>
      <c r="H481" s="36"/>
      <c r="I481" s="36"/>
      <c r="J481" s="36"/>
    </row>
    <row r="482" customHeight="1" spans="3:10">
      <c r="C482" s="33"/>
      <c r="E482" s="34"/>
      <c r="G482" s="35"/>
      <c r="H482" s="36"/>
      <c r="I482" s="36"/>
      <c r="J482" s="36"/>
    </row>
    <row r="483" customHeight="1" spans="3:10">
      <c r="C483" s="33"/>
      <c r="E483" s="34"/>
      <c r="G483" s="35"/>
      <c r="H483" s="36"/>
      <c r="I483" s="36"/>
      <c r="J483" s="36"/>
    </row>
    <row r="484" customHeight="1" spans="3:10">
      <c r="C484" s="33"/>
      <c r="E484" s="34"/>
      <c r="G484" s="35"/>
      <c r="H484" s="36"/>
      <c r="I484" s="36"/>
      <c r="J484" s="36"/>
    </row>
    <row r="485" customHeight="1" spans="3:10">
      <c r="C485" s="33"/>
      <c r="E485" s="34"/>
      <c r="G485" s="35"/>
      <c r="H485" s="36"/>
      <c r="I485" s="36"/>
      <c r="J485" s="36"/>
    </row>
    <row r="486" customHeight="1" spans="3:10">
      <c r="C486" s="33"/>
      <c r="E486" s="34"/>
      <c r="G486" s="35"/>
      <c r="H486" s="36"/>
      <c r="I486" s="36"/>
      <c r="J486" s="36"/>
    </row>
    <row r="487" customHeight="1" spans="3:10">
      <c r="C487" s="33"/>
      <c r="E487" s="34"/>
      <c r="G487" s="35"/>
      <c r="H487" s="36"/>
      <c r="I487" s="36"/>
      <c r="J487" s="36"/>
    </row>
    <row r="488" customHeight="1" spans="3:10">
      <c r="C488" s="33"/>
      <c r="E488" s="34"/>
      <c r="G488" s="35"/>
      <c r="H488" s="36"/>
      <c r="I488" s="36"/>
      <c r="J488" s="36"/>
    </row>
    <row r="489" customHeight="1" spans="3:10">
      <c r="C489" s="33"/>
      <c r="E489" s="34"/>
      <c r="G489" s="35"/>
      <c r="H489" s="36"/>
      <c r="I489" s="36"/>
      <c r="J489" s="36"/>
    </row>
    <row r="490" customHeight="1" spans="3:10">
      <c r="C490" s="33"/>
      <c r="E490" s="34"/>
      <c r="G490" s="35"/>
      <c r="H490" s="36"/>
      <c r="I490" s="36"/>
      <c r="J490" s="36"/>
    </row>
    <row r="491" customHeight="1" spans="3:10">
      <c r="C491" s="33"/>
      <c r="E491" s="34"/>
      <c r="G491" s="35"/>
      <c r="H491" s="36"/>
      <c r="I491" s="36"/>
      <c r="J491" s="36"/>
    </row>
    <row r="492" customHeight="1" spans="3:10">
      <c r="C492" s="33"/>
      <c r="E492" s="34"/>
      <c r="G492" s="35"/>
      <c r="H492" s="36"/>
      <c r="I492" s="36"/>
      <c r="J492" s="36"/>
    </row>
    <row r="493" customHeight="1" spans="3:10">
      <c r="C493" s="33"/>
      <c r="E493" s="34"/>
      <c r="G493" s="35"/>
      <c r="H493" s="36"/>
      <c r="I493" s="36"/>
      <c r="J493" s="36"/>
    </row>
    <row r="494" customHeight="1" spans="3:10">
      <c r="C494" s="33"/>
      <c r="E494" s="34"/>
      <c r="G494" s="35"/>
      <c r="H494" s="36"/>
      <c r="I494" s="36"/>
      <c r="J494" s="36"/>
    </row>
    <row r="495" customHeight="1" spans="3:10">
      <c r="C495" s="33"/>
      <c r="E495" s="34"/>
      <c r="G495" s="35"/>
      <c r="H495" s="36"/>
      <c r="I495" s="36"/>
      <c r="J495" s="36"/>
    </row>
    <row r="496" customHeight="1" spans="3:10">
      <c r="C496" s="33"/>
      <c r="E496" s="34"/>
      <c r="G496" s="35"/>
      <c r="H496" s="36"/>
      <c r="I496" s="36"/>
      <c r="J496" s="36"/>
    </row>
    <row r="497" customHeight="1" spans="3:10">
      <c r="C497" s="33"/>
      <c r="E497" s="34"/>
      <c r="G497" s="35"/>
      <c r="H497" s="36"/>
      <c r="I497" s="36"/>
      <c r="J497" s="36"/>
    </row>
    <row r="498" customHeight="1" spans="3:10">
      <c r="C498" s="33"/>
      <c r="E498" s="34"/>
      <c r="G498" s="35"/>
      <c r="H498" s="36"/>
      <c r="I498" s="36"/>
      <c r="J498" s="36"/>
    </row>
    <row r="499" customHeight="1" spans="3:10">
      <c r="C499" s="33"/>
      <c r="E499" s="34"/>
      <c r="G499" s="35"/>
      <c r="H499" s="36"/>
      <c r="I499" s="36"/>
      <c r="J499" s="36"/>
    </row>
    <row r="500" customHeight="1" spans="3:10">
      <c r="C500" s="33"/>
      <c r="E500" s="34"/>
      <c r="G500" s="35"/>
      <c r="H500" s="36"/>
      <c r="I500" s="36"/>
      <c r="J500" s="36"/>
    </row>
    <row r="501" customHeight="1" spans="3:10">
      <c r="C501" s="33"/>
      <c r="E501" s="34"/>
      <c r="G501" s="35"/>
      <c r="H501" s="36"/>
      <c r="I501" s="36"/>
      <c r="J501" s="36"/>
    </row>
    <row r="502" customHeight="1" spans="3:10">
      <c r="C502" s="33"/>
      <c r="E502" s="34"/>
      <c r="G502" s="35"/>
      <c r="H502" s="36"/>
      <c r="I502" s="36"/>
      <c r="J502" s="36"/>
    </row>
    <row r="503" customHeight="1" spans="3:10">
      <c r="C503" s="33"/>
      <c r="E503" s="34"/>
      <c r="G503" s="35"/>
      <c r="H503" s="36"/>
      <c r="I503" s="36"/>
      <c r="J503" s="36"/>
    </row>
    <row r="504" customHeight="1" spans="3:10">
      <c r="C504" s="33"/>
      <c r="E504" s="34"/>
      <c r="G504" s="35"/>
      <c r="H504" s="36"/>
      <c r="I504" s="36"/>
      <c r="J504" s="36"/>
    </row>
    <row r="505" customHeight="1" spans="3:10">
      <c r="C505" s="33"/>
      <c r="E505" s="34"/>
      <c r="G505" s="35"/>
      <c r="H505" s="36"/>
      <c r="I505" s="36"/>
      <c r="J505" s="36"/>
    </row>
    <row r="506" customHeight="1" spans="3:10">
      <c r="C506" s="33"/>
      <c r="E506" s="34"/>
      <c r="G506" s="35"/>
      <c r="H506" s="36"/>
      <c r="I506" s="36"/>
      <c r="J506" s="36"/>
    </row>
    <row r="507" customHeight="1" spans="3:10">
      <c r="C507" s="33"/>
      <c r="E507" s="34"/>
      <c r="G507" s="35"/>
      <c r="H507" s="36"/>
      <c r="I507" s="36"/>
      <c r="J507" s="36"/>
    </row>
    <row r="508" customHeight="1" spans="3:10">
      <c r="C508" s="33"/>
      <c r="E508" s="34"/>
      <c r="G508" s="35"/>
      <c r="H508" s="36"/>
      <c r="I508" s="36"/>
      <c r="J508" s="36"/>
    </row>
    <row r="509" customHeight="1" spans="3:10">
      <c r="C509" s="33"/>
      <c r="E509" s="34"/>
      <c r="G509" s="35"/>
      <c r="H509" s="36"/>
      <c r="I509" s="36"/>
      <c r="J509" s="36"/>
    </row>
    <row r="510" customHeight="1" spans="3:10">
      <c r="C510" s="33"/>
      <c r="E510" s="34"/>
      <c r="G510" s="35"/>
      <c r="H510" s="36"/>
      <c r="I510" s="36"/>
      <c r="J510" s="36"/>
    </row>
    <row r="511" customHeight="1" spans="3:10">
      <c r="C511" s="33"/>
      <c r="E511" s="34"/>
      <c r="G511" s="35"/>
      <c r="H511" s="36"/>
      <c r="I511" s="36"/>
      <c r="J511" s="36"/>
    </row>
    <row r="512" customHeight="1" spans="3:10">
      <c r="C512" s="33"/>
      <c r="E512" s="34"/>
      <c r="G512" s="35"/>
      <c r="H512" s="36"/>
      <c r="I512" s="36"/>
      <c r="J512" s="36"/>
    </row>
    <row r="513" customHeight="1" spans="3:10">
      <c r="C513" s="33"/>
      <c r="E513" s="34"/>
      <c r="G513" s="35"/>
      <c r="H513" s="36"/>
      <c r="I513" s="36"/>
      <c r="J513" s="36"/>
    </row>
    <row r="514" customHeight="1" spans="3:10">
      <c r="C514" s="33"/>
      <c r="E514" s="34"/>
      <c r="G514" s="35"/>
      <c r="H514" s="36"/>
      <c r="I514" s="36"/>
      <c r="J514" s="36"/>
    </row>
    <row r="515" customHeight="1" spans="3:10">
      <c r="C515" s="33"/>
      <c r="E515" s="34"/>
      <c r="G515" s="35"/>
      <c r="H515" s="36"/>
      <c r="I515" s="36"/>
      <c r="J515" s="36"/>
    </row>
    <row r="516" customHeight="1" spans="3:10">
      <c r="C516" s="33"/>
      <c r="E516" s="34"/>
      <c r="G516" s="35"/>
      <c r="H516" s="36"/>
      <c r="I516" s="36"/>
      <c r="J516" s="36"/>
    </row>
    <row r="517" customHeight="1" spans="3:10">
      <c r="C517" s="33"/>
      <c r="E517" s="34"/>
      <c r="G517" s="35"/>
      <c r="H517" s="36"/>
      <c r="I517" s="36"/>
      <c r="J517" s="36"/>
    </row>
    <row r="518" customHeight="1" spans="3:10">
      <c r="C518" s="33"/>
      <c r="E518" s="34"/>
      <c r="G518" s="35"/>
      <c r="H518" s="36"/>
      <c r="I518" s="36"/>
      <c r="J518" s="36"/>
    </row>
    <row r="519" customHeight="1" spans="3:10">
      <c r="C519" s="33"/>
      <c r="E519" s="34"/>
      <c r="G519" s="35"/>
      <c r="H519" s="36"/>
      <c r="I519" s="36"/>
      <c r="J519" s="36"/>
    </row>
    <row r="520" customHeight="1" spans="3:10">
      <c r="C520" s="33"/>
      <c r="E520" s="34"/>
      <c r="G520" s="35"/>
      <c r="H520" s="36"/>
      <c r="I520" s="36"/>
      <c r="J520" s="36"/>
    </row>
    <row r="521" customHeight="1" spans="3:10">
      <c r="C521" s="33"/>
      <c r="E521" s="34"/>
      <c r="G521" s="35"/>
      <c r="H521" s="36"/>
      <c r="I521" s="36"/>
      <c r="J521" s="36"/>
    </row>
    <row r="522" customHeight="1" spans="3:10">
      <c r="C522" s="33"/>
      <c r="E522" s="34"/>
      <c r="G522" s="35"/>
      <c r="H522" s="36"/>
      <c r="I522" s="36"/>
      <c r="J522" s="36"/>
    </row>
    <row r="523" customHeight="1" spans="3:10">
      <c r="C523" s="33"/>
      <c r="E523" s="34"/>
      <c r="G523" s="35"/>
      <c r="H523" s="36"/>
      <c r="I523" s="36"/>
      <c r="J523" s="36"/>
    </row>
    <row r="524" customHeight="1" spans="3:10">
      <c r="C524" s="33"/>
      <c r="E524" s="34"/>
      <c r="G524" s="35"/>
      <c r="H524" s="36"/>
      <c r="I524" s="36"/>
      <c r="J524" s="36"/>
    </row>
    <row r="525" customHeight="1" spans="3:10">
      <c r="C525" s="33"/>
      <c r="E525" s="34"/>
      <c r="G525" s="35"/>
      <c r="H525" s="36"/>
      <c r="I525" s="36"/>
      <c r="J525" s="36"/>
    </row>
    <row r="526" customHeight="1" spans="3:10">
      <c r="C526" s="33"/>
      <c r="E526" s="34"/>
      <c r="G526" s="35"/>
      <c r="H526" s="36"/>
      <c r="I526" s="36"/>
      <c r="J526" s="36"/>
    </row>
    <row r="527" customHeight="1" spans="3:10">
      <c r="C527" s="33"/>
      <c r="E527" s="34"/>
      <c r="G527" s="35"/>
      <c r="H527" s="36"/>
      <c r="I527" s="36"/>
      <c r="J527" s="36"/>
    </row>
    <row r="528" customHeight="1" spans="3:10">
      <c r="C528" s="33"/>
      <c r="E528" s="34"/>
      <c r="G528" s="35"/>
      <c r="H528" s="36"/>
      <c r="I528" s="36"/>
      <c r="J528" s="36"/>
    </row>
    <row r="529" customHeight="1" spans="3:10">
      <c r="C529" s="33"/>
      <c r="E529" s="34"/>
      <c r="G529" s="35"/>
      <c r="H529" s="36"/>
      <c r="I529" s="36"/>
      <c r="J529" s="36"/>
    </row>
    <row r="530" customHeight="1" spans="3:10">
      <c r="C530" s="33"/>
      <c r="E530" s="34"/>
      <c r="G530" s="35"/>
      <c r="H530" s="36"/>
      <c r="I530" s="36"/>
      <c r="J530" s="36"/>
    </row>
    <row r="531" customHeight="1" spans="3:10">
      <c r="C531" s="33"/>
      <c r="E531" s="34"/>
      <c r="G531" s="35"/>
      <c r="H531" s="36"/>
      <c r="I531" s="36"/>
      <c r="J531" s="36"/>
    </row>
    <row r="532" customHeight="1" spans="3:10">
      <c r="C532" s="33"/>
      <c r="E532" s="34"/>
      <c r="G532" s="35"/>
      <c r="H532" s="36"/>
      <c r="I532" s="36"/>
      <c r="J532" s="36"/>
    </row>
    <row r="533" customHeight="1" spans="3:10">
      <c r="C533" s="33"/>
      <c r="E533" s="34"/>
      <c r="G533" s="35"/>
      <c r="H533" s="36"/>
      <c r="I533" s="36"/>
      <c r="J533" s="36"/>
    </row>
    <row r="534" customHeight="1" spans="3:10">
      <c r="C534" s="33"/>
      <c r="E534" s="34"/>
      <c r="G534" s="35"/>
      <c r="H534" s="36"/>
      <c r="I534" s="36"/>
      <c r="J534" s="36"/>
    </row>
    <row r="535" customHeight="1" spans="3:10">
      <c r="C535" s="33"/>
      <c r="E535" s="34"/>
      <c r="G535" s="35"/>
      <c r="H535" s="36"/>
      <c r="I535" s="36"/>
      <c r="J535" s="36"/>
    </row>
    <row r="536" customHeight="1" spans="3:10">
      <c r="C536" s="33"/>
      <c r="E536" s="34"/>
      <c r="G536" s="35"/>
      <c r="H536" s="36"/>
      <c r="I536" s="36"/>
      <c r="J536" s="36"/>
    </row>
    <row r="537" customHeight="1" spans="3:10">
      <c r="C537" s="33"/>
      <c r="E537" s="34"/>
      <c r="G537" s="35"/>
      <c r="H537" s="36"/>
      <c r="I537" s="36"/>
      <c r="J537" s="36"/>
    </row>
    <row r="538" customHeight="1" spans="3:10">
      <c r="C538" s="33"/>
      <c r="E538" s="34"/>
      <c r="G538" s="35"/>
      <c r="H538" s="36"/>
      <c r="I538" s="36"/>
      <c r="J538" s="36"/>
    </row>
    <row r="539" customHeight="1" spans="3:10">
      <c r="C539" s="33"/>
      <c r="E539" s="34"/>
      <c r="G539" s="35"/>
      <c r="H539" s="36"/>
      <c r="I539" s="36"/>
      <c r="J539" s="36"/>
    </row>
    <row r="540" customHeight="1" spans="3:10">
      <c r="C540" s="33"/>
      <c r="E540" s="34"/>
      <c r="G540" s="35"/>
      <c r="H540" s="36"/>
      <c r="I540" s="36"/>
      <c r="J540" s="36"/>
    </row>
    <row r="541" customHeight="1" spans="3:10">
      <c r="C541" s="33"/>
      <c r="E541" s="34"/>
      <c r="G541" s="35"/>
      <c r="H541" s="36"/>
      <c r="I541" s="36"/>
      <c r="J541" s="36"/>
    </row>
    <row r="542" customHeight="1" spans="3:10">
      <c r="C542" s="33"/>
      <c r="E542" s="34"/>
      <c r="G542" s="35"/>
      <c r="H542" s="36"/>
      <c r="I542" s="36"/>
      <c r="J542" s="36"/>
    </row>
    <row r="543" customHeight="1" spans="3:10">
      <c r="C543" s="33"/>
      <c r="E543" s="34"/>
      <c r="G543" s="35"/>
      <c r="H543" s="36"/>
      <c r="I543" s="36"/>
      <c r="J543" s="36"/>
    </row>
    <row r="544" customHeight="1" spans="3:10">
      <c r="C544" s="33"/>
      <c r="E544" s="34"/>
      <c r="G544" s="35"/>
      <c r="H544" s="36"/>
      <c r="I544" s="36"/>
      <c r="J544" s="36"/>
    </row>
    <row r="545" customHeight="1" spans="3:10">
      <c r="C545" s="33"/>
      <c r="E545" s="34"/>
      <c r="G545" s="35"/>
      <c r="H545" s="36"/>
      <c r="I545" s="36"/>
      <c r="J545" s="36"/>
    </row>
    <row r="546" customHeight="1" spans="3:10">
      <c r="C546" s="33"/>
      <c r="E546" s="34"/>
      <c r="G546" s="35"/>
      <c r="H546" s="36"/>
      <c r="I546" s="36"/>
      <c r="J546" s="36"/>
    </row>
    <row r="547" customHeight="1" spans="3:10">
      <c r="C547" s="33"/>
      <c r="E547" s="34"/>
      <c r="G547" s="35"/>
      <c r="H547" s="36"/>
      <c r="I547" s="36"/>
      <c r="J547" s="36"/>
    </row>
    <row r="548" customHeight="1" spans="3:10">
      <c r="C548" s="33"/>
      <c r="E548" s="34"/>
      <c r="G548" s="35"/>
      <c r="H548" s="36"/>
      <c r="I548" s="36"/>
      <c r="J548" s="36"/>
    </row>
    <row r="549" customHeight="1" spans="3:10">
      <c r="C549" s="33"/>
      <c r="E549" s="34"/>
      <c r="G549" s="35"/>
      <c r="H549" s="36"/>
      <c r="I549" s="36"/>
      <c r="J549" s="36"/>
    </row>
    <row r="550" customHeight="1" spans="3:10">
      <c r="C550" s="33"/>
      <c r="E550" s="34"/>
      <c r="G550" s="35"/>
      <c r="H550" s="36"/>
      <c r="I550" s="36"/>
      <c r="J550" s="36"/>
    </row>
    <row r="551" customHeight="1" spans="3:10">
      <c r="C551" s="33"/>
      <c r="E551" s="34"/>
      <c r="G551" s="35"/>
      <c r="H551" s="36"/>
      <c r="I551" s="36"/>
      <c r="J551" s="36"/>
    </row>
    <row r="552" customHeight="1" spans="3:10">
      <c r="C552" s="33"/>
      <c r="E552" s="34"/>
      <c r="G552" s="35"/>
      <c r="H552" s="36"/>
      <c r="I552" s="36"/>
      <c r="J552" s="36"/>
    </row>
    <row r="553" customHeight="1" spans="3:10">
      <c r="C553" s="33"/>
      <c r="E553" s="34"/>
      <c r="G553" s="35"/>
      <c r="H553" s="36"/>
      <c r="I553" s="36"/>
      <c r="J553" s="36"/>
    </row>
    <row r="554" customHeight="1" spans="3:10">
      <c r="C554" s="33"/>
      <c r="E554" s="34"/>
      <c r="G554" s="35"/>
      <c r="H554" s="36"/>
      <c r="I554" s="36"/>
      <c r="J554" s="36"/>
    </row>
    <row r="555" customHeight="1" spans="3:10">
      <c r="C555" s="33"/>
      <c r="E555" s="34"/>
      <c r="G555" s="35"/>
      <c r="H555" s="36"/>
      <c r="I555" s="36"/>
      <c r="J555" s="36"/>
    </row>
    <row r="556" customHeight="1" spans="3:10">
      <c r="C556" s="33"/>
      <c r="E556" s="34"/>
      <c r="G556" s="35"/>
      <c r="H556" s="36"/>
      <c r="I556" s="36"/>
      <c r="J556" s="36"/>
    </row>
    <row r="557" customHeight="1" spans="3:10">
      <c r="C557" s="33"/>
      <c r="E557" s="34"/>
      <c r="G557" s="35"/>
      <c r="H557" s="36"/>
      <c r="I557" s="36"/>
      <c r="J557" s="36"/>
    </row>
    <row r="558" customHeight="1" spans="3:10">
      <c r="C558" s="33"/>
      <c r="E558" s="34"/>
      <c r="G558" s="35"/>
      <c r="H558" s="36"/>
      <c r="I558" s="36"/>
      <c r="J558" s="36"/>
    </row>
    <row r="559" customHeight="1" spans="3:10">
      <c r="C559" s="33"/>
      <c r="E559" s="34"/>
      <c r="G559" s="35"/>
      <c r="H559" s="36"/>
      <c r="I559" s="36"/>
      <c r="J559" s="36"/>
    </row>
    <row r="560" customHeight="1" spans="3:10">
      <c r="C560" s="33"/>
      <c r="E560" s="34"/>
      <c r="G560" s="35"/>
      <c r="H560" s="36"/>
      <c r="I560" s="36"/>
      <c r="J560" s="36"/>
    </row>
    <row r="561" customHeight="1" spans="3:10">
      <c r="C561" s="33"/>
      <c r="E561" s="34"/>
      <c r="G561" s="35"/>
      <c r="H561" s="36"/>
      <c r="I561" s="36"/>
      <c r="J561" s="36"/>
    </row>
    <row r="562" customHeight="1" spans="3:10">
      <c r="C562" s="33"/>
      <c r="E562" s="34"/>
      <c r="G562" s="35"/>
      <c r="H562" s="36"/>
      <c r="I562" s="36"/>
      <c r="J562" s="36"/>
    </row>
    <row r="563" customHeight="1" spans="3:10">
      <c r="C563" s="33"/>
      <c r="E563" s="34"/>
      <c r="G563" s="35"/>
      <c r="H563" s="36"/>
      <c r="I563" s="36"/>
      <c r="J563" s="36"/>
    </row>
    <row r="564" customHeight="1" spans="3:10">
      <c r="C564" s="33"/>
      <c r="E564" s="34"/>
      <c r="G564" s="35"/>
      <c r="H564" s="36"/>
      <c r="I564" s="36"/>
      <c r="J564" s="36"/>
    </row>
    <row r="565" customHeight="1" spans="3:10">
      <c r="C565" s="33"/>
      <c r="E565" s="34"/>
      <c r="G565" s="35"/>
      <c r="H565" s="36"/>
      <c r="I565" s="36"/>
      <c r="J565" s="36"/>
    </row>
    <row r="566" customHeight="1" spans="3:10">
      <c r="C566" s="33"/>
      <c r="E566" s="34"/>
      <c r="G566" s="35"/>
      <c r="H566" s="36"/>
      <c r="I566" s="36"/>
      <c r="J566" s="36"/>
    </row>
    <row r="567" customHeight="1" spans="3:10">
      <c r="C567" s="33"/>
      <c r="E567" s="34"/>
      <c r="G567" s="35"/>
      <c r="H567" s="36"/>
      <c r="I567" s="36"/>
      <c r="J567" s="36"/>
    </row>
    <row r="568" customHeight="1" spans="3:10">
      <c r="C568" s="33"/>
      <c r="E568" s="34"/>
      <c r="G568" s="35"/>
      <c r="H568" s="36"/>
      <c r="I568" s="36"/>
      <c r="J568" s="36"/>
    </row>
    <row r="569" customHeight="1" spans="3:10">
      <c r="C569" s="33"/>
      <c r="E569" s="34"/>
      <c r="G569" s="35"/>
      <c r="H569" s="36"/>
      <c r="I569" s="36"/>
      <c r="J569" s="36"/>
    </row>
    <row r="570" customHeight="1" spans="3:10">
      <c r="C570" s="33"/>
      <c r="E570" s="34"/>
      <c r="G570" s="35"/>
      <c r="H570" s="36"/>
      <c r="I570" s="36"/>
      <c r="J570" s="36"/>
    </row>
    <row r="571" customHeight="1" spans="3:10">
      <c r="C571" s="33"/>
      <c r="E571" s="34"/>
      <c r="G571" s="35"/>
      <c r="H571" s="36"/>
      <c r="I571" s="36"/>
      <c r="J571" s="36"/>
    </row>
    <row r="572" customHeight="1" spans="3:10">
      <c r="C572" s="33"/>
      <c r="E572" s="34"/>
      <c r="G572" s="35"/>
      <c r="H572" s="36"/>
      <c r="I572" s="36"/>
      <c r="J572" s="36"/>
    </row>
    <row r="573" customHeight="1" spans="3:10">
      <c r="C573" s="33"/>
      <c r="E573" s="34"/>
      <c r="G573" s="35"/>
      <c r="H573" s="36"/>
      <c r="I573" s="36"/>
      <c r="J573" s="36"/>
    </row>
    <row r="574" customHeight="1" spans="3:10">
      <c r="C574" s="33"/>
      <c r="E574" s="34"/>
      <c r="G574" s="35"/>
      <c r="H574" s="36"/>
      <c r="I574" s="36"/>
      <c r="J574" s="36"/>
    </row>
    <row r="575" customHeight="1" spans="3:10">
      <c r="C575" s="33"/>
      <c r="E575" s="34"/>
      <c r="G575" s="35"/>
      <c r="H575" s="36"/>
      <c r="I575" s="36"/>
      <c r="J575" s="36"/>
    </row>
    <row r="576" customHeight="1" spans="3:10">
      <c r="C576" s="33"/>
      <c r="E576" s="34"/>
      <c r="G576" s="35"/>
      <c r="H576" s="36"/>
      <c r="I576" s="36"/>
      <c r="J576" s="36"/>
    </row>
    <row r="577" customHeight="1" spans="3:10">
      <c r="C577" s="33"/>
      <c r="E577" s="34"/>
      <c r="G577" s="35"/>
      <c r="H577" s="36"/>
      <c r="I577" s="36"/>
      <c r="J577" s="36"/>
    </row>
    <row r="578" customHeight="1" spans="3:10">
      <c r="C578" s="33"/>
      <c r="E578" s="34"/>
      <c r="G578" s="35"/>
      <c r="H578" s="36"/>
      <c r="I578" s="36"/>
      <c r="J578" s="36"/>
    </row>
    <row r="579" customHeight="1" spans="3:10">
      <c r="C579" s="33"/>
      <c r="E579" s="34"/>
      <c r="G579" s="35"/>
      <c r="H579" s="36"/>
      <c r="I579" s="36"/>
      <c r="J579" s="36"/>
    </row>
    <row r="580" customHeight="1" spans="3:10">
      <c r="C580" s="33"/>
      <c r="E580" s="34"/>
      <c r="G580" s="35"/>
      <c r="H580" s="36"/>
      <c r="I580" s="36"/>
      <c r="J580" s="36"/>
    </row>
    <row r="581" customHeight="1" spans="3:10">
      <c r="C581" s="33"/>
      <c r="E581" s="34"/>
      <c r="G581" s="35"/>
      <c r="H581" s="36"/>
      <c r="I581" s="36"/>
      <c r="J581" s="36"/>
    </row>
    <row r="582" customHeight="1" spans="3:10">
      <c r="C582" s="33"/>
      <c r="E582" s="34"/>
      <c r="G582" s="35"/>
      <c r="H582" s="36"/>
      <c r="I582" s="36"/>
      <c r="J582" s="36"/>
    </row>
    <row r="583" customHeight="1" spans="3:10">
      <c r="C583" s="33"/>
      <c r="E583" s="34"/>
      <c r="G583" s="35"/>
      <c r="H583" s="36"/>
      <c r="I583" s="36"/>
      <c r="J583" s="36"/>
    </row>
    <row r="584" customHeight="1" spans="3:10">
      <c r="C584" s="33"/>
      <c r="E584" s="34"/>
      <c r="G584" s="35"/>
      <c r="H584" s="36"/>
      <c r="I584" s="36"/>
      <c r="J584" s="36"/>
    </row>
    <row r="585" customHeight="1" spans="3:10">
      <c r="C585" s="33"/>
      <c r="E585" s="34"/>
      <c r="G585" s="35"/>
      <c r="H585" s="36"/>
      <c r="I585" s="36"/>
      <c r="J585" s="36"/>
    </row>
    <row r="586" customHeight="1" spans="3:10">
      <c r="C586" s="33"/>
      <c r="E586" s="34"/>
      <c r="G586" s="35"/>
      <c r="H586" s="36"/>
      <c r="I586" s="36"/>
      <c r="J586" s="36"/>
    </row>
    <row r="587" customHeight="1" spans="3:10">
      <c r="C587" s="33"/>
      <c r="E587" s="34"/>
      <c r="G587" s="35"/>
      <c r="H587" s="36"/>
      <c r="I587" s="36"/>
      <c r="J587" s="36"/>
    </row>
    <row r="588" customHeight="1" spans="3:10">
      <c r="C588" s="33"/>
      <c r="E588" s="34"/>
      <c r="G588" s="35"/>
      <c r="H588" s="36"/>
      <c r="I588" s="36"/>
      <c r="J588" s="36"/>
    </row>
    <row r="589" customHeight="1" spans="3:10">
      <c r="C589" s="33"/>
      <c r="E589" s="34"/>
      <c r="G589" s="35"/>
      <c r="H589" s="36"/>
      <c r="I589" s="36"/>
      <c r="J589" s="36"/>
    </row>
    <row r="590" customHeight="1" spans="3:10">
      <c r="C590" s="33"/>
      <c r="E590" s="34"/>
      <c r="G590" s="35"/>
      <c r="H590" s="36"/>
      <c r="I590" s="36"/>
      <c r="J590" s="36"/>
    </row>
    <row r="591" customHeight="1" spans="3:10">
      <c r="C591" s="33"/>
      <c r="E591" s="34"/>
      <c r="G591" s="35"/>
      <c r="H591" s="36"/>
      <c r="I591" s="36"/>
      <c r="J591" s="36"/>
    </row>
    <row r="592" customHeight="1" spans="3:10">
      <c r="C592" s="33"/>
      <c r="E592" s="34"/>
      <c r="G592" s="35"/>
      <c r="H592" s="36"/>
      <c r="I592" s="36"/>
      <c r="J592" s="36"/>
    </row>
    <row r="593" customHeight="1" spans="3:10">
      <c r="C593" s="33"/>
      <c r="E593" s="34"/>
      <c r="G593" s="35"/>
      <c r="H593" s="36"/>
      <c r="I593" s="36"/>
      <c r="J593" s="36"/>
    </row>
    <row r="594" customHeight="1" spans="3:10">
      <c r="C594" s="33"/>
      <c r="E594" s="34"/>
      <c r="G594" s="35"/>
      <c r="H594" s="36"/>
      <c r="I594" s="36"/>
      <c r="J594" s="36"/>
    </row>
    <row r="595" customHeight="1" spans="3:10">
      <c r="C595" s="33"/>
      <c r="E595" s="34"/>
      <c r="G595" s="35"/>
      <c r="H595" s="36"/>
      <c r="I595" s="36"/>
      <c r="J595" s="36"/>
    </row>
    <row r="596" customHeight="1" spans="3:10">
      <c r="C596" s="33"/>
      <c r="E596" s="34"/>
      <c r="G596" s="35"/>
      <c r="H596" s="36"/>
      <c r="I596" s="36"/>
      <c r="J596" s="36"/>
    </row>
    <row r="597" customHeight="1" spans="3:10">
      <c r="C597" s="33"/>
      <c r="E597" s="34"/>
      <c r="G597" s="35"/>
      <c r="H597" s="36"/>
      <c r="I597" s="36"/>
      <c r="J597" s="36"/>
    </row>
    <row r="598" customHeight="1" spans="3:10">
      <c r="C598" s="33"/>
      <c r="E598" s="34"/>
      <c r="G598" s="35"/>
      <c r="H598" s="36"/>
      <c r="I598" s="36"/>
      <c r="J598" s="36"/>
    </row>
    <row r="599" customHeight="1" spans="3:10">
      <c r="C599" s="33"/>
      <c r="E599" s="34"/>
      <c r="G599" s="35"/>
      <c r="H599" s="36"/>
      <c r="I599" s="36"/>
      <c r="J599" s="36"/>
    </row>
    <row r="600" customHeight="1" spans="3:10">
      <c r="C600" s="33"/>
      <c r="E600" s="34"/>
      <c r="G600" s="35"/>
      <c r="H600" s="36"/>
      <c r="I600" s="36"/>
      <c r="J600" s="36"/>
    </row>
    <row r="601" customHeight="1" spans="3:10">
      <c r="C601" s="33"/>
      <c r="E601" s="34"/>
      <c r="G601" s="35"/>
      <c r="H601" s="36"/>
      <c r="I601" s="36"/>
      <c r="J601" s="36"/>
    </row>
    <row r="602" customHeight="1" spans="3:10">
      <c r="C602" s="33"/>
      <c r="E602" s="34"/>
      <c r="G602" s="35"/>
      <c r="H602" s="36"/>
      <c r="I602" s="36"/>
      <c r="J602" s="36"/>
    </row>
    <row r="603" customHeight="1" spans="3:10">
      <c r="C603" s="33"/>
      <c r="E603" s="34"/>
      <c r="G603" s="35"/>
      <c r="H603" s="36"/>
      <c r="I603" s="36"/>
      <c r="J603" s="36"/>
    </row>
    <row r="604" customHeight="1" spans="3:10">
      <c r="C604" s="33"/>
      <c r="E604" s="34"/>
      <c r="G604" s="35"/>
      <c r="H604" s="36"/>
      <c r="I604" s="36"/>
      <c r="J604" s="36"/>
    </row>
    <row r="605" customHeight="1" spans="3:10">
      <c r="C605" s="33"/>
      <c r="E605" s="34"/>
      <c r="G605" s="35"/>
      <c r="H605" s="36"/>
      <c r="I605" s="36"/>
      <c r="J605" s="36"/>
    </row>
    <row r="606" customHeight="1" spans="3:10">
      <c r="C606" s="33"/>
      <c r="E606" s="34"/>
      <c r="G606" s="35"/>
      <c r="H606" s="36"/>
      <c r="I606" s="36"/>
      <c r="J606" s="36"/>
    </row>
    <row r="607" customHeight="1" spans="3:10">
      <c r="C607" s="33"/>
      <c r="E607" s="34"/>
      <c r="G607" s="35"/>
      <c r="H607" s="36"/>
      <c r="I607" s="36"/>
      <c r="J607" s="36"/>
    </row>
    <row r="608" customHeight="1" spans="3:10">
      <c r="C608" s="33"/>
      <c r="E608" s="34"/>
      <c r="G608" s="35"/>
      <c r="H608" s="36"/>
      <c r="I608" s="36"/>
      <c r="J608" s="36"/>
    </row>
    <row r="609" customHeight="1" spans="3:10">
      <c r="C609" s="33"/>
      <c r="E609" s="34"/>
      <c r="G609" s="35"/>
      <c r="H609" s="36"/>
      <c r="I609" s="36"/>
      <c r="J609" s="36"/>
    </row>
    <row r="610" customHeight="1" spans="3:10">
      <c r="C610" s="33"/>
      <c r="E610" s="34"/>
      <c r="G610" s="35"/>
      <c r="H610" s="36"/>
      <c r="I610" s="36"/>
      <c r="J610" s="36"/>
    </row>
    <row r="611" customHeight="1" spans="3:10">
      <c r="C611" s="33"/>
      <c r="E611" s="34"/>
      <c r="G611" s="35"/>
      <c r="H611" s="36"/>
      <c r="I611" s="36"/>
      <c r="J611" s="36"/>
    </row>
    <row r="612" customHeight="1" spans="3:10">
      <c r="C612" s="33"/>
      <c r="E612" s="34"/>
      <c r="G612" s="35"/>
      <c r="H612" s="36"/>
      <c r="I612" s="36"/>
      <c r="J612" s="36"/>
    </row>
    <row r="613" customHeight="1" spans="3:10">
      <c r="C613" s="33"/>
      <c r="E613" s="34"/>
      <c r="G613" s="35"/>
      <c r="H613" s="36"/>
      <c r="I613" s="36"/>
      <c r="J613" s="36"/>
    </row>
    <row r="614" customHeight="1" spans="3:10">
      <c r="C614" s="33"/>
      <c r="E614" s="34"/>
      <c r="G614" s="35"/>
      <c r="H614" s="36"/>
      <c r="I614" s="36"/>
      <c r="J614" s="36"/>
    </row>
    <row r="615" customHeight="1" spans="3:10">
      <c r="C615" s="33"/>
      <c r="E615" s="34"/>
      <c r="G615" s="35"/>
      <c r="H615" s="36"/>
      <c r="I615" s="36"/>
      <c r="J615" s="36"/>
    </row>
    <row r="616" customHeight="1" spans="3:10">
      <c r="C616" s="33"/>
      <c r="E616" s="34"/>
      <c r="G616" s="35"/>
      <c r="H616" s="36"/>
      <c r="I616" s="36"/>
      <c r="J616" s="36"/>
    </row>
    <row r="617" customHeight="1" spans="3:10">
      <c r="C617" s="33"/>
      <c r="E617" s="34"/>
      <c r="G617" s="35"/>
      <c r="H617" s="36"/>
      <c r="I617" s="36"/>
      <c r="J617" s="36"/>
    </row>
    <row r="618" customHeight="1" spans="3:10">
      <c r="C618" s="33"/>
      <c r="E618" s="34"/>
      <c r="G618" s="35"/>
      <c r="H618" s="36"/>
      <c r="I618" s="36"/>
      <c r="J618" s="36"/>
    </row>
    <row r="619" customHeight="1" spans="3:10">
      <c r="C619" s="33"/>
      <c r="E619" s="34"/>
      <c r="G619" s="35"/>
      <c r="H619" s="36"/>
      <c r="I619" s="36"/>
      <c r="J619" s="36"/>
    </row>
    <row r="620" customHeight="1" spans="3:10">
      <c r="C620" s="33"/>
      <c r="E620" s="34"/>
      <c r="G620" s="35"/>
      <c r="H620" s="36"/>
      <c r="I620" s="36"/>
      <c r="J620" s="36"/>
    </row>
    <row r="621" customHeight="1" spans="3:10">
      <c r="C621" s="33"/>
      <c r="E621" s="34"/>
      <c r="G621" s="35"/>
      <c r="H621" s="36"/>
      <c r="I621" s="36"/>
      <c r="J621" s="36"/>
    </row>
    <row r="622" customHeight="1" spans="3:10">
      <c r="C622" s="33"/>
      <c r="E622" s="34"/>
      <c r="G622" s="35"/>
      <c r="H622" s="36"/>
      <c r="I622" s="36"/>
      <c r="J622" s="36"/>
    </row>
    <row r="623" customHeight="1" spans="3:10">
      <c r="C623" s="33"/>
      <c r="E623" s="34"/>
      <c r="G623" s="35"/>
      <c r="H623" s="36"/>
      <c r="I623" s="36"/>
      <c r="J623" s="36"/>
    </row>
    <row r="624" customHeight="1" spans="3:10">
      <c r="C624" s="33"/>
      <c r="E624" s="34"/>
      <c r="G624" s="35"/>
      <c r="H624" s="36"/>
      <c r="I624" s="36"/>
      <c r="J624" s="36"/>
    </row>
    <row r="625" customHeight="1" spans="3:10">
      <c r="C625" s="33"/>
      <c r="E625" s="34"/>
      <c r="G625" s="35"/>
      <c r="H625" s="36"/>
      <c r="I625" s="36"/>
      <c r="J625" s="36"/>
    </row>
    <row r="626" customHeight="1" spans="3:10">
      <c r="C626" s="33"/>
      <c r="E626" s="34"/>
      <c r="G626" s="35"/>
      <c r="H626" s="36"/>
      <c r="I626" s="36"/>
      <c r="J626" s="36"/>
    </row>
    <row r="627" customHeight="1" spans="3:10">
      <c r="C627" s="33"/>
      <c r="E627" s="34"/>
      <c r="G627" s="35"/>
      <c r="H627" s="36"/>
      <c r="I627" s="36"/>
      <c r="J627" s="36"/>
    </row>
    <row r="628" customHeight="1" spans="3:10">
      <c r="C628" s="33"/>
      <c r="E628" s="34"/>
      <c r="G628" s="35"/>
      <c r="H628" s="36"/>
      <c r="I628" s="36"/>
      <c r="J628" s="36"/>
    </row>
    <row r="629" customHeight="1" spans="3:10">
      <c r="C629" s="33"/>
      <c r="E629" s="34"/>
      <c r="G629" s="35"/>
      <c r="H629" s="36"/>
      <c r="I629" s="36"/>
      <c r="J629" s="36"/>
    </row>
    <row r="630" customHeight="1" spans="3:10">
      <c r="C630" s="33"/>
      <c r="E630" s="34"/>
      <c r="G630" s="35"/>
      <c r="H630" s="36"/>
      <c r="I630" s="36"/>
      <c r="J630" s="36"/>
    </row>
    <row r="631" customHeight="1" spans="3:10">
      <c r="C631" s="33"/>
      <c r="E631" s="34"/>
      <c r="G631" s="35"/>
      <c r="H631" s="36"/>
      <c r="I631" s="36"/>
      <c r="J631" s="36"/>
    </row>
    <row r="632" customHeight="1" spans="3:10">
      <c r="C632" s="33"/>
      <c r="E632" s="34"/>
      <c r="G632" s="35"/>
      <c r="H632" s="36"/>
      <c r="I632" s="36"/>
      <c r="J632" s="36"/>
    </row>
    <row r="633" customHeight="1" spans="3:10">
      <c r="C633" s="33"/>
      <c r="E633" s="34"/>
      <c r="G633" s="35"/>
      <c r="H633" s="36"/>
      <c r="I633" s="36"/>
      <c r="J633" s="36"/>
    </row>
    <row r="634" customHeight="1" spans="3:10">
      <c r="C634" s="33"/>
      <c r="E634" s="34"/>
      <c r="G634" s="35"/>
      <c r="H634" s="36"/>
      <c r="I634" s="36"/>
      <c r="J634" s="36"/>
    </row>
    <row r="635" customHeight="1" spans="3:10">
      <c r="C635" s="33"/>
      <c r="E635" s="34"/>
      <c r="G635" s="35"/>
      <c r="H635" s="36"/>
      <c r="I635" s="36"/>
      <c r="J635" s="36"/>
    </row>
    <row r="636" customHeight="1" spans="3:10">
      <c r="C636" s="33"/>
      <c r="E636" s="34"/>
      <c r="G636" s="35"/>
      <c r="H636" s="36"/>
      <c r="I636" s="36"/>
      <c r="J636" s="36"/>
    </row>
    <row r="637" customHeight="1" spans="3:10">
      <c r="C637" s="33"/>
      <c r="E637" s="34"/>
      <c r="G637" s="35"/>
      <c r="H637" s="36"/>
      <c r="I637" s="36"/>
      <c r="J637" s="36"/>
    </row>
    <row r="638" customHeight="1" spans="3:10">
      <c r="C638" s="33"/>
      <c r="E638" s="34"/>
      <c r="G638" s="35"/>
      <c r="H638" s="36"/>
      <c r="I638" s="36"/>
      <c r="J638" s="36"/>
    </row>
    <row r="639" customHeight="1" spans="3:10">
      <c r="C639" s="33"/>
      <c r="E639" s="34"/>
      <c r="G639" s="35"/>
      <c r="H639" s="36"/>
      <c r="I639" s="36"/>
      <c r="J639" s="36"/>
    </row>
    <row r="640" customHeight="1" spans="3:10">
      <c r="C640" s="33"/>
      <c r="E640" s="34"/>
      <c r="G640" s="35"/>
      <c r="H640" s="36"/>
      <c r="I640" s="36"/>
      <c r="J640" s="36"/>
    </row>
    <row r="641" customHeight="1" spans="3:10">
      <c r="C641" s="33"/>
      <c r="E641" s="34"/>
      <c r="G641" s="35"/>
      <c r="H641" s="36"/>
      <c r="I641" s="36"/>
      <c r="J641" s="36"/>
    </row>
    <row r="642" customHeight="1" spans="3:10">
      <c r="C642" s="33"/>
      <c r="E642" s="34"/>
      <c r="G642" s="35"/>
      <c r="H642" s="36"/>
      <c r="I642" s="36"/>
      <c r="J642" s="36"/>
    </row>
    <row r="643" customHeight="1" spans="3:10">
      <c r="C643" s="33"/>
      <c r="E643" s="34"/>
      <c r="G643" s="35"/>
      <c r="H643" s="36"/>
      <c r="I643" s="36"/>
      <c r="J643" s="36"/>
    </row>
    <row r="644" customHeight="1" spans="3:10">
      <c r="C644" s="33"/>
      <c r="E644" s="34"/>
      <c r="G644" s="35"/>
      <c r="H644" s="36"/>
      <c r="I644" s="36"/>
      <c r="J644" s="36"/>
    </row>
    <row r="645" customHeight="1" spans="3:10">
      <c r="C645" s="33"/>
      <c r="E645" s="34"/>
      <c r="G645" s="35"/>
      <c r="H645" s="36"/>
      <c r="I645" s="36"/>
      <c r="J645" s="36"/>
    </row>
    <row r="646" customHeight="1" spans="3:10">
      <c r="C646" s="33"/>
      <c r="E646" s="34"/>
      <c r="G646" s="35"/>
      <c r="H646" s="36"/>
      <c r="I646" s="36"/>
      <c r="J646" s="36"/>
    </row>
    <row r="647" customHeight="1" spans="3:10">
      <c r="C647" s="33"/>
      <c r="E647" s="34"/>
      <c r="G647" s="35"/>
      <c r="H647" s="36"/>
      <c r="I647" s="36"/>
      <c r="J647" s="36"/>
    </row>
    <row r="648" customHeight="1" spans="3:10">
      <c r="C648" s="33"/>
      <c r="E648" s="34"/>
      <c r="G648" s="35"/>
      <c r="H648" s="36"/>
      <c r="I648" s="36"/>
      <c r="J648" s="36"/>
    </row>
    <row r="649" customHeight="1" spans="3:10">
      <c r="C649" s="33"/>
      <c r="E649" s="34"/>
      <c r="G649" s="35"/>
      <c r="H649" s="36"/>
      <c r="I649" s="36"/>
      <c r="J649" s="36"/>
    </row>
    <row r="650" customHeight="1" spans="3:10">
      <c r="C650" s="33"/>
      <c r="E650" s="34"/>
      <c r="G650" s="35"/>
      <c r="H650" s="36"/>
      <c r="I650" s="36"/>
      <c r="J650" s="36"/>
    </row>
    <row r="651" customHeight="1" spans="3:10">
      <c r="C651" s="33"/>
      <c r="E651" s="34"/>
      <c r="G651" s="35"/>
      <c r="H651" s="36"/>
      <c r="I651" s="36"/>
      <c r="J651" s="36"/>
    </row>
    <row r="652" customHeight="1" spans="3:10">
      <c r="C652" s="33"/>
      <c r="E652" s="34"/>
      <c r="G652" s="35"/>
      <c r="H652" s="36"/>
      <c r="I652" s="36"/>
      <c r="J652" s="36"/>
    </row>
    <row r="653" customHeight="1" spans="3:10">
      <c r="C653" s="33"/>
      <c r="E653" s="34"/>
      <c r="G653" s="35"/>
      <c r="H653" s="36"/>
      <c r="I653" s="36"/>
      <c r="J653" s="36"/>
    </row>
    <row r="654" customHeight="1" spans="3:10">
      <c r="C654" s="33"/>
      <c r="E654" s="34"/>
      <c r="G654" s="35"/>
      <c r="H654" s="36"/>
      <c r="I654" s="36"/>
      <c r="J654" s="36"/>
    </row>
    <row r="655" customHeight="1" spans="3:10">
      <c r="C655" s="33"/>
      <c r="E655" s="34"/>
      <c r="G655" s="35"/>
      <c r="H655" s="36"/>
      <c r="I655" s="36"/>
      <c r="J655" s="36"/>
    </row>
    <row r="656" customHeight="1" spans="3:10">
      <c r="C656" s="33"/>
      <c r="E656" s="34"/>
      <c r="G656" s="35"/>
      <c r="H656" s="36"/>
      <c r="I656" s="36"/>
      <c r="J656" s="36"/>
    </row>
    <row r="657" customHeight="1" spans="3:10">
      <c r="C657" s="33"/>
      <c r="E657" s="34"/>
      <c r="G657" s="35"/>
      <c r="H657" s="36"/>
      <c r="I657" s="36"/>
      <c r="J657" s="36"/>
    </row>
    <row r="658" customHeight="1" spans="3:10">
      <c r="C658" s="33"/>
      <c r="E658" s="34"/>
      <c r="G658" s="35"/>
      <c r="H658" s="36"/>
      <c r="I658" s="36"/>
      <c r="J658" s="36"/>
    </row>
    <row r="659" customHeight="1" spans="3:10">
      <c r="C659" s="33"/>
      <c r="E659" s="34"/>
      <c r="G659" s="35"/>
      <c r="H659" s="36"/>
      <c r="I659" s="36"/>
      <c r="J659" s="36"/>
    </row>
    <row r="660" customHeight="1" spans="3:10">
      <c r="C660" s="33"/>
      <c r="E660" s="34"/>
      <c r="G660" s="35"/>
      <c r="H660" s="36"/>
      <c r="I660" s="36"/>
      <c r="J660" s="36"/>
    </row>
    <row r="661" customHeight="1" spans="3:10">
      <c r="C661" s="33"/>
      <c r="E661" s="34"/>
      <c r="G661" s="35"/>
      <c r="H661" s="36"/>
      <c r="I661" s="36"/>
      <c r="J661" s="36"/>
    </row>
    <row r="662" customHeight="1" spans="3:10">
      <c r="C662" s="33"/>
      <c r="E662" s="34"/>
      <c r="G662" s="35"/>
      <c r="H662" s="36"/>
      <c r="I662" s="36"/>
      <c r="J662" s="36"/>
    </row>
    <row r="663" customHeight="1" spans="3:10">
      <c r="C663" s="33"/>
      <c r="E663" s="34"/>
      <c r="G663" s="35"/>
      <c r="H663" s="36"/>
      <c r="I663" s="36"/>
      <c r="J663" s="36"/>
    </row>
    <row r="664" customHeight="1" spans="3:10">
      <c r="C664" s="33"/>
      <c r="E664" s="34"/>
      <c r="G664" s="35"/>
      <c r="H664" s="36"/>
      <c r="I664" s="36"/>
      <c r="J664" s="36"/>
    </row>
    <row r="665" customHeight="1" spans="3:10">
      <c r="C665" s="33"/>
      <c r="E665" s="34"/>
      <c r="G665" s="35"/>
      <c r="H665" s="36"/>
      <c r="I665" s="36"/>
      <c r="J665" s="36"/>
    </row>
    <row r="666" customHeight="1" spans="3:10">
      <c r="C666" s="33"/>
      <c r="E666" s="34"/>
      <c r="G666" s="35"/>
      <c r="H666" s="36"/>
      <c r="I666" s="36"/>
      <c r="J666" s="36"/>
    </row>
    <row r="667" customHeight="1" spans="3:10">
      <c r="C667" s="33"/>
      <c r="E667" s="34"/>
      <c r="G667" s="35"/>
      <c r="H667" s="36"/>
      <c r="I667" s="36"/>
      <c r="J667" s="36"/>
    </row>
    <row r="668" customHeight="1" spans="3:10">
      <c r="C668" s="33"/>
      <c r="E668" s="34"/>
      <c r="G668" s="35"/>
      <c r="H668" s="36"/>
      <c r="I668" s="36"/>
      <c r="J668" s="36"/>
    </row>
    <row r="669" customHeight="1" spans="3:10">
      <c r="C669" s="33"/>
      <c r="E669" s="34"/>
      <c r="G669" s="35"/>
      <c r="H669" s="36"/>
      <c r="I669" s="36"/>
      <c r="J669" s="36"/>
    </row>
    <row r="670" customHeight="1" spans="3:10">
      <c r="C670" s="33"/>
      <c r="E670" s="34"/>
      <c r="G670" s="35"/>
      <c r="H670" s="36"/>
      <c r="I670" s="36"/>
      <c r="J670" s="36"/>
    </row>
    <row r="671" customHeight="1" spans="3:10">
      <c r="C671" s="33"/>
      <c r="E671" s="34"/>
      <c r="G671" s="35"/>
      <c r="H671" s="36"/>
      <c r="I671" s="36"/>
      <c r="J671" s="36"/>
    </row>
    <row r="672" customHeight="1" spans="3:10">
      <c r="C672" s="33"/>
      <c r="E672" s="34"/>
      <c r="G672" s="35"/>
      <c r="H672" s="36"/>
      <c r="I672" s="36"/>
      <c r="J672" s="36"/>
    </row>
    <row r="673" customHeight="1" spans="3:10">
      <c r="C673" s="33"/>
      <c r="E673" s="34"/>
      <c r="G673" s="35"/>
      <c r="H673" s="36"/>
      <c r="I673" s="36"/>
      <c r="J673" s="36"/>
    </row>
    <row r="674" customHeight="1" spans="3:10">
      <c r="C674" s="33"/>
      <c r="E674" s="34"/>
      <c r="G674" s="35"/>
      <c r="H674" s="36"/>
      <c r="I674" s="36"/>
      <c r="J674" s="36"/>
    </row>
    <row r="675" customHeight="1" spans="3:10">
      <c r="C675" s="33"/>
      <c r="E675" s="34"/>
      <c r="G675" s="35"/>
      <c r="H675" s="36"/>
      <c r="I675" s="36"/>
      <c r="J675" s="36"/>
    </row>
    <row r="676" customHeight="1" spans="3:10">
      <c r="C676" s="33"/>
      <c r="E676" s="34"/>
      <c r="G676" s="35"/>
      <c r="H676" s="36"/>
      <c r="I676" s="36"/>
      <c r="J676" s="36"/>
    </row>
    <row r="677" customHeight="1" spans="3:10">
      <c r="C677" s="33"/>
      <c r="E677" s="34"/>
      <c r="G677" s="35"/>
      <c r="H677" s="36"/>
      <c r="I677" s="36"/>
      <c r="J677" s="36"/>
    </row>
    <row r="678" customHeight="1" spans="3:10">
      <c r="C678" s="33"/>
      <c r="E678" s="34"/>
      <c r="G678" s="35"/>
      <c r="H678" s="36"/>
      <c r="I678" s="36"/>
      <c r="J678" s="36"/>
    </row>
    <row r="679" customHeight="1" spans="3:10">
      <c r="C679" s="33"/>
      <c r="E679" s="34"/>
      <c r="G679" s="35"/>
      <c r="H679" s="36"/>
      <c r="I679" s="36"/>
      <c r="J679" s="36"/>
    </row>
    <row r="680" customHeight="1" spans="3:10">
      <c r="C680" s="33"/>
      <c r="E680" s="34"/>
      <c r="G680" s="35"/>
      <c r="H680" s="36"/>
      <c r="I680" s="36"/>
      <c r="J680" s="36"/>
    </row>
    <row r="681" customHeight="1" spans="3:10">
      <c r="C681" s="33"/>
      <c r="E681" s="34"/>
      <c r="G681" s="35"/>
      <c r="H681" s="36"/>
      <c r="I681" s="36"/>
      <c r="J681" s="36"/>
    </row>
    <row r="682" customHeight="1" spans="3:10">
      <c r="C682" s="33"/>
      <c r="E682" s="34"/>
      <c r="G682" s="35"/>
      <c r="H682" s="36"/>
      <c r="I682" s="36"/>
      <c r="J682" s="36"/>
    </row>
    <row r="683" customHeight="1" spans="3:10">
      <c r="C683" s="33"/>
      <c r="E683" s="34"/>
      <c r="G683" s="35"/>
      <c r="H683" s="36"/>
      <c r="I683" s="36"/>
      <c r="J683" s="36"/>
    </row>
    <row r="684" customHeight="1" spans="3:10">
      <c r="C684" s="33"/>
      <c r="E684" s="34"/>
      <c r="G684" s="35"/>
      <c r="H684" s="36"/>
      <c r="I684" s="36"/>
      <c r="J684" s="36"/>
    </row>
    <row r="685" customHeight="1" spans="3:10">
      <c r="C685" s="33"/>
      <c r="E685" s="34"/>
      <c r="G685" s="35"/>
      <c r="H685" s="36"/>
      <c r="I685" s="36"/>
      <c r="J685" s="36"/>
    </row>
    <row r="686" customHeight="1" spans="3:10">
      <c r="C686" s="33"/>
      <c r="E686" s="34"/>
      <c r="G686" s="35"/>
      <c r="H686" s="36"/>
      <c r="I686" s="36"/>
      <c r="J686" s="36"/>
    </row>
    <row r="687" customHeight="1" spans="3:10">
      <c r="C687" s="33"/>
      <c r="E687" s="34"/>
      <c r="G687" s="35"/>
      <c r="H687" s="36"/>
      <c r="I687" s="36"/>
      <c r="J687" s="36"/>
    </row>
    <row r="688" customHeight="1" spans="3:10">
      <c r="C688" s="33"/>
      <c r="E688" s="34"/>
      <c r="G688" s="35"/>
      <c r="H688" s="36"/>
      <c r="I688" s="36"/>
      <c r="J688" s="36"/>
    </row>
    <row r="689" customHeight="1" spans="3:10">
      <c r="C689" s="33"/>
      <c r="E689" s="34"/>
      <c r="G689" s="35"/>
      <c r="H689" s="36"/>
      <c r="I689" s="36"/>
      <c r="J689" s="36"/>
    </row>
    <row r="690" customHeight="1" spans="3:10">
      <c r="C690" s="33"/>
      <c r="E690" s="34"/>
      <c r="G690" s="35"/>
      <c r="H690" s="36"/>
      <c r="I690" s="36"/>
      <c r="J690" s="36"/>
    </row>
    <row r="691" customHeight="1" spans="3:10">
      <c r="C691" s="33"/>
      <c r="E691" s="34"/>
      <c r="G691" s="35"/>
      <c r="H691" s="36"/>
      <c r="I691" s="36"/>
      <c r="J691" s="36"/>
    </row>
    <row r="692" customHeight="1" spans="3:10">
      <c r="C692" s="33"/>
      <c r="E692" s="34"/>
      <c r="G692" s="35"/>
      <c r="H692" s="36"/>
      <c r="I692" s="36"/>
      <c r="J692" s="36"/>
    </row>
    <row r="693" customHeight="1" spans="3:10">
      <c r="C693" s="33"/>
      <c r="E693" s="34"/>
      <c r="G693" s="35"/>
      <c r="H693" s="36"/>
      <c r="I693" s="36"/>
      <c r="J693" s="36"/>
    </row>
    <row r="694" customHeight="1" spans="3:10">
      <c r="C694" s="33"/>
      <c r="E694" s="34"/>
      <c r="G694" s="35"/>
      <c r="H694" s="36"/>
      <c r="I694" s="36"/>
      <c r="J694" s="36"/>
    </row>
    <row r="695" customHeight="1" spans="3:10">
      <c r="C695" s="33"/>
      <c r="E695" s="34"/>
      <c r="G695" s="35"/>
      <c r="H695" s="36"/>
      <c r="I695" s="36"/>
      <c r="J695" s="36"/>
    </row>
    <row r="696" customHeight="1" spans="3:10">
      <c r="C696" s="33"/>
      <c r="E696" s="34"/>
      <c r="G696" s="35"/>
      <c r="H696" s="36"/>
      <c r="I696" s="36"/>
      <c r="J696" s="36"/>
    </row>
    <row r="697" customHeight="1" spans="3:10">
      <c r="C697" s="33"/>
      <c r="E697" s="34"/>
      <c r="G697" s="35"/>
      <c r="H697" s="36"/>
      <c r="I697" s="36"/>
      <c r="J697" s="36"/>
    </row>
    <row r="698" customHeight="1" spans="3:10">
      <c r="C698" s="33"/>
      <c r="E698" s="34"/>
      <c r="G698" s="35"/>
      <c r="H698" s="36"/>
      <c r="I698" s="36"/>
      <c r="J698" s="36"/>
    </row>
    <row r="699" customHeight="1" spans="3:10">
      <c r="C699" s="33"/>
      <c r="E699" s="34"/>
      <c r="G699" s="35"/>
      <c r="H699" s="36"/>
      <c r="I699" s="36"/>
      <c r="J699" s="36"/>
    </row>
    <row r="700" customHeight="1" spans="3:10">
      <c r="C700" s="33"/>
      <c r="E700" s="34"/>
      <c r="G700" s="35"/>
      <c r="H700" s="36"/>
      <c r="I700" s="36"/>
      <c r="J700" s="36"/>
    </row>
    <row r="701" customHeight="1" spans="3:10">
      <c r="C701" s="33"/>
      <c r="E701" s="34"/>
      <c r="G701" s="35"/>
      <c r="H701" s="36"/>
      <c r="I701" s="36"/>
      <c r="J701" s="36"/>
    </row>
    <row r="702" customHeight="1" spans="3:10">
      <c r="C702" s="33"/>
      <c r="E702" s="34"/>
      <c r="G702" s="35"/>
      <c r="H702" s="36"/>
      <c r="I702" s="36"/>
      <c r="J702" s="36"/>
    </row>
    <row r="703" customHeight="1" spans="3:10">
      <c r="C703" s="33"/>
      <c r="E703" s="34"/>
      <c r="G703" s="35"/>
      <c r="H703" s="36"/>
      <c r="I703" s="36"/>
      <c r="J703" s="36"/>
    </row>
    <row r="704" customHeight="1" spans="3:10">
      <c r="C704" s="33"/>
      <c r="E704" s="34"/>
      <c r="G704" s="35"/>
      <c r="H704" s="36"/>
      <c r="I704" s="36"/>
      <c r="J704" s="36"/>
    </row>
    <row r="705" customHeight="1" spans="3:10">
      <c r="C705" s="33"/>
      <c r="E705" s="34"/>
      <c r="G705" s="35"/>
      <c r="H705" s="36"/>
      <c r="I705" s="36"/>
      <c r="J705" s="36"/>
    </row>
    <row r="706" customHeight="1" spans="3:10">
      <c r="C706" s="33"/>
      <c r="E706" s="34"/>
      <c r="G706" s="35"/>
      <c r="H706" s="36"/>
      <c r="I706" s="36"/>
      <c r="J706" s="36"/>
    </row>
    <row r="707" customHeight="1" spans="3:10">
      <c r="C707" s="33"/>
      <c r="E707" s="34"/>
      <c r="G707" s="35"/>
      <c r="H707" s="36"/>
      <c r="I707" s="36"/>
      <c r="J707" s="36"/>
    </row>
    <row r="708" customHeight="1" spans="3:10">
      <c r="C708" s="33"/>
      <c r="E708" s="34"/>
      <c r="G708" s="35"/>
      <c r="H708" s="36"/>
      <c r="I708" s="36"/>
      <c r="J708" s="36"/>
    </row>
    <row r="709" customHeight="1" spans="3:10">
      <c r="C709" s="33"/>
      <c r="E709" s="34"/>
      <c r="G709" s="35"/>
      <c r="H709" s="36"/>
      <c r="I709" s="36"/>
      <c r="J709" s="36"/>
    </row>
    <row r="710" customHeight="1" spans="3:10">
      <c r="C710" s="33"/>
      <c r="E710" s="34"/>
      <c r="G710" s="35"/>
      <c r="H710" s="36"/>
      <c r="I710" s="36"/>
      <c r="J710" s="36"/>
    </row>
    <row r="711" customHeight="1" spans="3:10">
      <c r="C711" s="33"/>
      <c r="E711" s="34"/>
      <c r="G711" s="35"/>
      <c r="H711" s="36"/>
      <c r="I711" s="36"/>
      <c r="J711" s="36"/>
    </row>
    <row r="712" customHeight="1" spans="3:10">
      <c r="C712" s="33"/>
      <c r="E712" s="34"/>
      <c r="G712" s="35"/>
      <c r="H712" s="36"/>
      <c r="I712" s="36"/>
      <c r="J712" s="36"/>
    </row>
    <row r="713" customHeight="1" spans="3:10">
      <c r="C713" s="33"/>
      <c r="E713" s="34"/>
      <c r="G713" s="35"/>
      <c r="H713" s="36"/>
      <c r="I713" s="36"/>
      <c r="J713" s="36"/>
    </row>
    <row r="714" customHeight="1" spans="3:10">
      <c r="C714" s="33"/>
      <c r="E714" s="34"/>
      <c r="G714" s="35"/>
      <c r="H714" s="36"/>
      <c r="I714" s="36"/>
      <c r="J714" s="36"/>
    </row>
    <row r="715" customHeight="1" spans="3:10">
      <c r="C715" s="33"/>
      <c r="E715" s="34"/>
      <c r="G715" s="35"/>
      <c r="H715" s="36"/>
      <c r="I715" s="36"/>
      <c r="J715" s="36"/>
    </row>
    <row r="716" customHeight="1" spans="3:10">
      <c r="C716" s="33"/>
      <c r="E716" s="34"/>
      <c r="G716" s="35"/>
      <c r="H716" s="36"/>
      <c r="I716" s="36"/>
      <c r="J716" s="36"/>
    </row>
    <row r="717" customHeight="1" spans="3:10">
      <c r="C717" s="33"/>
      <c r="E717" s="34"/>
      <c r="G717" s="35"/>
      <c r="H717" s="36"/>
      <c r="I717" s="36"/>
      <c r="J717" s="36"/>
    </row>
    <row r="718" customHeight="1" spans="3:10">
      <c r="C718" s="33"/>
      <c r="E718" s="34"/>
      <c r="G718" s="35"/>
      <c r="H718" s="36"/>
      <c r="I718" s="36"/>
      <c r="J718" s="36"/>
    </row>
    <row r="719" customHeight="1" spans="3:10">
      <c r="C719" s="33"/>
      <c r="E719" s="34"/>
      <c r="G719" s="35"/>
      <c r="H719" s="36"/>
      <c r="I719" s="36"/>
      <c r="J719" s="36"/>
    </row>
    <row r="720" customHeight="1" spans="3:10">
      <c r="C720" s="33"/>
      <c r="E720" s="34"/>
      <c r="G720" s="35"/>
      <c r="H720" s="36"/>
      <c r="I720" s="36"/>
      <c r="J720" s="36"/>
    </row>
    <row r="721" customHeight="1" spans="3:10">
      <c r="C721" s="33"/>
      <c r="E721" s="34"/>
      <c r="G721" s="35"/>
      <c r="H721" s="36"/>
      <c r="I721" s="36"/>
      <c r="J721" s="36"/>
    </row>
    <row r="722" customHeight="1" spans="3:10">
      <c r="C722" s="33"/>
      <c r="E722" s="34"/>
      <c r="G722" s="35"/>
      <c r="H722" s="36"/>
      <c r="I722" s="36"/>
      <c r="J722" s="36"/>
    </row>
    <row r="723" customHeight="1" spans="3:10">
      <c r="C723" s="33"/>
      <c r="E723" s="34"/>
      <c r="G723" s="35"/>
      <c r="H723" s="36"/>
      <c r="I723" s="36"/>
      <c r="J723" s="36"/>
    </row>
    <row r="724" customHeight="1" spans="3:10">
      <c r="C724" s="33"/>
      <c r="E724" s="34"/>
      <c r="G724" s="35"/>
      <c r="H724" s="36"/>
      <c r="I724" s="36"/>
      <c r="J724" s="36"/>
    </row>
    <row r="725" customHeight="1" spans="3:10">
      <c r="C725" s="33"/>
      <c r="E725" s="34"/>
      <c r="G725" s="35"/>
      <c r="H725" s="36"/>
      <c r="I725" s="36"/>
      <c r="J725" s="36"/>
    </row>
    <row r="726" customHeight="1" spans="3:10">
      <c r="C726" s="33"/>
      <c r="E726" s="34"/>
      <c r="G726" s="35"/>
      <c r="H726" s="36"/>
      <c r="I726" s="36"/>
      <c r="J726" s="36"/>
    </row>
    <row r="727" customHeight="1" spans="3:10">
      <c r="C727" s="33"/>
      <c r="E727" s="34"/>
      <c r="G727" s="35"/>
      <c r="H727" s="36"/>
      <c r="I727" s="36"/>
      <c r="J727" s="36"/>
    </row>
    <row r="728" customHeight="1" spans="3:10">
      <c r="C728" s="33"/>
      <c r="E728" s="34"/>
      <c r="G728" s="35"/>
      <c r="H728" s="36"/>
      <c r="I728" s="36"/>
      <c r="J728" s="36"/>
    </row>
    <row r="729" customHeight="1" spans="3:10">
      <c r="C729" s="33"/>
      <c r="E729" s="34"/>
      <c r="G729" s="35"/>
      <c r="H729" s="36"/>
      <c r="I729" s="36"/>
      <c r="J729" s="36"/>
    </row>
    <row r="730" customHeight="1" spans="3:10">
      <c r="C730" s="33"/>
      <c r="E730" s="34"/>
      <c r="G730" s="35"/>
      <c r="H730" s="36"/>
      <c r="I730" s="36"/>
      <c r="J730" s="36"/>
    </row>
    <row r="731" customHeight="1" spans="3:10">
      <c r="C731" s="33"/>
      <c r="E731" s="34"/>
      <c r="G731" s="35"/>
      <c r="H731" s="36"/>
      <c r="I731" s="36"/>
      <c r="J731" s="36"/>
    </row>
    <row r="732" customHeight="1" spans="3:10">
      <c r="C732" s="33"/>
      <c r="E732" s="34"/>
      <c r="G732" s="35"/>
      <c r="H732" s="36"/>
      <c r="I732" s="36"/>
      <c r="J732" s="36"/>
    </row>
    <row r="733" customHeight="1" spans="3:10">
      <c r="C733" s="33"/>
      <c r="E733" s="34"/>
      <c r="G733" s="35"/>
      <c r="H733" s="36"/>
      <c r="I733" s="36"/>
      <c r="J733" s="36"/>
    </row>
    <row r="734" customHeight="1" spans="3:10">
      <c r="C734" s="33"/>
      <c r="E734" s="34"/>
      <c r="G734" s="35"/>
      <c r="H734" s="36"/>
      <c r="I734" s="36"/>
      <c r="J734" s="36"/>
    </row>
    <row r="735" customHeight="1" spans="3:10">
      <c r="C735" s="33"/>
      <c r="E735" s="34"/>
      <c r="G735" s="35"/>
      <c r="H735" s="36"/>
      <c r="I735" s="36"/>
      <c r="J735" s="36"/>
    </row>
    <row r="736" customHeight="1" spans="3:10">
      <c r="C736" s="33"/>
      <c r="E736" s="34"/>
      <c r="G736" s="35"/>
      <c r="H736" s="36"/>
      <c r="I736" s="36"/>
      <c r="J736" s="36"/>
    </row>
    <row r="737" customHeight="1" spans="3:10">
      <c r="C737" s="33"/>
      <c r="E737" s="34"/>
      <c r="G737" s="35"/>
      <c r="H737" s="36"/>
      <c r="I737" s="36"/>
      <c r="J737" s="36"/>
    </row>
    <row r="738" customHeight="1" spans="3:10">
      <c r="C738" s="33"/>
      <c r="E738" s="34"/>
      <c r="G738" s="35"/>
      <c r="H738" s="36"/>
      <c r="I738" s="36"/>
      <c r="J738" s="36"/>
    </row>
    <row r="739" customHeight="1" spans="3:10">
      <c r="C739" s="33"/>
      <c r="E739" s="34"/>
      <c r="G739" s="35"/>
      <c r="H739" s="36"/>
      <c r="I739" s="36"/>
      <c r="J739" s="36"/>
    </row>
    <row r="740" customHeight="1" spans="3:10">
      <c r="C740" s="33"/>
      <c r="E740" s="34"/>
      <c r="G740" s="35"/>
      <c r="H740" s="36"/>
      <c r="I740" s="36"/>
      <c r="J740" s="36"/>
    </row>
    <row r="741" customHeight="1" spans="3:10">
      <c r="C741" s="33"/>
      <c r="E741" s="34"/>
      <c r="G741" s="35"/>
      <c r="H741" s="36"/>
      <c r="I741" s="36"/>
      <c r="J741" s="36"/>
    </row>
    <row r="742" customHeight="1" spans="3:10">
      <c r="C742" s="33"/>
      <c r="E742" s="34"/>
      <c r="G742" s="35"/>
      <c r="H742" s="36"/>
      <c r="I742" s="36"/>
      <c r="J742" s="36"/>
    </row>
    <row r="743" customHeight="1" spans="3:10">
      <c r="C743" s="33"/>
      <c r="E743" s="34"/>
      <c r="G743" s="35"/>
      <c r="H743" s="36"/>
      <c r="I743" s="36"/>
      <c r="J743" s="36"/>
    </row>
    <row r="744" customHeight="1" spans="3:10">
      <c r="C744" s="33"/>
      <c r="E744" s="34"/>
      <c r="G744" s="35"/>
      <c r="H744" s="36"/>
      <c r="I744" s="36"/>
      <c r="J744" s="36"/>
    </row>
    <row r="745" customHeight="1" spans="3:10">
      <c r="C745" s="33"/>
      <c r="E745" s="34"/>
      <c r="G745" s="35"/>
      <c r="H745" s="36"/>
      <c r="I745" s="36"/>
      <c r="J745" s="36"/>
    </row>
    <row r="746" customHeight="1" spans="3:10">
      <c r="C746" s="33"/>
      <c r="E746" s="34"/>
      <c r="G746" s="35"/>
      <c r="H746" s="36"/>
      <c r="I746" s="36"/>
      <c r="J746" s="36"/>
    </row>
    <row r="747" customHeight="1" spans="3:10">
      <c r="C747" s="33"/>
      <c r="E747" s="34"/>
      <c r="G747" s="35"/>
      <c r="H747" s="36"/>
      <c r="I747" s="36"/>
      <c r="J747" s="36"/>
    </row>
    <row r="748" customHeight="1" spans="3:10">
      <c r="C748" s="33"/>
      <c r="E748" s="34"/>
      <c r="G748" s="35"/>
      <c r="H748" s="36"/>
      <c r="I748" s="36"/>
      <c r="J748" s="36"/>
    </row>
    <row r="749" customHeight="1" spans="3:10">
      <c r="C749" s="33"/>
      <c r="E749" s="34"/>
      <c r="G749" s="35"/>
      <c r="H749" s="36"/>
      <c r="I749" s="36"/>
      <c r="J749" s="36"/>
    </row>
    <row r="750" customHeight="1" spans="3:10">
      <c r="C750" s="33"/>
      <c r="E750" s="34"/>
      <c r="G750" s="35"/>
      <c r="H750" s="36"/>
      <c r="I750" s="36"/>
      <c r="J750" s="36"/>
    </row>
    <row r="751" customHeight="1" spans="3:10">
      <c r="C751" s="33"/>
      <c r="E751" s="34"/>
      <c r="G751" s="35"/>
      <c r="H751" s="36"/>
      <c r="I751" s="36"/>
      <c r="J751" s="36"/>
    </row>
    <row r="752" customHeight="1" spans="3:10">
      <c r="C752" s="33"/>
      <c r="E752" s="34"/>
      <c r="G752" s="35"/>
      <c r="H752" s="36"/>
      <c r="I752" s="36"/>
      <c r="J752" s="36"/>
    </row>
    <row r="753" customHeight="1" spans="3:10">
      <c r="C753" s="33"/>
      <c r="E753" s="34"/>
      <c r="G753" s="35"/>
      <c r="H753" s="36"/>
      <c r="I753" s="36"/>
      <c r="J753" s="36"/>
    </row>
    <row r="754" customHeight="1" spans="3:10">
      <c r="C754" s="33"/>
      <c r="E754" s="34"/>
      <c r="G754" s="35"/>
      <c r="H754" s="36"/>
      <c r="I754" s="36"/>
      <c r="J754" s="36"/>
    </row>
    <row r="755" customHeight="1" spans="3:10">
      <c r="C755" s="33"/>
      <c r="E755" s="34"/>
      <c r="G755" s="35"/>
      <c r="H755" s="36"/>
      <c r="I755" s="36"/>
      <c r="J755" s="36"/>
    </row>
    <row r="756" customHeight="1" spans="3:10">
      <c r="C756" s="33"/>
      <c r="E756" s="34"/>
      <c r="G756" s="35"/>
      <c r="H756" s="36"/>
      <c r="I756" s="36"/>
      <c r="J756" s="36"/>
    </row>
    <row r="757" customHeight="1" spans="3:10">
      <c r="C757" s="33"/>
      <c r="E757" s="34"/>
      <c r="G757" s="35"/>
      <c r="H757" s="36"/>
      <c r="I757" s="36"/>
      <c r="J757" s="36"/>
    </row>
    <row r="758" customHeight="1" spans="3:10">
      <c r="C758" s="33"/>
      <c r="E758" s="34"/>
      <c r="G758" s="35"/>
      <c r="H758" s="36"/>
      <c r="I758" s="36"/>
      <c r="J758" s="36"/>
    </row>
    <row r="759" customHeight="1" spans="3:10">
      <c r="C759" s="33"/>
      <c r="E759" s="34"/>
      <c r="G759" s="35"/>
      <c r="H759" s="36"/>
      <c r="I759" s="36"/>
      <c r="J759" s="36"/>
    </row>
    <row r="760" customHeight="1" spans="3:10">
      <c r="C760" s="33"/>
      <c r="E760" s="34"/>
      <c r="G760" s="35"/>
      <c r="H760" s="36"/>
      <c r="I760" s="36"/>
      <c r="J760" s="36"/>
    </row>
    <row r="761" customHeight="1" spans="3:10">
      <c r="C761" s="33"/>
      <c r="E761" s="34"/>
      <c r="G761" s="35"/>
      <c r="H761" s="36"/>
      <c r="I761" s="36"/>
      <c r="J761" s="36"/>
    </row>
    <row r="762" customHeight="1" spans="3:10">
      <c r="C762" s="33"/>
      <c r="E762" s="34"/>
      <c r="G762" s="35"/>
      <c r="H762" s="36"/>
      <c r="I762" s="36"/>
      <c r="J762" s="36"/>
    </row>
    <row r="763" customHeight="1" spans="3:10">
      <c r="C763" s="33"/>
      <c r="E763" s="34"/>
      <c r="G763" s="35"/>
      <c r="H763" s="36"/>
      <c r="I763" s="36"/>
      <c r="J763" s="36"/>
    </row>
    <row r="764" customHeight="1" spans="3:10">
      <c r="C764" s="33"/>
      <c r="E764" s="34"/>
      <c r="G764" s="35"/>
      <c r="H764" s="36"/>
      <c r="I764" s="36"/>
      <c r="J764" s="36"/>
    </row>
    <row r="765" customHeight="1" spans="3:10">
      <c r="C765" s="33"/>
      <c r="E765" s="34"/>
      <c r="G765" s="35"/>
      <c r="H765" s="36"/>
      <c r="I765" s="36"/>
      <c r="J765" s="36"/>
    </row>
    <row r="766" customHeight="1" spans="3:10">
      <c r="C766" s="33"/>
      <c r="E766" s="34"/>
      <c r="G766" s="35"/>
      <c r="H766" s="36"/>
      <c r="I766" s="36"/>
      <c r="J766" s="36"/>
    </row>
    <row r="767" customHeight="1" spans="3:10">
      <c r="C767" s="33"/>
      <c r="E767" s="34"/>
      <c r="G767" s="35"/>
      <c r="H767" s="36"/>
      <c r="I767" s="36"/>
      <c r="J767" s="36"/>
    </row>
    <row r="768" customHeight="1" spans="3:10">
      <c r="C768" s="33"/>
      <c r="E768" s="34"/>
      <c r="G768" s="35"/>
      <c r="H768" s="36"/>
      <c r="I768" s="36"/>
      <c r="J768" s="36"/>
    </row>
    <row r="769" customHeight="1" spans="3:10">
      <c r="C769" s="33"/>
      <c r="E769" s="34"/>
      <c r="G769" s="35"/>
      <c r="H769" s="36"/>
      <c r="I769" s="36"/>
      <c r="J769" s="36"/>
    </row>
    <row r="770" customHeight="1" spans="3:10">
      <c r="C770" s="33"/>
      <c r="E770" s="34"/>
      <c r="G770" s="35"/>
      <c r="H770" s="36"/>
      <c r="I770" s="36"/>
      <c r="J770" s="36"/>
    </row>
    <row r="771" customHeight="1" spans="3:10">
      <c r="C771" s="33"/>
      <c r="E771" s="34"/>
      <c r="G771" s="35"/>
      <c r="H771" s="36"/>
      <c r="I771" s="36"/>
      <c r="J771" s="36"/>
    </row>
    <row r="772" customHeight="1" spans="3:10">
      <c r="C772" s="33"/>
      <c r="E772" s="34"/>
      <c r="G772" s="35"/>
      <c r="H772" s="36"/>
      <c r="I772" s="36"/>
      <c r="J772" s="36"/>
    </row>
    <row r="773" customHeight="1" spans="3:10">
      <c r="C773" s="33"/>
      <c r="E773" s="34"/>
      <c r="G773" s="35"/>
      <c r="H773" s="36"/>
      <c r="I773" s="36"/>
      <c r="J773" s="36"/>
    </row>
    <row r="774" customHeight="1" spans="3:10">
      <c r="C774" s="33"/>
      <c r="E774" s="34"/>
      <c r="G774" s="35"/>
      <c r="H774" s="36"/>
      <c r="I774" s="36"/>
      <c r="J774" s="36"/>
    </row>
    <row r="775" customHeight="1" spans="3:10">
      <c r="C775" s="33"/>
      <c r="E775" s="34"/>
      <c r="G775" s="35"/>
      <c r="H775" s="36"/>
      <c r="I775" s="36"/>
      <c r="J775" s="36"/>
    </row>
    <row r="776" customHeight="1" spans="3:10">
      <c r="C776" s="33"/>
      <c r="E776" s="34"/>
      <c r="G776" s="35"/>
      <c r="H776" s="36"/>
      <c r="I776" s="36"/>
      <c r="J776" s="36"/>
    </row>
    <row r="777" customHeight="1" spans="3:10">
      <c r="C777" s="33"/>
      <c r="E777" s="34"/>
      <c r="G777" s="35"/>
      <c r="H777" s="36"/>
      <c r="I777" s="36"/>
      <c r="J777" s="36"/>
    </row>
    <row r="778" customHeight="1" spans="3:10">
      <c r="C778" s="33"/>
      <c r="E778" s="34"/>
      <c r="G778" s="35"/>
      <c r="H778" s="36"/>
      <c r="I778" s="36"/>
      <c r="J778" s="36"/>
    </row>
    <row r="779" customHeight="1" spans="3:10">
      <c r="C779" s="33"/>
      <c r="E779" s="34"/>
      <c r="G779" s="35"/>
      <c r="H779" s="36"/>
      <c r="I779" s="36"/>
      <c r="J779" s="36"/>
    </row>
    <row r="780" customHeight="1" spans="3:10">
      <c r="C780" s="33"/>
      <c r="E780" s="34"/>
      <c r="G780" s="35"/>
      <c r="H780" s="36"/>
      <c r="I780" s="36"/>
      <c r="J780" s="36"/>
    </row>
    <row r="781" customHeight="1" spans="3:10">
      <c r="C781" s="33"/>
      <c r="E781" s="34"/>
      <c r="G781" s="35"/>
      <c r="H781" s="36"/>
      <c r="I781" s="36"/>
      <c r="J781" s="36"/>
    </row>
    <row r="782" customHeight="1" spans="3:10">
      <c r="C782" s="33"/>
      <c r="E782" s="34"/>
      <c r="G782" s="35"/>
      <c r="H782" s="36"/>
      <c r="I782" s="36"/>
      <c r="J782" s="36"/>
    </row>
    <row r="783" customHeight="1" spans="3:10">
      <c r="C783" s="33"/>
      <c r="E783" s="34"/>
      <c r="G783" s="35"/>
      <c r="H783" s="36"/>
      <c r="I783" s="36"/>
      <c r="J783" s="36"/>
    </row>
    <row r="784" customHeight="1" spans="3:10">
      <c r="C784" s="33"/>
      <c r="E784" s="34"/>
      <c r="G784" s="35"/>
      <c r="H784" s="36"/>
      <c r="I784" s="36"/>
      <c r="J784" s="36"/>
    </row>
    <row r="785" customHeight="1" spans="3:10">
      <c r="C785" s="33"/>
      <c r="E785" s="34"/>
      <c r="G785" s="35"/>
      <c r="H785" s="36"/>
      <c r="I785" s="36"/>
      <c r="J785" s="36"/>
    </row>
    <row r="786" customHeight="1" spans="3:10">
      <c r="C786" s="33"/>
      <c r="E786" s="34"/>
      <c r="G786" s="35"/>
      <c r="H786" s="36"/>
      <c r="I786" s="36"/>
      <c r="J786" s="36"/>
    </row>
    <row r="787" customHeight="1" spans="3:10">
      <c r="C787" s="33"/>
      <c r="E787" s="34"/>
      <c r="G787" s="35"/>
      <c r="H787" s="36"/>
      <c r="I787" s="36"/>
      <c r="J787" s="36"/>
    </row>
    <row r="788" customHeight="1" spans="3:10">
      <c r="C788" s="33"/>
      <c r="E788" s="34"/>
      <c r="G788" s="35"/>
      <c r="H788" s="36"/>
      <c r="I788" s="36"/>
      <c r="J788" s="36"/>
    </row>
    <row r="789" customHeight="1" spans="3:10">
      <c r="C789" s="33"/>
      <c r="E789" s="34"/>
      <c r="G789" s="35"/>
      <c r="H789" s="36"/>
      <c r="I789" s="36"/>
      <c r="J789" s="36"/>
    </row>
    <row r="790" customHeight="1" spans="3:10">
      <c r="C790" s="33"/>
      <c r="E790" s="34"/>
      <c r="G790" s="35"/>
      <c r="H790" s="36"/>
      <c r="I790" s="36"/>
      <c r="J790" s="36"/>
    </row>
    <row r="791" customHeight="1" spans="3:10">
      <c r="C791" s="33"/>
      <c r="E791" s="34"/>
      <c r="G791" s="35"/>
      <c r="H791" s="36"/>
      <c r="I791" s="36"/>
      <c r="J791" s="36"/>
    </row>
    <row r="792" customHeight="1" spans="3:10">
      <c r="C792" s="33"/>
      <c r="E792" s="34"/>
      <c r="G792" s="35"/>
      <c r="H792" s="36"/>
      <c r="I792" s="36"/>
      <c r="J792" s="36"/>
    </row>
    <row r="793" customHeight="1" spans="3:10">
      <c r="C793" s="33"/>
      <c r="E793" s="34"/>
      <c r="G793" s="35"/>
      <c r="H793" s="36"/>
      <c r="I793" s="36"/>
      <c r="J793" s="36"/>
    </row>
    <row r="794" customHeight="1" spans="3:10">
      <c r="C794" s="33"/>
      <c r="E794" s="34"/>
      <c r="G794" s="35"/>
      <c r="H794" s="36"/>
      <c r="I794" s="36"/>
      <c r="J794" s="36"/>
    </row>
    <row r="795" customHeight="1" spans="3:10">
      <c r="C795" s="33"/>
      <c r="E795" s="34"/>
      <c r="G795" s="35"/>
      <c r="H795" s="36"/>
      <c r="I795" s="36"/>
      <c r="J795" s="36"/>
    </row>
    <row r="796" customHeight="1" spans="3:10">
      <c r="C796" s="33"/>
      <c r="E796" s="34"/>
      <c r="G796" s="35"/>
      <c r="H796" s="36"/>
      <c r="I796" s="36"/>
      <c r="J796" s="36"/>
    </row>
    <row r="797" customHeight="1" spans="3:10">
      <c r="C797" s="33"/>
      <c r="E797" s="34"/>
      <c r="G797" s="35"/>
      <c r="H797" s="36"/>
      <c r="I797" s="36"/>
      <c r="J797" s="36"/>
    </row>
    <row r="798" customHeight="1" spans="3:10">
      <c r="C798" s="33"/>
      <c r="E798" s="34"/>
      <c r="G798" s="35"/>
      <c r="H798" s="36"/>
      <c r="I798" s="36"/>
      <c r="J798" s="36"/>
    </row>
    <row r="799" customHeight="1" spans="3:10">
      <c r="C799" s="33"/>
      <c r="E799" s="34"/>
      <c r="G799" s="35"/>
      <c r="H799" s="36"/>
      <c r="I799" s="36"/>
      <c r="J799" s="36"/>
    </row>
    <row r="800" customHeight="1" spans="3:10">
      <c r="C800" s="33"/>
      <c r="E800" s="34"/>
      <c r="G800" s="35"/>
      <c r="H800" s="36"/>
      <c r="I800" s="36"/>
      <c r="J800" s="36"/>
    </row>
    <row r="801" customHeight="1" spans="3:10">
      <c r="C801" s="33"/>
      <c r="E801" s="34"/>
      <c r="G801" s="35"/>
      <c r="H801" s="36"/>
      <c r="I801" s="36"/>
      <c r="J801" s="36"/>
    </row>
    <row r="802" customHeight="1" spans="3:10">
      <c r="C802" s="33"/>
      <c r="E802" s="34"/>
      <c r="G802" s="35"/>
      <c r="H802" s="36"/>
      <c r="I802" s="36"/>
      <c r="J802" s="36"/>
    </row>
    <row r="803" customHeight="1" spans="3:10">
      <c r="C803" s="33"/>
      <c r="E803" s="34"/>
      <c r="G803" s="35"/>
      <c r="H803" s="36"/>
      <c r="I803" s="36"/>
      <c r="J803" s="36"/>
    </row>
    <row r="804" customHeight="1" spans="3:10">
      <c r="C804" s="33"/>
      <c r="E804" s="34"/>
      <c r="G804" s="35"/>
      <c r="H804" s="36"/>
      <c r="I804" s="36"/>
      <c r="J804" s="36"/>
    </row>
    <row r="805" customHeight="1" spans="3:10">
      <c r="C805" s="33"/>
      <c r="E805" s="34"/>
      <c r="G805" s="35"/>
      <c r="H805" s="36"/>
      <c r="I805" s="36"/>
      <c r="J805" s="36"/>
    </row>
    <row r="806" customHeight="1" spans="3:10">
      <c r="C806" s="33"/>
      <c r="E806" s="34"/>
      <c r="G806" s="35"/>
      <c r="H806" s="36"/>
      <c r="I806" s="36"/>
      <c r="J806" s="36"/>
    </row>
    <row r="807" customHeight="1" spans="3:10">
      <c r="C807" s="33"/>
      <c r="E807" s="34"/>
      <c r="G807" s="35"/>
      <c r="H807" s="36"/>
      <c r="I807" s="36"/>
      <c r="J807" s="36"/>
    </row>
    <row r="808" customHeight="1" spans="3:10">
      <c r="C808" s="33"/>
      <c r="E808" s="34"/>
      <c r="G808" s="35"/>
      <c r="H808" s="36"/>
      <c r="I808" s="36"/>
      <c r="J808" s="36"/>
    </row>
    <row r="809" customHeight="1" spans="3:10">
      <c r="C809" s="33"/>
      <c r="E809" s="34"/>
      <c r="G809" s="35"/>
      <c r="H809" s="36"/>
      <c r="I809" s="36"/>
      <c r="J809" s="36"/>
    </row>
    <row r="810" customHeight="1" spans="3:10">
      <c r="C810" s="33"/>
      <c r="E810" s="34"/>
      <c r="G810" s="35"/>
      <c r="H810" s="36"/>
      <c r="I810" s="36"/>
      <c r="J810" s="36"/>
    </row>
    <row r="811" customHeight="1" spans="3:10">
      <c r="C811" s="33"/>
      <c r="E811" s="34"/>
      <c r="G811" s="35"/>
      <c r="H811" s="36"/>
      <c r="I811" s="36"/>
      <c r="J811" s="36"/>
    </row>
    <row r="812" customHeight="1" spans="3:10">
      <c r="C812" s="33"/>
      <c r="E812" s="34"/>
      <c r="G812" s="35"/>
      <c r="H812" s="36"/>
      <c r="I812" s="36"/>
      <c r="J812" s="36"/>
    </row>
    <row r="813" customHeight="1" spans="3:10">
      <c r="C813" s="33"/>
      <c r="E813" s="34"/>
      <c r="G813" s="35"/>
      <c r="H813" s="36"/>
      <c r="I813" s="36"/>
      <c r="J813" s="36"/>
    </row>
    <row r="814" customHeight="1" spans="3:10">
      <c r="C814" s="33"/>
      <c r="E814" s="34"/>
      <c r="G814" s="35"/>
      <c r="H814" s="36"/>
      <c r="I814" s="36"/>
      <c r="J814" s="36"/>
    </row>
    <row r="815" customHeight="1" spans="3:10">
      <c r="C815" s="33"/>
      <c r="E815" s="34"/>
      <c r="G815" s="35"/>
      <c r="H815" s="36"/>
      <c r="I815" s="36"/>
      <c r="J815" s="36"/>
    </row>
    <row r="816" customHeight="1" spans="3:10">
      <c r="C816" s="33"/>
      <c r="E816" s="34"/>
      <c r="G816" s="35"/>
      <c r="H816" s="36"/>
      <c r="I816" s="36"/>
      <c r="J816" s="36"/>
    </row>
    <row r="817" customHeight="1" spans="3:10">
      <c r="C817" s="33"/>
      <c r="E817" s="34"/>
      <c r="G817" s="35"/>
      <c r="H817" s="36"/>
      <c r="I817" s="36"/>
      <c r="J817" s="36"/>
    </row>
    <row r="818" customHeight="1" spans="3:10">
      <c r="C818" s="33"/>
      <c r="E818" s="34"/>
      <c r="G818" s="35"/>
      <c r="H818" s="36"/>
      <c r="I818" s="36"/>
      <c r="J818" s="36"/>
    </row>
    <row r="819" customHeight="1" spans="3:10">
      <c r="C819" s="33"/>
      <c r="E819" s="34"/>
      <c r="G819" s="35"/>
      <c r="H819" s="36"/>
      <c r="I819" s="36"/>
      <c r="J819" s="36"/>
    </row>
    <row r="820" customHeight="1" spans="3:10">
      <c r="C820" s="33"/>
      <c r="E820" s="34"/>
      <c r="G820" s="35"/>
      <c r="H820" s="36"/>
      <c r="I820" s="36"/>
      <c r="J820" s="36"/>
    </row>
    <row r="821" customHeight="1" spans="3:10">
      <c r="C821" s="33"/>
      <c r="E821" s="34"/>
      <c r="G821" s="35"/>
      <c r="H821" s="36"/>
      <c r="I821" s="36"/>
      <c r="J821" s="36"/>
    </row>
    <row r="822" customHeight="1" spans="3:10">
      <c r="C822" s="33"/>
      <c r="E822" s="34"/>
      <c r="G822" s="35"/>
      <c r="H822" s="36"/>
      <c r="I822" s="36"/>
      <c r="J822" s="36"/>
    </row>
    <row r="823" customHeight="1" spans="3:10">
      <c r="C823" s="33"/>
      <c r="E823" s="34"/>
      <c r="G823" s="35"/>
      <c r="H823" s="36"/>
      <c r="I823" s="36"/>
      <c r="J823" s="36"/>
    </row>
    <row r="824" customHeight="1" spans="3:10">
      <c r="C824" s="33"/>
      <c r="E824" s="34"/>
      <c r="G824" s="35"/>
      <c r="H824" s="36"/>
      <c r="I824" s="36"/>
      <c r="J824" s="36"/>
    </row>
    <row r="825" customHeight="1" spans="3:10">
      <c r="C825" s="33"/>
      <c r="E825" s="34"/>
      <c r="G825" s="35"/>
      <c r="H825" s="36"/>
      <c r="I825" s="36"/>
      <c r="J825" s="36"/>
    </row>
    <row r="826" customHeight="1" spans="3:10">
      <c r="C826" s="33"/>
      <c r="E826" s="34"/>
      <c r="G826" s="35"/>
      <c r="H826" s="36"/>
      <c r="I826" s="36"/>
      <c r="J826" s="36"/>
    </row>
    <row r="827" customHeight="1" spans="3:10">
      <c r="C827" s="33"/>
      <c r="E827" s="34"/>
      <c r="G827" s="35"/>
      <c r="H827" s="36"/>
      <c r="I827" s="36"/>
      <c r="J827" s="36"/>
    </row>
    <row r="828" customHeight="1" spans="3:10">
      <c r="C828" s="33"/>
      <c r="E828" s="34"/>
      <c r="G828" s="35"/>
      <c r="H828" s="36"/>
      <c r="I828" s="36"/>
      <c r="J828" s="36"/>
    </row>
    <row r="829" customHeight="1" spans="3:10">
      <c r="C829" s="33"/>
      <c r="E829" s="34"/>
      <c r="G829" s="35"/>
      <c r="H829" s="36"/>
      <c r="I829" s="36"/>
      <c r="J829" s="36"/>
    </row>
    <row r="830" customHeight="1" spans="3:10">
      <c r="C830" s="33"/>
      <c r="E830" s="34"/>
      <c r="G830" s="35"/>
      <c r="H830" s="36"/>
      <c r="I830" s="36"/>
      <c r="J830" s="36"/>
    </row>
    <row r="831" customHeight="1" spans="3:10">
      <c r="C831" s="33"/>
      <c r="E831" s="34"/>
      <c r="G831" s="35"/>
      <c r="H831" s="36"/>
      <c r="I831" s="36"/>
      <c r="J831" s="36"/>
    </row>
    <row r="832" customHeight="1" spans="3:10">
      <c r="C832" s="33"/>
      <c r="E832" s="34"/>
      <c r="G832" s="35"/>
      <c r="H832" s="36"/>
      <c r="I832" s="36"/>
      <c r="J832" s="36"/>
    </row>
    <row r="833" customHeight="1" spans="3:10">
      <c r="C833" s="33"/>
      <c r="E833" s="34"/>
      <c r="G833" s="35"/>
      <c r="H833" s="36"/>
      <c r="I833" s="36"/>
      <c r="J833" s="36"/>
    </row>
    <row r="834" customHeight="1" spans="3:10">
      <c r="C834" s="33"/>
      <c r="E834" s="34"/>
      <c r="G834" s="35"/>
      <c r="H834" s="36"/>
      <c r="I834" s="36"/>
      <c r="J834" s="36"/>
    </row>
    <row r="835" customHeight="1" spans="3:10">
      <c r="C835" s="33"/>
      <c r="E835" s="34"/>
      <c r="G835" s="35"/>
      <c r="H835" s="36"/>
      <c r="I835" s="36"/>
      <c r="J835" s="36"/>
    </row>
    <row r="836" customHeight="1" spans="3:10">
      <c r="C836" s="33"/>
      <c r="E836" s="34"/>
      <c r="G836" s="35"/>
      <c r="H836" s="36"/>
      <c r="I836" s="36"/>
      <c r="J836" s="36"/>
    </row>
    <row r="837" customHeight="1" spans="3:10">
      <c r="C837" s="33"/>
      <c r="E837" s="34"/>
      <c r="G837" s="35"/>
      <c r="H837" s="36"/>
      <c r="I837" s="36"/>
      <c r="J837" s="36"/>
    </row>
    <row r="838" customHeight="1" spans="3:10">
      <c r="C838" s="33"/>
      <c r="E838" s="34"/>
      <c r="G838" s="35"/>
      <c r="H838" s="36"/>
      <c r="I838" s="36"/>
      <c r="J838" s="36"/>
    </row>
    <row r="839" customHeight="1" spans="3:10">
      <c r="C839" s="33"/>
      <c r="E839" s="34"/>
      <c r="G839" s="35"/>
      <c r="H839" s="36"/>
      <c r="I839" s="36"/>
      <c r="J839" s="36"/>
    </row>
    <row r="840" customHeight="1" spans="3:10">
      <c r="C840" s="33"/>
      <c r="E840" s="34"/>
      <c r="G840" s="35"/>
      <c r="H840" s="36"/>
      <c r="I840" s="36"/>
      <c r="J840" s="36"/>
    </row>
    <row r="841" customHeight="1" spans="3:10">
      <c r="C841" s="33"/>
      <c r="E841" s="34"/>
      <c r="G841" s="35"/>
      <c r="H841" s="36"/>
      <c r="I841" s="36"/>
      <c r="J841" s="36"/>
    </row>
    <row r="842" customHeight="1" spans="3:10">
      <c r="C842" s="33"/>
      <c r="E842" s="34"/>
      <c r="G842" s="35"/>
      <c r="H842" s="36"/>
      <c r="I842" s="36"/>
      <c r="J842" s="36"/>
    </row>
    <row r="843" customHeight="1" spans="3:10">
      <c r="C843" s="33"/>
      <c r="E843" s="34"/>
      <c r="G843" s="35"/>
      <c r="H843" s="36"/>
      <c r="I843" s="36"/>
      <c r="J843" s="36"/>
    </row>
    <row r="844" customHeight="1" spans="3:10">
      <c r="C844" s="33"/>
      <c r="E844" s="34"/>
      <c r="G844" s="35"/>
      <c r="H844" s="36"/>
      <c r="I844" s="36"/>
      <c r="J844" s="36"/>
    </row>
    <row r="845" customHeight="1" spans="3:10">
      <c r="C845" s="33"/>
      <c r="E845" s="34"/>
      <c r="G845" s="35"/>
      <c r="H845" s="36"/>
      <c r="I845" s="36"/>
      <c r="J845" s="36"/>
    </row>
    <row r="846" customHeight="1" spans="3:10">
      <c r="C846" s="33"/>
      <c r="E846" s="34"/>
      <c r="G846" s="35"/>
      <c r="H846" s="36"/>
      <c r="I846" s="36"/>
      <c r="J846" s="36"/>
    </row>
    <row r="847" customHeight="1" spans="3:10">
      <c r="C847" s="33"/>
      <c r="E847" s="34"/>
      <c r="G847" s="35"/>
      <c r="H847" s="36"/>
      <c r="I847" s="36"/>
      <c r="J847" s="36"/>
    </row>
    <row r="848" customHeight="1" spans="3:10">
      <c r="C848" s="33"/>
      <c r="E848" s="34"/>
      <c r="G848" s="35"/>
      <c r="H848" s="36"/>
      <c r="I848" s="36"/>
      <c r="J848" s="36"/>
    </row>
    <row r="849" customHeight="1" spans="3:10">
      <c r="C849" s="33"/>
      <c r="E849" s="34"/>
      <c r="G849" s="35"/>
      <c r="H849" s="36"/>
      <c r="I849" s="36"/>
      <c r="J849" s="36"/>
    </row>
    <row r="850" customHeight="1" spans="3:10">
      <c r="C850" s="33"/>
      <c r="E850" s="34"/>
      <c r="G850" s="35"/>
      <c r="H850" s="36"/>
      <c r="I850" s="36"/>
      <c r="J850" s="36"/>
    </row>
    <row r="851" customHeight="1" spans="3:10">
      <c r="C851" s="33"/>
      <c r="E851" s="34"/>
      <c r="G851" s="35"/>
      <c r="H851" s="36"/>
      <c r="I851" s="36"/>
      <c r="J851" s="36"/>
    </row>
    <row r="852" customHeight="1" spans="3:10">
      <c r="C852" s="33"/>
      <c r="E852" s="34"/>
      <c r="G852" s="35"/>
      <c r="H852" s="36"/>
      <c r="I852" s="36"/>
      <c r="J852" s="36"/>
    </row>
    <row r="853" customHeight="1" spans="3:10">
      <c r="C853" s="33"/>
      <c r="E853" s="34"/>
      <c r="G853" s="35"/>
      <c r="H853" s="36"/>
      <c r="I853" s="36"/>
      <c r="J853" s="36"/>
    </row>
    <row r="854" customHeight="1" spans="3:10">
      <c r="C854" s="33"/>
      <c r="E854" s="34"/>
      <c r="G854" s="35"/>
      <c r="H854" s="36"/>
      <c r="I854" s="36"/>
      <c r="J854" s="36"/>
    </row>
    <row r="855" customHeight="1" spans="3:10">
      <c r="C855" s="33"/>
      <c r="E855" s="34"/>
      <c r="G855" s="35"/>
      <c r="H855" s="36"/>
      <c r="I855" s="36"/>
      <c r="J855" s="36"/>
    </row>
    <row r="856" customHeight="1" spans="3:10">
      <c r="C856" s="33"/>
      <c r="E856" s="34"/>
      <c r="G856" s="35"/>
      <c r="H856" s="36"/>
      <c r="I856" s="36"/>
      <c r="J856" s="36"/>
    </row>
    <row r="857" customHeight="1" spans="3:10">
      <c r="C857" s="33"/>
      <c r="E857" s="34"/>
      <c r="G857" s="35"/>
      <c r="H857" s="36"/>
      <c r="I857" s="36"/>
      <c r="J857" s="36"/>
    </row>
    <row r="858" customHeight="1" spans="3:10">
      <c r="C858" s="33"/>
      <c r="E858" s="34"/>
      <c r="G858" s="35"/>
      <c r="H858" s="36"/>
      <c r="I858" s="36"/>
      <c r="J858" s="36"/>
    </row>
    <row r="859" customHeight="1" spans="3:10">
      <c r="C859" s="33"/>
      <c r="E859" s="34"/>
      <c r="G859" s="35"/>
      <c r="H859" s="36"/>
      <c r="I859" s="36"/>
      <c r="J859" s="36"/>
    </row>
    <row r="860" customHeight="1" spans="3:10">
      <c r="C860" s="33"/>
      <c r="E860" s="34"/>
      <c r="G860" s="35"/>
      <c r="H860" s="36"/>
      <c r="I860" s="36"/>
      <c r="J860" s="36"/>
    </row>
    <row r="861" customHeight="1" spans="3:10">
      <c r="C861" s="33"/>
      <c r="E861" s="34"/>
      <c r="G861" s="35"/>
      <c r="H861" s="36"/>
      <c r="I861" s="36"/>
      <c r="J861" s="36"/>
    </row>
    <row r="862" customHeight="1" spans="3:10">
      <c r="C862" s="33"/>
      <c r="E862" s="34"/>
      <c r="G862" s="35"/>
      <c r="H862" s="36"/>
      <c r="I862" s="36"/>
      <c r="J862" s="36"/>
    </row>
    <row r="863" customHeight="1" spans="3:10">
      <c r="C863" s="33"/>
      <c r="E863" s="34"/>
      <c r="G863" s="35"/>
      <c r="H863" s="36"/>
      <c r="I863" s="36"/>
      <c r="J863" s="36"/>
    </row>
    <row r="864" customHeight="1" spans="3:10">
      <c r="C864" s="33"/>
      <c r="E864" s="34"/>
      <c r="G864" s="35"/>
      <c r="H864" s="36"/>
      <c r="I864" s="36"/>
      <c r="J864" s="36"/>
    </row>
    <row r="865" customHeight="1" spans="3:10">
      <c r="C865" s="33"/>
      <c r="E865" s="34"/>
      <c r="G865" s="35"/>
      <c r="H865" s="36"/>
      <c r="I865" s="36"/>
      <c r="J865" s="36"/>
    </row>
    <row r="866" customHeight="1" spans="3:10">
      <c r="C866" s="33"/>
      <c r="E866" s="34"/>
      <c r="G866" s="35"/>
      <c r="H866" s="36"/>
      <c r="I866" s="36"/>
      <c r="J866" s="36"/>
    </row>
    <row r="867" customHeight="1" spans="3:10">
      <c r="C867" s="33"/>
      <c r="E867" s="34"/>
      <c r="G867" s="35"/>
      <c r="H867" s="36"/>
      <c r="I867" s="36"/>
      <c r="J867" s="36"/>
    </row>
    <row r="868" customHeight="1" spans="3:10">
      <c r="C868" s="33"/>
      <c r="E868" s="34"/>
      <c r="G868" s="35"/>
      <c r="H868" s="36"/>
      <c r="I868" s="36"/>
      <c r="J868" s="36"/>
    </row>
    <row r="869" customHeight="1" spans="3:10">
      <c r="C869" s="33"/>
      <c r="E869" s="34"/>
      <c r="G869" s="35"/>
      <c r="H869" s="36"/>
      <c r="I869" s="36"/>
      <c r="J869" s="36"/>
    </row>
    <row r="870" customHeight="1" spans="3:10">
      <c r="C870" s="33"/>
      <c r="E870" s="34"/>
      <c r="G870" s="35"/>
      <c r="H870" s="36"/>
      <c r="I870" s="36"/>
      <c r="J870" s="36"/>
    </row>
    <row r="871" customHeight="1" spans="3:10">
      <c r="C871" s="33"/>
      <c r="E871" s="34"/>
      <c r="G871" s="35"/>
      <c r="H871" s="36"/>
      <c r="I871" s="36"/>
      <c r="J871" s="36"/>
    </row>
    <row r="872" customHeight="1" spans="3:10">
      <c r="C872" s="33"/>
      <c r="E872" s="34"/>
      <c r="G872" s="35"/>
      <c r="H872" s="36"/>
      <c r="I872" s="36"/>
      <c r="J872" s="36"/>
    </row>
    <row r="873" customHeight="1" spans="3:10">
      <c r="C873" s="33"/>
      <c r="E873" s="34"/>
      <c r="G873" s="35"/>
      <c r="H873" s="36"/>
      <c r="I873" s="36"/>
      <c r="J873" s="36"/>
    </row>
    <row r="874" customHeight="1" spans="3:10">
      <c r="C874" s="33"/>
      <c r="E874" s="34"/>
      <c r="G874" s="35"/>
      <c r="H874" s="36"/>
      <c r="I874" s="36"/>
      <c r="J874" s="36"/>
    </row>
    <row r="875" customHeight="1" spans="3:10">
      <c r="C875" s="33"/>
      <c r="E875" s="34"/>
      <c r="G875" s="35"/>
      <c r="H875" s="36"/>
      <c r="I875" s="36"/>
      <c r="J875" s="36"/>
    </row>
    <row r="876" customHeight="1" spans="3:10">
      <c r="C876" s="33"/>
      <c r="E876" s="34"/>
      <c r="G876" s="35"/>
      <c r="H876" s="36"/>
      <c r="I876" s="36"/>
      <c r="J876" s="36"/>
    </row>
    <row r="877" customHeight="1" spans="3:10">
      <c r="C877" s="33"/>
      <c r="E877" s="34"/>
      <c r="G877" s="35"/>
      <c r="H877" s="36"/>
      <c r="I877" s="36"/>
      <c r="J877" s="36"/>
    </row>
    <row r="878" customHeight="1" spans="3:10">
      <c r="C878" s="33"/>
      <c r="E878" s="34"/>
      <c r="G878" s="35"/>
      <c r="H878" s="36"/>
      <c r="I878" s="36"/>
      <c r="J878" s="36"/>
    </row>
    <row r="879" customHeight="1" spans="3:10">
      <c r="C879" s="33"/>
      <c r="E879" s="34"/>
      <c r="G879" s="35"/>
      <c r="H879" s="36"/>
      <c r="I879" s="36"/>
      <c r="J879" s="36"/>
    </row>
    <row r="880" customHeight="1" spans="3:10">
      <c r="C880" s="33"/>
      <c r="E880" s="34"/>
      <c r="G880" s="35"/>
      <c r="H880" s="36"/>
      <c r="I880" s="36"/>
      <c r="J880" s="36"/>
    </row>
    <row r="881" customHeight="1" spans="3:10">
      <c r="C881" s="33"/>
      <c r="E881" s="34"/>
      <c r="G881" s="35"/>
      <c r="H881" s="36"/>
      <c r="I881" s="36"/>
      <c r="J881" s="36"/>
    </row>
    <row r="882" customHeight="1" spans="3:10">
      <c r="C882" s="33"/>
      <c r="E882" s="34"/>
      <c r="G882" s="35"/>
      <c r="H882" s="36"/>
      <c r="I882" s="36"/>
      <c r="J882" s="36"/>
    </row>
    <row r="883" customHeight="1" spans="3:10">
      <c r="C883" s="33"/>
      <c r="E883" s="34"/>
      <c r="G883" s="35"/>
      <c r="H883" s="36"/>
      <c r="I883" s="36"/>
      <c r="J883" s="36"/>
    </row>
    <row r="884" customHeight="1" spans="3:10">
      <c r="C884" s="33"/>
      <c r="E884" s="34"/>
      <c r="G884" s="35"/>
      <c r="H884" s="36"/>
      <c r="I884" s="36"/>
      <c r="J884" s="36"/>
    </row>
    <row r="885" customHeight="1" spans="3:10">
      <c r="C885" s="33"/>
      <c r="E885" s="34"/>
      <c r="G885" s="35"/>
      <c r="H885" s="36"/>
      <c r="I885" s="36"/>
      <c r="J885" s="36"/>
    </row>
    <row r="886" customHeight="1" spans="3:10">
      <c r="C886" s="33"/>
      <c r="E886" s="34"/>
      <c r="G886" s="35"/>
      <c r="H886" s="36"/>
      <c r="I886" s="36"/>
      <c r="J886" s="36"/>
    </row>
    <row r="887" customHeight="1" spans="3:10">
      <c r="C887" s="33"/>
      <c r="E887" s="34"/>
      <c r="G887" s="35"/>
      <c r="H887" s="36"/>
      <c r="I887" s="36"/>
      <c r="J887" s="36"/>
    </row>
    <row r="888" customHeight="1" spans="3:10">
      <c r="C888" s="33"/>
      <c r="E888" s="34"/>
      <c r="G888" s="35"/>
      <c r="H888" s="36"/>
      <c r="I888" s="36"/>
      <c r="J888" s="36"/>
    </row>
    <row r="889" customHeight="1" spans="3:10">
      <c r="C889" s="33"/>
      <c r="E889" s="34"/>
      <c r="G889" s="35"/>
      <c r="H889" s="36"/>
      <c r="I889" s="36"/>
      <c r="J889" s="36"/>
    </row>
    <row r="890" customHeight="1" spans="3:10">
      <c r="C890" s="33"/>
      <c r="E890" s="34"/>
      <c r="G890" s="35"/>
      <c r="H890" s="36"/>
      <c r="I890" s="36"/>
      <c r="J890" s="36"/>
    </row>
    <row r="891" customHeight="1" spans="3:10">
      <c r="C891" s="33"/>
      <c r="E891" s="34"/>
      <c r="G891" s="35"/>
      <c r="H891" s="36"/>
      <c r="I891" s="36"/>
      <c r="J891" s="36"/>
    </row>
    <row r="892" customHeight="1" spans="3:10">
      <c r="C892" s="33"/>
      <c r="E892" s="34"/>
      <c r="G892" s="35"/>
      <c r="H892" s="36"/>
      <c r="I892" s="36"/>
      <c r="J892" s="36"/>
    </row>
    <row r="893" customHeight="1" spans="3:10">
      <c r="C893" s="33"/>
      <c r="E893" s="34"/>
      <c r="G893" s="35"/>
      <c r="H893" s="36"/>
      <c r="I893" s="36"/>
      <c r="J893" s="36"/>
    </row>
    <row r="894" customHeight="1" spans="3:10">
      <c r="C894" s="33"/>
      <c r="E894" s="34"/>
      <c r="G894" s="35"/>
      <c r="H894" s="36"/>
      <c r="I894" s="36"/>
      <c r="J894" s="36"/>
    </row>
    <row r="895" customHeight="1" spans="3:10">
      <c r="C895" s="33"/>
      <c r="E895" s="34"/>
      <c r="G895" s="35"/>
      <c r="H895" s="36"/>
      <c r="I895" s="36"/>
      <c r="J895" s="36"/>
    </row>
    <row r="896" customHeight="1" spans="3:10">
      <c r="C896" s="33"/>
      <c r="E896" s="34"/>
      <c r="G896" s="35"/>
      <c r="H896" s="36"/>
      <c r="I896" s="36"/>
      <c r="J896" s="36"/>
    </row>
    <row r="897" customHeight="1" spans="3:10">
      <c r="C897" s="33"/>
      <c r="E897" s="34"/>
      <c r="G897" s="35"/>
      <c r="H897" s="36"/>
      <c r="I897" s="36"/>
      <c r="J897" s="36"/>
    </row>
    <row r="898" customHeight="1" spans="3:10">
      <c r="C898" s="33"/>
      <c r="E898" s="34"/>
      <c r="G898" s="35"/>
      <c r="H898" s="36"/>
      <c r="I898" s="36"/>
      <c r="J898" s="36"/>
    </row>
    <row r="899" customHeight="1" spans="3:10">
      <c r="C899" s="33"/>
      <c r="E899" s="34"/>
      <c r="G899" s="35"/>
      <c r="H899" s="36"/>
      <c r="I899" s="36"/>
      <c r="J899" s="36"/>
    </row>
    <row r="900" customHeight="1" spans="3:10">
      <c r="C900" s="33"/>
      <c r="E900" s="34"/>
      <c r="G900" s="35"/>
      <c r="H900" s="36"/>
      <c r="I900" s="36"/>
      <c r="J900" s="36"/>
    </row>
    <row r="901" customHeight="1" spans="3:10">
      <c r="C901" s="33"/>
      <c r="E901" s="34"/>
      <c r="G901" s="35"/>
      <c r="H901" s="36"/>
      <c r="I901" s="36"/>
      <c r="J901" s="36"/>
    </row>
    <row r="902" customHeight="1" spans="3:10">
      <c r="C902" s="33"/>
      <c r="E902" s="34"/>
      <c r="G902" s="35"/>
      <c r="H902" s="36"/>
      <c r="I902" s="36"/>
      <c r="J902" s="36"/>
    </row>
    <row r="903" customHeight="1" spans="3:10">
      <c r="C903" s="33"/>
      <c r="E903" s="34"/>
      <c r="G903" s="35"/>
      <c r="H903" s="36"/>
      <c r="I903" s="36"/>
      <c r="J903" s="36"/>
    </row>
    <row r="904" customHeight="1" spans="3:10">
      <c r="C904" s="33"/>
      <c r="E904" s="34"/>
      <c r="G904" s="35"/>
      <c r="H904" s="36"/>
      <c r="I904" s="36"/>
      <c r="J904" s="36"/>
    </row>
    <row r="905" customHeight="1" spans="3:10">
      <c r="C905" s="33"/>
      <c r="E905" s="34"/>
      <c r="G905" s="35"/>
      <c r="H905" s="36"/>
      <c r="I905" s="36"/>
      <c r="J905" s="36"/>
    </row>
    <row r="906" customHeight="1" spans="3:10">
      <c r="C906" s="33"/>
      <c r="E906" s="34"/>
      <c r="G906" s="35"/>
      <c r="H906" s="36"/>
      <c r="I906" s="36"/>
      <c r="J906" s="36"/>
    </row>
    <row r="907" customHeight="1" spans="3:10">
      <c r="C907" s="33"/>
      <c r="E907" s="34"/>
      <c r="G907" s="35"/>
      <c r="H907" s="36"/>
      <c r="I907" s="36"/>
      <c r="J907" s="36"/>
    </row>
    <row r="908" customHeight="1" spans="3:10">
      <c r="C908" s="33"/>
      <c r="E908" s="34"/>
      <c r="G908" s="35"/>
      <c r="H908" s="36"/>
      <c r="I908" s="36"/>
      <c r="J908" s="36"/>
    </row>
    <row r="909" customHeight="1" spans="3:10">
      <c r="C909" s="33"/>
      <c r="E909" s="34"/>
      <c r="G909" s="35"/>
      <c r="H909" s="36"/>
      <c r="I909" s="36"/>
      <c r="J909" s="36"/>
    </row>
    <row r="910" customHeight="1" spans="3:10">
      <c r="C910" s="33"/>
      <c r="E910" s="34"/>
      <c r="G910" s="35"/>
      <c r="H910" s="36"/>
      <c r="I910" s="36"/>
      <c r="J910" s="36"/>
    </row>
    <row r="911" customHeight="1" spans="3:10">
      <c r="C911" s="33"/>
      <c r="E911" s="34"/>
      <c r="G911" s="35"/>
      <c r="H911" s="36"/>
      <c r="I911" s="36"/>
      <c r="J911" s="36"/>
    </row>
    <row r="912" customHeight="1" spans="3:10">
      <c r="C912" s="33"/>
      <c r="E912" s="34"/>
      <c r="G912" s="35"/>
      <c r="H912" s="36"/>
      <c r="I912" s="36"/>
      <c r="J912" s="36"/>
    </row>
    <row r="913" customHeight="1" spans="3:10">
      <c r="C913" s="33"/>
      <c r="E913" s="34"/>
      <c r="G913" s="35"/>
      <c r="H913" s="36"/>
      <c r="I913" s="36"/>
      <c r="J913" s="36"/>
    </row>
    <row r="914" customHeight="1" spans="3:10">
      <c r="C914" s="33"/>
      <c r="E914" s="34"/>
      <c r="G914" s="35"/>
      <c r="H914" s="36"/>
      <c r="I914" s="36"/>
      <c r="J914" s="36"/>
    </row>
    <row r="915" customHeight="1" spans="3:10">
      <c r="C915" s="33"/>
      <c r="E915" s="34"/>
      <c r="G915" s="35"/>
      <c r="H915" s="36"/>
      <c r="I915" s="36"/>
      <c r="J915" s="36"/>
    </row>
    <row r="916" customHeight="1" spans="3:10">
      <c r="C916" s="33"/>
      <c r="E916" s="34"/>
      <c r="G916" s="35"/>
      <c r="H916" s="36"/>
      <c r="I916" s="36"/>
      <c r="J916" s="36"/>
    </row>
    <row r="917" customHeight="1" spans="3:10">
      <c r="C917" s="33"/>
      <c r="E917" s="34"/>
      <c r="G917" s="35"/>
      <c r="H917" s="36"/>
      <c r="I917" s="36"/>
      <c r="J917" s="36"/>
    </row>
    <row r="918" customHeight="1" spans="3:10">
      <c r="C918" s="33"/>
      <c r="E918" s="34"/>
      <c r="G918" s="35"/>
      <c r="H918" s="36"/>
      <c r="I918" s="36"/>
      <c r="J918" s="36"/>
    </row>
    <row r="919" customHeight="1" spans="3:10">
      <c r="C919" s="33"/>
      <c r="E919" s="34"/>
      <c r="G919" s="35"/>
      <c r="H919" s="36"/>
      <c r="I919" s="36"/>
      <c r="J919" s="36"/>
    </row>
    <row r="920" customHeight="1" spans="3:10">
      <c r="C920" s="33"/>
      <c r="E920" s="34"/>
      <c r="G920" s="35"/>
      <c r="H920" s="36"/>
      <c r="I920" s="36"/>
      <c r="J920" s="36"/>
    </row>
    <row r="921" customHeight="1" spans="3:10">
      <c r="C921" s="33"/>
      <c r="E921" s="34"/>
      <c r="G921" s="35"/>
      <c r="H921" s="36"/>
      <c r="I921" s="36"/>
      <c r="J921" s="36"/>
    </row>
    <row r="922" customHeight="1" spans="3:10">
      <c r="C922" s="33"/>
      <c r="E922" s="34"/>
      <c r="G922" s="35"/>
      <c r="H922" s="36"/>
      <c r="I922" s="36"/>
      <c r="J922" s="36"/>
    </row>
    <row r="923" customHeight="1" spans="3:10">
      <c r="C923" s="33"/>
      <c r="E923" s="34"/>
      <c r="G923" s="35"/>
      <c r="H923" s="36"/>
      <c r="I923" s="36"/>
      <c r="J923" s="36"/>
    </row>
    <row r="924" customHeight="1" spans="3:10">
      <c r="C924" s="33"/>
      <c r="E924" s="34"/>
      <c r="G924" s="35"/>
      <c r="H924" s="36"/>
      <c r="I924" s="36"/>
      <c r="J924" s="36"/>
    </row>
    <row r="925" customHeight="1" spans="3:10">
      <c r="C925" s="33"/>
      <c r="E925" s="34"/>
      <c r="G925" s="35"/>
      <c r="H925" s="36"/>
      <c r="I925" s="36"/>
      <c r="J925" s="36"/>
    </row>
    <row r="926" customHeight="1" spans="3:10">
      <c r="C926" s="33"/>
      <c r="E926" s="34"/>
      <c r="G926" s="35"/>
      <c r="H926" s="36"/>
      <c r="I926" s="36"/>
      <c r="J926" s="36"/>
    </row>
    <row r="927" customHeight="1" spans="3:10">
      <c r="C927" s="33"/>
      <c r="E927" s="34"/>
      <c r="G927" s="35"/>
      <c r="H927" s="36"/>
      <c r="I927" s="36"/>
      <c r="J927" s="36"/>
    </row>
    <row r="928" customHeight="1" spans="3:10">
      <c r="C928" s="33"/>
      <c r="E928" s="34"/>
      <c r="G928" s="35"/>
      <c r="H928" s="36"/>
      <c r="I928" s="36"/>
      <c r="J928" s="36"/>
    </row>
    <row r="929" customHeight="1" spans="3:10">
      <c r="C929" s="33"/>
      <c r="E929" s="34"/>
      <c r="G929" s="35"/>
      <c r="H929" s="36"/>
      <c r="I929" s="36"/>
      <c r="J929" s="36"/>
    </row>
    <row r="930" customHeight="1" spans="3:10">
      <c r="C930" s="33"/>
      <c r="E930" s="34"/>
      <c r="G930" s="35"/>
      <c r="H930" s="36"/>
      <c r="I930" s="36"/>
      <c r="J930" s="36"/>
    </row>
    <row r="931" customHeight="1" spans="3:10">
      <c r="C931" s="33"/>
      <c r="E931" s="34"/>
      <c r="G931" s="35"/>
      <c r="H931" s="36"/>
      <c r="I931" s="36"/>
      <c r="J931" s="36"/>
    </row>
    <row r="932" customHeight="1" spans="3:10">
      <c r="C932" s="33"/>
      <c r="E932" s="34"/>
      <c r="G932" s="35"/>
      <c r="H932" s="36"/>
      <c r="I932" s="36"/>
      <c r="J932" s="36"/>
    </row>
    <row r="933" customHeight="1" spans="3:10">
      <c r="C933" s="33"/>
      <c r="E933" s="34"/>
      <c r="G933" s="35"/>
      <c r="H933" s="36"/>
      <c r="I933" s="36"/>
      <c r="J933" s="36"/>
    </row>
    <row r="934" customHeight="1" spans="3:10">
      <c r="C934" s="33"/>
      <c r="E934" s="34"/>
      <c r="G934" s="35"/>
      <c r="H934" s="36"/>
      <c r="I934" s="36"/>
      <c r="J934" s="36"/>
    </row>
    <row r="935" customHeight="1" spans="3:10">
      <c r="C935" s="33"/>
      <c r="E935" s="34"/>
      <c r="G935" s="35"/>
      <c r="H935" s="36"/>
      <c r="I935" s="36"/>
      <c r="J935" s="36"/>
    </row>
    <row r="936" customHeight="1" spans="3:10">
      <c r="C936" s="33"/>
      <c r="E936" s="34"/>
      <c r="G936" s="35"/>
      <c r="H936" s="36"/>
      <c r="I936" s="36"/>
      <c r="J936" s="36"/>
    </row>
    <row r="937" customHeight="1" spans="3:10">
      <c r="C937" s="33"/>
      <c r="E937" s="34"/>
      <c r="G937" s="35"/>
      <c r="H937" s="36"/>
      <c r="I937" s="36"/>
      <c r="J937" s="36"/>
    </row>
    <row r="938" customHeight="1" spans="3:10">
      <c r="C938" s="33"/>
      <c r="E938" s="34"/>
      <c r="G938" s="35"/>
      <c r="H938" s="36"/>
      <c r="I938" s="36"/>
      <c r="J938" s="36"/>
    </row>
    <row r="939" customHeight="1" spans="3:10">
      <c r="C939" s="33"/>
      <c r="E939" s="34"/>
      <c r="G939" s="35"/>
      <c r="H939" s="36"/>
      <c r="I939" s="36"/>
      <c r="J939" s="36"/>
    </row>
    <row r="940" customHeight="1" spans="3:10">
      <c r="C940" s="33"/>
      <c r="E940" s="34"/>
      <c r="G940" s="35"/>
      <c r="H940" s="36"/>
      <c r="I940" s="36"/>
      <c r="J940" s="36"/>
    </row>
    <row r="941" customHeight="1" spans="3:10">
      <c r="C941" s="33"/>
      <c r="E941" s="34"/>
      <c r="G941" s="35"/>
      <c r="H941" s="36"/>
      <c r="I941" s="36"/>
      <c r="J941" s="36"/>
    </row>
    <row r="942" customHeight="1" spans="3:10">
      <c r="C942" s="33"/>
      <c r="E942" s="34"/>
      <c r="G942" s="35"/>
      <c r="H942" s="36"/>
      <c r="I942" s="36"/>
      <c r="J942" s="36"/>
    </row>
    <row r="943" customHeight="1" spans="3:10">
      <c r="C943" s="33"/>
      <c r="E943" s="34"/>
      <c r="G943" s="35"/>
      <c r="H943" s="36"/>
      <c r="I943" s="36"/>
      <c r="J943" s="36"/>
    </row>
    <row r="944" customHeight="1" spans="3:10">
      <c r="C944" s="33"/>
      <c r="E944" s="34"/>
      <c r="G944" s="35"/>
      <c r="H944" s="36"/>
      <c r="I944" s="36"/>
      <c r="J944" s="36"/>
    </row>
    <row r="945" customHeight="1" spans="3:10">
      <c r="C945" s="33"/>
      <c r="E945" s="34"/>
      <c r="G945" s="35"/>
      <c r="H945" s="36"/>
      <c r="I945" s="36"/>
      <c r="J945" s="36"/>
    </row>
    <row r="946" customHeight="1" spans="3:10">
      <c r="C946" s="33"/>
      <c r="E946" s="34"/>
      <c r="G946" s="35"/>
      <c r="H946" s="36"/>
      <c r="I946" s="36"/>
      <c r="J946" s="36"/>
    </row>
    <row r="947" customHeight="1" spans="3:10">
      <c r="C947" s="33"/>
      <c r="E947" s="34"/>
      <c r="G947" s="35"/>
      <c r="H947" s="36"/>
      <c r="I947" s="36"/>
      <c r="J947" s="36"/>
    </row>
    <row r="948" customHeight="1" spans="3:10">
      <c r="C948" s="33"/>
      <c r="E948" s="34"/>
      <c r="G948" s="35"/>
      <c r="H948" s="36"/>
      <c r="I948" s="36"/>
      <c r="J948" s="36"/>
    </row>
    <row r="949" customHeight="1" spans="3:10">
      <c r="C949" s="33"/>
      <c r="E949" s="34"/>
      <c r="G949" s="35"/>
      <c r="H949" s="36"/>
      <c r="I949" s="36"/>
      <c r="J949" s="36"/>
    </row>
    <row r="950" customHeight="1" spans="3:10">
      <c r="C950" s="33"/>
      <c r="E950" s="34"/>
      <c r="G950" s="35"/>
      <c r="H950" s="36"/>
      <c r="I950" s="36"/>
      <c r="J950" s="36"/>
    </row>
    <row r="951" customHeight="1" spans="3:10">
      <c r="C951" s="33"/>
      <c r="E951" s="34"/>
      <c r="G951" s="35"/>
      <c r="H951" s="36"/>
      <c r="I951" s="36"/>
      <c r="J951" s="36"/>
    </row>
    <row r="952" customHeight="1" spans="3:10">
      <c r="C952" s="33"/>
      <c r="E952" s="34"/>
      <c r="G952" s="35"/>
      <c r="H952" s="36"/>
      <c r="I952" s="36"/>
      <c r="J952" s="36"/>
    </row>
    <row r="953" customHeight="1" spans="3:10">
      <c r="C953" s="33"/>
      <c r="E953" s="34"/>
      <c r="G953" s="35"/>
      <c r="H953" s="36"/>
      <c r="I953" s="36"/>
      <c r="J953" s="36"/>
    </row>
    <row r="954" customHeight="1" spans="3:10">
      <c r="C954" s="33"/>
      <c r="E954" s="34"/>
      <c r="G954" s="35"/>
      <c r="H954" s="36"/>
      <c r="I954" s="36"/>
      <c r="J954" s="36"/>
    </row>
    <row r="955" customHeight="1" spans="3:10">
      <c r="C955" s="33"/>
      <c r="E955" s="34"/>
      <c r="G955" s="35"/>
      <c r="H955" s="36"/>
      <c r="I955" s="36"/>
      <c r="J955" s="36"/>
    </row>
    <row r="956" customHeight="1" spans="3:10">
      <c r="C956" s="33"/>
      <c r="E956" s="34"/>
      <c r="G956" s="35"/>
      <c r="H956" s="36"/>
      <c r="I956" s="36"/>
      <c r="J956" s="36"/>
    </row>
    <row r="957" customHeight="1" spans="3:10">
      <c r="C957" s="33"/>
      <c r="E957" s="34"/>
      <c r="G957" s="35"/>
      <c r="H957" s="36"/>
      <c r="I957" s="36"/>
      <c r="J957" s="36"/>
    </row>
    <row r="958" customHeight="1" spans="3:10">
      <c r="C958" s="33"/>
      <c r="E958" s="34"/>
      <c r="G958" s="35"/>
      <c r="H958" s="36"/>
      <c r="I958" s="36"/>
      <c r="J958" s="36"/>
    </row>
    <row r="959" customHeight="1" spans="3:10">
      <c r="C959" s="33"/>
      <c r="E959" s="34"/>
      <c r="G959" s="35"/>
      <c r="H959" s="36"/>
      <c r="I959" s="36"/>
      <c r="J959" s="36"/>
    </row>
    <row r="960" customHeight="1" spans="3:10">
      <c r="C960" s="33"/>
      <c r="E960" s="34"/>
      <c r="G960" s="35"/>
      <c r="H960" s="36"/>
      <c r="I960" s="36"/>
      <c r="J960" s="36"/>
    </row>
    <row r="961" customHeight="1" spans="3:10">
      <c r="C961" s="33"/>
      <c r="E961" s="34"/>
      <c r="G961" s="35"/>
      <c r="H961" s="36"/>
      <c r="I961" s="36"/>
      <c r="J961" s="36"/>
    </row>
    <row r="962" customHeight="1" spans="3:10">
      <c r="C962" s="33"/>
      <c r="E962" s="34"/>
      <c r="G962" s="35"/>
      <c r="H962" s="36"/>
      <c r="I962" s="36"/>
      <c r="J962" s="36"/>
    </row>
    <row r="963" customHeight="1" spans="3:10">
      <c r="C963" s="33"/>
      <c r="E963" s="34"/>
      <c r="G963" s="35"/>
      <c r="H963" s="36"/>
      <c r="I963" s="36"/>
      <c r="J963" s="36"/>
    </row>
    <row r="964" customHeight="1" spans="3:10">
      <c r="C964" s="33"/>
      <c r="E964" s="34"/>
      <c r="G964" s="35"/>
      <c r="H964" s="36"/>
      <c r="I964" s="36"/>
      <c r="J964" s="36"/>
    </row>
    <row r="965" customHeight="1" spans="3:10">
      <c r="C965" s="33"/>
      <c r="E965" s="34"/>
      <c r="G965" s="35"/>
      <c r="H965" s="36"/>
      <c r="I965" s="36"/>
      <c r="J965" s="36"/>
    </row>
    <row r="966" customHeight="1" spans="3:10">
      <c r="C966" s="33"/>
      <c r="E966" s="34"/>
      <c r="G966" s="35"/>
      <c r="H966" s="36"/>
      <c r="I966" s="36"/>
      <c r="J966" s="36"/>
    </row>
    <row r="967" customHeight="1" spans="3:10">
      <c r="C967" s="33"/>
      <c r="E967" s="34"/>
      <c r="G967" s="35"/>
      <c r="H967" s="36"/>
      <c r="I967" s="36"/>
      <c r="J967" s="36"/>
    </row>
    <row r="968" customHeight="1" spans="3:10">
      <c r="C968" s="33"/>
      <c r="E968" s="34"/>
      <c r="G968" s="35"/>
      <c r="H968" s="36"/>
      <c r="I968" s="36"/>
      <c r="J968" s="36"/>
    </row>
    <row r="969" customHeight="1" spans="3:10">
      <c r="C969" s="33"/>
      <c r="E969" s="34"/>
      <c r="G969" s="35"/>
      <c r="H969" s="36"/>
      <c r="I969" s="36"/>
      <c r="J969" s="36"/>
    </row>
    <row r="970" customHeight="1" spans="3:10">
      <c r="C970" s="33"/>
      <c r="E970" s="34"/>
      <c r="G970" s="35"/>
      <c r="H970" s="36"/>
      <c r="I970" s="36"/>
      <c r="J970" s="36"/>
    </row>
    <row r="971" customHeight="1" spans="3:10">
      <c r="C971" s="33"/>
      <c r="E971" s="34"/>
      <c r="G971" s="35"/>
      <c r="H971" s="36"/>
      <c r="I971" s="36"/>
      <c r="J971" s="36"/>
    </row>
    <row r="972" customHeight="1" spans="3:10">
      <c r="C972" s="33"/>
      <c r="E972" s="34"/>
      <c r="G972" s="35"/>
      <c r="H972" s="36"/>
      <c r="I972" s="36"/>
      <c r="J972" s="36"/>
    </row>
    <row r="973" customHeight="1" spans="3:10">
      <c r="C973" s="33"/>
      <c r="E973" s="34"/>
      <c r="G973" s="35"/>
      <c r="H973" s="36"/>
      <c r="I973" s="36"/>
      <c r="J973" s="36"/>
    </row>
    <row r="974" customHeight="1" spans="3:10">
      <c r="C974" s="33"/>
      <c r="E974" s="34"/>
      <c r="G974" s="35"/>
      <c r="H974" s="36"/>
      <c r="I974" s="36"/>
      <c r="J974" s="36"/>
    </row>
    <row r="975" customHeight="1" spans="3:10">
      <c r="C975" s="33"/>
      <c r="E975" s="34"/>
      <c r="G975" s="35"/>
      <c r="H975" s="36"/>
      <c r="I975" s="36"/>
      <c r="J975" s="36"/>
    </row>
    <row r="976" customHeight="1" spans="3:10">
      <c r="C976" s="33"/>
      <c r="E976" s="34"/>
      <c r="G976" s="35"/>
      <c r="H976" s="36"/>
      <c r="I976" s="36"/>
      <c r="J976" s="36"/>
    </row>
    <row r="977" customHeight="1" spans="3:10">
      <c r="C977" s="33"/>
      <c r="E977" s="34"/>
      <c r="G977" s="35"/>
      <c r="H977" s="36"/>
      <c r="I977" s="36"/>
      <c r="J977" s="36"/>
    </row>
    <row r="978" customHeight="1" spans="3:10">
      <c r="C978" s="33"/>
      <c r="E978" s="34"/>
      <c r="G978" s="35"/>
      <c r="H978" s="36"/>
      <c r="I978" s="36"/>
      <c r="J978" s="36"/>
    </row>
    <row r="979" customHeight="1" spans="3:10">
      <c r="C979" s="33"/>
      <c r="E979" s="34"/>
      <c r="G979" s="35"/>
      <c r="H979" s="36"/>
      <c r="I979" s="36"/>
      <c r="J979" s="36"/>
    </row>
    <row r="980" customHeight="1" spans="3:10">
      <c r="C980" s="33"/>
      <c r="E980" s="34"/>
      <c r="G980" s="35"/>
      <c r="H980" s="36"/>
      <c r="I980" s="36"/>
      <c r="J980" s="36"/>
    </row>
    <row r="981" customHeight="1" spans="3:10">
      <c r="C981" s="33"/>
      <c r="E981" s="34"/>
      <c r="G981" s="35"/>
      <c r="H981" s="36"/>
      <c r="I981" s="36"/>
      <c r="J981" s="36"/>
    </row>
    <row r="982" customHeight="1" spans="3:10">
      <c r="C982" s="33"/>
      <c r="E982" s="34"/>
      <c r="G982" s="35"/>
      <c r="H982" s="36"/>
      <c r="I982" s="36"/>
      <c r="J982" s="36"/>
    </row>
    <row r="983" customHeight="1" spans="3:10">
      <c r="C983" s="33"/>
      <c r="E983" s="34"/>
      <c r="G983" s="35"/>
      <c r="H983" s="36"/>
      <c r="I983" s="36"/>
      <c r="J983" s="36"/>
    </row>
    <row r="984" customHeight="1" spans="3:10">
      <c r="C984" s="33"/>
      <c r="E984" s="34"/>
      <c r="G984" s="35"/>
      <c r="H984" s="36"/>
      <c r="I984" s="36"/>
      <c r="J984" s="36"/>
    </row>
    <row r="985" customHeight="1" spans="3:10">
      <c r="C985" s="33"/>
      <c r="E985" s="34"/>
      <c r="G985" s="35"/>
      <c r="H985" s="36"/>
      <c r="I985" s="36"/>
      <c r="J985" s="36"/>
    </row>
    <row r="986" customHeight="1" spans="3:10">
      <c r="C986" s="33"/>
      <c r="E986" s="34"/>
      <c r="G986" s="35"/>
      <c r="H986" s="36"/>
      <c r="I986" s="36"/>
      <c r="J986" s="36"/>
    </row>
    <row r="987" customHeight="1" spans="3:10">
      <c r="C987" s="33"/>
      <c r="E987" s="34"/>
      <c r="G987" s="35"/>
      <c r="H987" s="36"/>
      <c r="I987" s="36"/>
      <c r="J987" s="36"/>
    </row>
    <row r="988" customHeight="1" spans="3:10">
      <c r="C988" s="33"/>
      <c r="E988" s="34"/>
      <c r="G988" s="35"/>
      <c r="H988" s="36"/>
      <c r="I988" s="36"/>
      <c r="J988" s="36"/>
    </row>
    <row r="989" customHeight="1" spans="3:10">
      <c r="C989" s="33"/>
      <c r="E989" s="34"/>
      <c r="G989" s="35"/>
      <c r="H989" s="36"/>
      <c r="I989" s="36"/>
      <c r="J989" s="36"/>
    </row>
    <row r="990" customHeight="1" spans="3:10">
      <c r="C990" s="33"/>
      <c r="E990" s="34"/>
      <c r="G990" s="35"/>
      <c r="H990" s="36"/>
      <c r="I990" s="36"/>
      <c r="J990" s="36"/>
    </row>
    <row r="991" customHeight="1" spans="3:10">
      <c r="C991" s="33"/>
      <c r="E991" s="34"/>
      <c r="G991" s="35"/>
      <c r="H991" s="36"/>
      <c r="I991" s="36"/>
      <c r="J991" s="36"/>
    </row>
    <row r="992" customHeight="1" spans="3:10">
      <c r="C992" s="33"/>
      <c r="E992" s="34"/>
      <c r="G992" s="35"/>
      <c r="H992" s="36"/>
      <c r="I992" s="36"/>
      <c r="J992" s="36"/>
    </row>
    <row r="993" customHeight="1" spans="3:10">
      <c r="C993" s="33"/>
      <c r="E993" s="34"/>
      <c r="G993" s="35"/>
      <c r="H993" s="36"/>
      <c r="I993" s="36"/>
      <c r="J993" s="36"/>
    </row>
    <row r="994" customHeight="1" spans="3:10">
      <c r="C994" s="33"/>
      <c r="E994" s="34"/>
      <c r="G994" s="35"/>
      <c r="H994" s="36"/>
      <c r="I994" s="36"/>
      <c r="J994" s="36"/>
    </row>
    <row r="995" customHeight="1" spans="3:10">
      <c r="C995" s="33"/>
      <c r="E995" s="34"/>
      <c r="G995" s="35"/>
      <c r="H995" s="36"/>
      <c r="I995" s="36"/>
      <c r="J995" s="36"/>
    </row>
    <row r="996" customHeight="1" spans="3:10">
      <c r="C996" s="33"/>
      <c r="E996" s="34"/>
      <c r="G996" s="35"/>
      <c r="H996" s="36"/>
      <c r="I996" s="36"/>
      <c r="J996" s="36"/>
    </row>
    <row r="997" customHeight="1" spans="3:10">
      <c r="C997" s="33"/>
      <c r="E997" s="34"/>
      <c r="G997" s="35"/>
      <c r="H997" s="36"/>
      <c r="I997" s="36"/>
      <c r="J997" s="36"/>
    </row>
    <row r="998" customHeight="1" spans="3:10">
      <c r="C998" s="33"/>
      <c r="E998" s="34"/>
      <c r="G998" s="35"/>
      <c r="H998" s="36"/>
      <c r="I998" s="36"/>
      <c r="J998" s="36"/>
    </row>
    <row r="999" customHeight="1" spans="3:10">
      <c r="C999" s="33"/>
      <c r="E999" s="34"/>
      <c r="G999" s="35"/>
      <c r="H999" s="36"/>
      <c r="I999" s="36"/>
      <c r="J999" s="36"/>
    </row>
    <row r="1000" customHeight="1" spans="3:10">
      <c r="C1000" s="33"/>
      <c r="E1000" s="34"/>
      <c r="G1000" s="35"/>
      <c r="H1000" s="36"/>
      <c r="I1000" s="36"/>
      <c r="J1000" s="36"/>
    </row>
    <row r="1001" customHeight="1" spans="3:10">
      <c r="C1001" s="33"/>
      <c r="E1001" s="34"/>
      <c r="G1001" s="35"/>
      <c r="H1001" s="36"/>
      <c r="I1001" s="36"/>
      <c r="J1001" s="36"/>
    </row>
    <row r="1002" customHeight="1" spans="3:10">
      <c r="C1002" s="33"/>
      <c r="E1002" s="34"/>
      <c r="G1002" s="35"/>
      <c r="H1002" s="36"/>
      <c r="I1002" s="36"/>
      <c r="J1002" s="36"/>
    </row>
    <row r="1003" customHeight="1" spans="3:10">
      <c r="C1003" s="33"/>
      <c r="E1003" s="34"/>
      <c r="G1003" s="35"/>
      <c r="H1003" s="36"/>
      <c r="I1003" s="36"/>
      <c r="J1003" s="36"/>
    </row>
    <row r="1004" customHeight="1" spans="3:10">
      <c r="C1004" s="33"/>
      <c r="E1004" s="34"/>
      <c r="G1004" s="35"/>
      <c r="H1004" s="36"/>
      <c r="I1004" s="36"/>
      <c r="J1004" s="36"/>
    </row>
    <row r="1005" customHeight="1" spans="3:10">
      <c r="C1005" s="33"/>
      <c r="E1005" s="34"/>
      <c r="G1005" s="35"/>
      <c r="H1005" s="36"/>
      <c r="I1005" s="36"/>
      <c r="J1005" s="36"/>
    </row>
    <row r="1006" customHeight="1" spans="3:10">
      <c r="C1006" s="33"/>
      <c r="E1006" s="34"/>
      <c r="G1006" s="35"/>
      <c r="H1006" s="36"/>
      <c r="I1006" s="36"/>
      <c r="J1006" s="36"/>
    </row>
    <row r="1007" customHeight="1" spans="3:10">
      <c r="C1007" s="33"/>
      <c r="E1007" s="34"/>
      <c r="G1007" s="35"/>
      <c r="H1007" s="36"/>
      <c r="I1007" s="36"/>
      <c r="J1007" s="36"/>
    </row>
    <row r="1008" customHeight="1" spans="3:10">
      <c r="C1008" s="33"/>
      <c r="E1008" s="34"/>
      <c r="G1008" s="35"/>
      <c r="H1008" s="36"/>
      <c r="I1008" s="36"/>
      <c r="J1008" s="36"/>
    </row>
  </sheetData>
  <autoFilter ref="A1:A1008">
    <extLst/>
  </autoFilter>
  <mergeCells count="2">
    <mergeCell ref="D1:E1"/>
    <mergeCell ref="F1:G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PTT</vt:lpstr>
      <vt:lpstr>「PTT」無回文版</vt:lpstr>
      <vt:lpstr>Dcard</vt:lpstr>
      <vt:lpstr>All-Product</vt:lpstr>
      <vt:lpstr>PTT-Brand無回文版</vt:lpstr>
      <vt:lpstr>PTT-Brand</vt:lpstr>
      <vt:lpstr>Dcard-Brand</vt:lpstr>
      <vt:lpstr>All-Brand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cti110016</cp:lastModifiedBy>
  <dcterms:created xsi:type="dcterms:W3CDTF">2022-07-11T07:25:32Z</dcterms:created>
  <dcterms:modified xsi:type="dcterms:W3CDTF">2022-07-11T07:32:44Z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556F3A03E35247FDA4E7267C49A00BD1</vt:lpwstr>
  </property>
  <property fmtid="{D5CDD505-2E9C-101B-9397-08002B2CF9AE}" pid="3" name="KSOProductBuildVer">
    <vt:lpwstr>1033-11.2.0.11191</vt:lpwstr>
  </property>
</Properties>
</file>