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T" sheetId="1" r:id="rId4"/>
    <sheet state="visible" name="「PTT」無回文版" sheetId="2" r:id="rId5"/>
    <sheet state="visible" name="Dcard" sheetId="3" r:id="rId6"/>
    <sheet state="visible" name="All-Product" sheetId="4" r:id="rId7"/>
    <sheet state="visible" name="PTT-Brand無回文版" sheetId="5" r:id="rId8"/>
    <sheet state="visible" name="PTT-Brand" sheetId="6" r:id="rId9"/>
    <sheet state="visible" name="Dcard-Brand" sheetId="7" r:id="rId10"/>
    <sheet state="visible" name="All-Brand" sheetId="8" r:id="rId11"/>
  </sheets>
  <definedNames>
    <definedName hidden="1" localSheetId="4" name="_xlnm._FilterDatabase">'PTT-Brand無回文版'!$A$1:$A$1008</definedName>
    <definedName hidden="1" localSheetId="5" name="_xlnm._FilterDatabase">'PTT-Brand'!$A$1:$A$1008</definedName>
    <definedName hidden="1" localSheetId="6" name="_xlnm._FilterDatabase">'Dcard-Brand'!$A$1:$A$1008</definedName>
    <definedName hidden="1" localSheetId="7" name="_xlnm._FilterDatabase">'All-Brand'!$A$1:$A$1008</definedName>
  </definedNames>
  <calcPr/>
</workbook>
</file>

<file path=xl/sharedStrings.xml><?xml version="1.0" encoding="utf-8"?>
<sst xmlns="http://schemas.openxmlformats.org/spreadsheetml/2006/main" count="620" uniqueCount="130">
  <si>
    <t>關鍵字次數</t>
  </si>
  <si>
    <t>％</t>
  </si>
  <si>
    <t>相較前一年
討論度成長率</t>
  </si>
  <si>
    <t>近三年(2018-2020)
討論度成長率</t>
  </si>
  <si>
    <t>底妝類</t>
  </si>
  <si>
    <t>粉底</t>
  </si>
  <si>
    <t>粉底液</t>
  </si>
  <si>
    <t>粉餅</t>
  </si>
  <si>
    <t>粉霜</t>
  </si>
  <si>
    <t>氣墊</t>
  </si>
  <si>
    <t>遮瑕膏</t>
  </si>
  <si>
    <t>遮瑕盤</t>
  </si>
  <si>
    <t>妝前乳</t>
  </si>
  <si>
    <t>隔離霜</t>
  </si>
  <si>
    <t>修容</t>
  </si>
  <si>
    <t>腮紅</t>
  </si>
  <si>
    <t>頰彩</t>
  </si>
  <si>
    <t>定妝</t>
  </si>
  <si>
    <t>蜜粉</t>
  </si>
  <si>
    <t>蜜粉餅</t>
  </si>
  <si>
    <t>定妝噴霧</t>
  </si>
  <si>
    <t>眼部彩妝</t>
  </si>
  <si>
    <t>眼影</t>
  </si>
  <si>
    <t>睫毛膏</t>
  </si>
  <si>
    <t>眼線液</t>
  </si>
  <si>
    <t>眼線膠</t>
  </si>
  <si>
    <t>眼線筆</t>
  </si>
  <si>
    <t>眉彩</t>
  </si>
  <si>
    <t>眉筆</t>
  </si>
  <si>
    <t>眉粉</t>
  </si>
  <si>
    <t>眉膏</t>
  </si>
  <si>
    <t>眉蠟</t>
  </si>
  <si>
    <t>眉膠</t>
  </si>
  <si>
    <t>唇彩</t>
  </si>
  <si>
    <t>唇膏</t>
  </si>
  <si>
    <t>唇釉</t>
  </si>
  <si>
    <t>口紅</t>
  </si>
  <si>
    <t>唇蜜</t>
  </si>
  <si>
    <t>潤唇膏</t>
  </si>
  <si>
    <t>潤色護唇膏</t>
  </si>
  <si>
    <t>唇露</t>
  </si>
  <si>
    <t>美妝工具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</si>
  <si>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</si>
  <si>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</si>
  <si>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</si>
  <si>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</si>
  <si>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</si>
  <si>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</si>
  <si>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</si>
  <si>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</si>
  <si>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</si>
  <si>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總和</t>
  </si>
  <si>
    <t>相較前一年成長率</t>
  </si>
  <si>
    <t>2018-2020
討論度成長率</t>
  </si>
  <si>
    <t>品牌</t>
  </si>
  <si>
    <t>佔全品牌的比例</t>
  </si>
  <si>
    <t>2018-2019
討論度成長率</t>
  </si>
  <si>
    <t>2019-2020
討論度成長率</t>
  </si>
  <si>
    <t>近3年(2018-2020)
討論度成長率</t>
  </si>
  <si>
    <t>MAC</t>
  </si>
  <si>
    <t>Lancome 蘭蔻</t>
  </si>
  <si>
    <t>Shu Uemura 植村秀</t>
  </si>
  <si>
    <t>YSL</t>
  </si>
  <si>
    <t>NARS</t>
  </si>
  <si>
    <t>CHANEL 香奈兒</t>
  </si>
  <si>
    <t>Estee Lauder 雅詩蘭黛</t>
  </si>
  <si>
    <t>DIOR</t>
  </si>
  <si>
    <t>LOREAL PARIS 巴黎萊雅</t>
  </si>
  <si>
    <t>SHISEIDO 資生堂</t>
  </si>
  <si>
    <t>Maybelline 媚比琳</t>
  </si>
  <si>
    <t>innisfree</t>
  </si>
  <si>
    <t>Laura mercier 蘿拉蜜思</t>
  </si>
  <si>
    <t>ARMANI GA</t>
  </si>
  <si>
    <t>Kose 高絲</t>
  </si>
  <si>
    <t>kate</t>
  </si>
  <si>
    <t>媚點</t>
  </si>
  <si>
    <t>Etude house</t>
  </si>
  <si>
    <t>Missha</t>
  </si>
  <si>
    <t>Kissme</t>
  </si>
  <si>
    <t>肌膚之鑰</t>
  </si>
  <si>
    <t>Pony Effect</t>
  </si>
  <si>
    <t>integrate</t>
  </si>
  <si>
    <t>Orbis</t>
  </si>
  <si>
    <t>Make up for ever MUF</t>
  </si>
  <si>
    <t>Sofina</t>
  </si>
  <si>
    <t>NYX</t>
  </si>
  <si>
    <t xml:space="preserve">Bobbi Brown </t>
  </si>
  <si>
    <t>I'M MEME</t>
  </si>
  <si>
    <t>solone</t>
  </si>
  <si>
    <t>蘭芝</t>
  </si>
  <si>
    <t>3CE</t>
  </si>
  <si>
    <t>APIEU</t>
  </si>
  <si>
    <t>The saem</t>
  </si>
  <si>
    <t>Romand</t>
  </si>
  <si>
    <t>UNNY</t>
  </si>
  <si>
    <t>嬌蘭</t>
  </si>
  <si>
    <t>Tom Ford</t>
  </si>
  <si>
    <t>Total</t>
  </si>
  <si>
    <t>2018(%)</t>
  </si>
  <si>
    <t>2019(%)</t>
  </si>
  <si>
    <t>2020(%)</t>
  </si>
  <si>
    <t>品牌出現次數</t>
  </si>
  <si>
    <t>M.A.C</t>
  </si>
  <si>
    <t>Lancome</t>
  </si>
  <si>
    <t>蘭蔻</t>
  </si>
  <si>
    <t>植村秀</t>
  </si>
  <si>
    <t>Shu Uemura</t>
  </si>
  <si>
    <t>CHANEL</t>
  </si>
  <si>
    <t>香奈兒</t>
  </si>
  <si>
    <t>Estee Lauder</t>
  </si>
  <si>
    <t>雅詩蘭黛</t>
  </si>
  <si>
    <t>LOREAL PARIS</t>
  </si>
  <si>
    <t>巴黎萊雅</t>
  </si>
  <si>
    <t>SHISEIDO</t>
  </si>
  <si>
    <t>資生堂</t>
  </si>
  <si>
    <t>Maybelline</t>
  </si>
  <si>
    <t>媚比琳</t>
  </si>
  <si>
    <t>Laura mercier</t>
  </si>
  <si>
    <t>蘿拉蜜思</t>
  </si>
  <si>
    <t>ARMANI</t>
  </si>
  <si>
    <t>GA</t>
  </si>
  <si>
    <t>Kose</t>
  </si>
  <si>
    <t>高絲</t>
  </si>
  <si>
    <t>Make up for ever</t>
  </si>
  <si>
    <t>Make up forever</t>
  </si>
  <si>
    <t>MUF</t>
  </si>
  <si>
    <t>3ce</t>
  </si>
  <si>
    <t>romand</t>
  </si>
  <si>
    <t>total</t>
  </si>
  <si>
    <t>2019-2020
討論度成長率"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</si>
</sst>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strike/>
      <color theme="1"/>
      <name val="Arial"/>
    </font>
    <font>
      <color rgb="FF990000"/>
      <name val="Arial"/>
    </font>
    <font>
      <color rgb="FF000000"/>
      <name val="Arial"/>
    </font>
    <font>
      <color rgb="FF34A853"/>
      <name val="Arial"/>
    </font>
    <font>
      <color rgb="FFCC0000"/>
      <name val="Arial"/>
    </font>
    <font>
      <color rgb="FF980000"/>
      <name val="Arial"/>
    </font>
    <font>
      <color rgb="FF6AA84F"/>
      <name val="Arial"/>
    </font>
    <font>
      <sz val="9.0"/>
      <color rgb="FF000000"/>
      <name val="Arial"/>
    </font>
    <font>
      <color rgb="FF38761D"/>
      <name val="Arial"/>
    </font>
    <font>
      <sz val="9.0"/>
      <color rgb="FFFF0000"/>
      <name val="Arial"/>
    </font>
    <font>
      <sz val="9.0"/>
      <color rgb="FF98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AAD6E2"/>
        <bgColor rgb="FFAAD6E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Font="1" applyNumberFormat="1"/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3" fontId="1" numFmtId="9" xfId="0" applyFill="1" applyFont="1" applyNumberFormat="1"/>
    <xf borderId="0" fillId="3" fontId="4" numFmtId="9" xfId="0" applyFont="1" applyNumberFormat="1"/>
    <xf borderId="0" fillId="4" fontId="5" numFmtId="0" xfId="0" applyAlignment="1" applyFill="1" applyFont="1">
      <alignment readingOrder="0"/>
    </xf>
    <xf borderId="0" fillId="5" fontId="1" numFmtId="10" xfId="0" applyFill="1" applyFont="1" applyNumberFormat="1"/>
    <xf borderId="0" fillId="0" fontId="1" numFmtId="10" xfId="0" applyFont="1" applyNumberForma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0" xfId="0" applyFont="1"/>
    <xf borderId="0" fillId="7" fontId="5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0" xfId="0" applyFont="1" applyNumberFormat="1"/>
    <xf borderId="0" fillId="7" fontId="1" numFmtId="9" xfId="0" applyFont="1" applyNumberFormat="1"/>
    <xf borderId="0" fillId="8" fontId="1" numFmtId="0" xfId="0" applyAlignment="1" applyFill="1" applyFont="1">
      <alignment readingOrder="0"/>
    </xf>
    <xf borderId="0" fillId="8" fontId="1" numFmtId="0" xfId="0" applyFont="1"/>
    <xf borderId="0" fillId="8" fontId="1" numFmtId="10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1" numFmtId="10" xfId="0" applyFont="1" applyNumberFormat="1"/>
    <xf borderId="0" fillId="7" fontId="9" numFmtId="0" xfId="0" applyAlignment="1" applyFont="1">
      <alignment readingOrder="0"/>
    </xf>
    <xf borderId="0" fillId="0" fontId="4" numFmtId="10" xfId="0" applyFont="1" applyNumberFormat="1"/>
    <xf borderId="0" fillId="0" fontId="7" numFmtId="9" xfId="0" applyFont="1" applyNumberFormat="1"/>
    <xf borderId="0" fillId="0" fontId="10" numFmtId="0" xfId="0" applyFont="1"/>
    <xf borderId="0" fillId="7" fontId="11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9" fontId="1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10" fontId="9" numFmtId="0" xfId="0" applyAlignment="1" applyBorder="1" applyFill="1" applyFont="1">
      <alignment readingOrder="0"/>
    </xf>
    <xf borderId="0" fillId="11" fontId="9" numFmtId="10" xfId="0" applyAlignment="1" applyFill="1" applyFont="1" applyNumberFormat="1">
      <alignment readingOrder="0"/>
    </xf>
    <xf borderId="0" fillId="8" fontId="9" numFmtId="10" xfId="0" applyAlignment="1" applyFont="1" applyNumberFormat="1">
      <alignment readingOrder="0"/>
    </xf>
    <xf borderId="0" fillId="12" fontId="9" numFmtId="10" xfId="0" applyAlignment="1" applyFill="1" applyFont="1" applyNumberFormat="1">
      <alignment readingOrder="0"/>
    </xf>
    <xf borderId="0" fillId="7" fontId="9" numFmtId="9" xfId="0" applyAlignment="1" applyFont="1" applyNumberFormat="1">
      <alignment readingOrder="0"/>
    </xf>
    <xf borderId="1" fillId="13" fontId="9" numFmtId="0" xfId="0" applyAlignment="1" applyBorder="1" applyFill="1" applyFont="1">
      <alignment readingOrder="0"/>
    </xf>
    <xf borderId="1" fillId="0" fontId="9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0" fillId="11" fontId="9" numFmtId="0" xfId="0" applyAlignment="1" applyFont="1">
      <alignment readingOrder="0"/>
    </xf>
    <xf borderId="0" fillId="8" fontId="9" numFmtId="0" xfId="0" applyAlignment="1" applyFont="1">
      <alignment readingOrder="0"/>
    </xf>
    <xf borderId="0" fillId="12" fontId="9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1" fontId="1" numFmtId="0" xfId="0" applyFont="1"/>
    <xf borderId="0" fillId="12" fontId="1" numFmtId="0" xfId="0" applyFont="1"/>
    <xf borderId="0" fillId="7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7" fontId="12" numFmtId="9" xfId="0" applyAlignment="1" applyFont="1" applyNumberFormat="1">
      <alignment readingOrder="0"/>
    </xf>
    <xf borderId="0" fillId="0" fontId="7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0" xfId="0" applyFont="1"/>
    <xf borderId="0" fillId="2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1" fillId="0" fontId="12" numFmtId="0" xfId="0" applyAlignment="1" applyBorder="1" applyFont="1">
      <alignment readingOrder="0"/>
    </xf>
    <xf borderId="0" fillId="0" fontId="7" numFmtId="0" xfId="0" applyFont="1"/>
    <xf borderId="0" fillId="13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7" fontId="9" numFmtId="10" xfId="0" applyAlignment="1" applyFont="1" applyNumberFormat="1">
      <alignment readingOrder="0"/>
    </xf>
    <xf borderId="1" fillId="13" fontId="12" numFmtId="0" xfId="0" applyAlignment="1" applyBorder="1" applyFont="1">
      <alignment readingOrder="0"/>
    </xf>
    <xf borderId="0" fillId="7" fontId="12" numFmtId="0" xfId="0" applyAlignment="1" applyFont="1">
      <alignment readingOrder="0"/>
    </xf>
    <xf borderId="0" fillId="11" fontId="12" numFmtId="10" xfId="0" applyAlignment="1" applyFont="1" applyNumberFormat="1">
      <alignment readingOrder="0"/>
    </xf>
    <xf borderId="0" fillId="8" fontId="12" numFmtId="10" xfId="0" applyAlignment="1" applyFont="1" applyNumberFormat="1">
      <alignment readingOrder="0"/>
    </xf>
    <xf borderId="0" fillId="12" fontId="12" numFmtId="10" xfId="0" applyAlignment="1" applyFont="1" applyNumberFormat="1">
      <alignment readingOrder="0"/>
    </xf>
    <xf borderId="1" fillId="1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43"/>
    <col customWidth="1" min="3" max="3" width="11.86"/>
    <col customWidth="1" min="4" max="4" width="8.86"/>
    <col customWidth="1" min="6" max="6" width="7.57"/>
    <col customWidth="1" min="8" max="8" width="9.29"/>
    <col customWidth="1" min="9" max="9" width="13.71"/>
    <col customWidth="1" min="10" max="10" width="11.14"/>
    <col customWidth="1" min="13" max="13" width="17.29"/>
  </cols>
  <sheetData>
    <row r="1">
      <c r="A1" s="1" t="s">
        <v>0</v>
      </c>
      <c r="C1" s="1">
        <v>2018.0</v>
      </c>
      <c r="D1" s="1" t="s">
        <v>1</v>
      </c>
      <c r="E1" s="1">
        <v>2019.0</v>
      </c>
      <c r="F1" s="1" t="s">
        <v>1</v>
      </c>
      <c r="G1" s="1">
        <v>2020.0</v>
      </c>
      <c r="H1" s="1" t="s">
        <v>1</v>
      </c>
      <c r="I1" s="1" t="s">
        <v>2</v>
      </c>
      <c r="J1" s="1"/>
      <c r="K1" s="1">
        <v>2019.0</v>
      </c>
      <c r="L1" s="1">
        <v>2020.0</v>
      </c>
      <c r="M1" s="1" t="s">
        <v>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4</v>
      </c>
      <c r="B2" s="4" t="s">
        <v>5</v>
      </c>
      <c r="C2" s="4">
        <v>12623.0</v>
      </c>
      <c r="D2" s="5"/>
      <c r="E2" s="4">
        <v>10923.0</v>
      </c>
      <c r="F2" s="6"/>
      <c r="G2" s="4">
        <v>6854.0</v>
      </c>
      <c r="H2" s="6"/>
    </row>
    <row r="3">
      <c r="B3" s="7" t="s">
        <v>6</v>
      </c>
      <c r="C3" s="7">
        <v>5408.0</v>
      </c>
      <c r="D3" s="8">
        <f t="shared" ref="D3:D10" si="1">C3/$C$11</f>
        <v>0.2404089798</v>
      </c>
      <c r="E3" s="7">
        <v>4563.0</v>
      </c>
      <c r="F3" s="8">
        <f t="shared" ref="F3:F8" si="2">E3/$E$11</f>
        <v>0.2502193463</v>
      </c>
      <c r="G3" s="7">
        <v>2369.0</v>
      </c>
      <c r="H3" s="8">
        <f t="shared" ref="H3:H10" si="3">G3/$G$11</f>
        <v>0.2185424354</v>
      </c>
      <c r="I3" s="7" t="s">
        <v>4</v>
      </c>
      <c r="J3" s="7" t="s">
        <v>6</v>
      </c>
      <c r="K3" s="9">
        <f t="shared" ref="K3:K10" si="4">(F3-D3)/D3</f>
        <v>0.04080698892</v>
      </c>
      <c r="L3" s="9">
        <f t="shared" ref="L3:L10" si="5">(H3-F3)/F3</f>
        <v>-0.1265965697</v>
      </c>
      <c r="M3" s="9">
        <f t="shared" ref="M3:M10" si="6">(H3-D3)/D3</f>
        <v>-0.09095560561</v>
      </c>
    </row>
    <row r="4">
      <c r="B4" s="7" t="s">
        <v>7</v>
      </c>
      <c r="C4" s="7">
        <f>10544-812</f>
        <v>9732</v>
      </c>
      <c r="D4" s="8">
        <f t="shared" si="1"/>
        <v>0.4326294732</v>
      </c>
      <c r="E4" s="7">
        <f>8501-533</f>
        <v>7968</v>
      </c>
      <c r="F4" s="8">
        <f t="shared" si="2"/>
        <v>0.436937925</v>
      </c>
      <c r="G4" s="7">
        <f>4638-331</f>
        <v>4307</v>
      </c>
      <c r="H4" s="8">
        <f t="shared" si="3"/>
        <v>0.3973247232</v>
      </c>
      <c r="I4" s="7"/>
      <c r="J4" s="7" t="s">
        <v>7</v>
      </c>
      <c r="K4" s="9">
        <f t="shared" si="4"/>
        <v>0.009958756936</v>
      </c>
      <c r="L4" s="9">
        <f t="shared" si="5"/>
        <v>-0.09066093711</v>
      </c>
      <c r="M4" s="9">
        <f t="shared" si="6"/>
        <v>-0.08160505041</v>
      </c>
    </row>
    <row r="5">
      <c r="B5" s="7" t="s">
        <v>8</v>
      </c>
      <c r="C5" s="7">
        <v>1265.0</v>
      </c>
      <c r="D5" s="8">
        <f t="shared" si="1"/>
        <v>0.05623471883</v>
      </c>
      <c r="E5" s="7">
        <v>966.0</v>
      </c>
      <c r="F5" s="8">
        <f t="shared" si="2"/>
        <v>0.05297214301</v>
      </c>
      <c r="G5" s="7">
        <v>536.0</v>
      </c>
      <c r="H5" s="8">
        <f t="shared" si="3"/>
        <v>0.04944649446</v>
      </c>
      <c r="I5" s="7"/>
      <c r="J5" s="7" t="s">
        <v>8</v>
      </c>
      <c r="K5" s="9">
        <f t="shared" si="4"/>
        <v>-0.05801710902</v>
      </c>
      <c r="L5" s="9">
        <f t="shared" si="5"/>
        <v>-0.06655665314</v>
      </c>
      <c r="M5" s="9">
        <f t="shared" si="6"/>
        <v>-0.1207123376</v>
      </c>
    </row>
    <row r="6">
      <c r="B6" s="10" t="s">
        <v>9</v>
      </c>
      <c r="C6" s="10">
        <v>4130.0</v>
      </c>
      <c r="D6" s="11">
        <f t="shared" si="1"/>
        <v>0.1835963547</v>
      </c>
      <c r="E6" s="10">
        <v>2970.0</v>
      </c>
      <c r="F6" s="11">
        <f t="shared" si="2"/>
        <v>0.1628646633</v>
      </c>
      <c r="G6" s="10">
        <v>2181.0</v>
      </c>
      <c r="H6" s="11">
        <f t="shared" si="3"/>
        <v>0.201199262</v>
      </c>
      <c r="I6" s="7"/>
      <c r="J6" s="7" t="s">
        <v>9</v>
      </c>
      <c r="K6" s="9">
        <f t="shared" si="4"/>
        <v>-0.1129199513</v>
      </c>
      <c r="L6" s="9">
        <f t="shared" si="5"/>
        <v>0.2353770174</v>
      </c>
      <c r="M6" s="9">
        <f t="shared" si="6"/>
        <v>0.09587830473</v>
      </c>
    </row>
    <row r="7">
      <c r="B7" s="7" t="s">
        <v>10</v>
      </c>
      <c r="C7" s="7">
        <v>659.0</v>
      </c>
      <c r="D7" s="8">
        <f t="shared" si="1"/>
        <v>0.02929539898</v>
      </c>
      <c r="E7" s="7">
        <v>402.0</v>
      </c>
      <c r="F7" s="8">
        <f t="shared" si="2"/>
        <v>0.02204430796</v>
      </c>
      <c r="G7" s="7">
        <v>278.0</v>
      </c>
      <c r="H7" s="8">
        <f t="shared" si="3"/>
        <v>0.02564575646</v>
      </c>
      <c r="J7" s="7" t="s">
        <v>10</v>
      </c>
      <c r="K7" s="9">
        <f t="shared" si="4"/>
        <v>-0.2475163769</v>
      </c>
      <c r="L7" s="9">
        <f t="shared" si="5"/>
        <v>0.163373171</v>
      </c>
      <c r="M7" s="9">
        <f t="shared" si="6"/>
        <v>-0.1245807413</v>
      </c>
    </row>
    <row r="8">
      <c r="B8" s="7" t="s">
        <v>11</v>
      </c>
      <c r="C8" s="7">
        <v>107.0</v>
      </c>
      <c r="D8" s="8">
        <f t="shared" si="1"/>
        <v>0.004756612581</v>
      </c>
      <c r="E8" s="7">
        <v>204.0</v>
      </c>
      <c r="F8" s="8">
        <f t="shared" si="2"/>
        <v>0.01118666374</v>
      </c>
      <c r="G8" s="7">
        <v>107.0</v>
      </c>
      <c r="H8" s="8">
        <f t="shared" si="3"/>
        <v>0.009870848708</v>
      </c>
      <c r="J8" s="7" t="s">
        <v>11</v>
      </c>
      <c r="K8" s="12">
        <f t="shared" si="4"/>
        <v>1.351813092</v>
      </c>
      <c r="L8" s="9">
        <f t="shared" si="5"/>
        <v>-0.1176235439</v>
      </c>
      <c r="M8" s="9">
        <f t="shared" si="6"/>
        <v>1.075184502</v>
      </c>
    </row>
    <row r="9">
      <c r="B9" s="7" t="s">
        <v>12</v>
      </c>
      <c r="C9" s="7">
        <v>755.0</v>
      </c>
      <c r="D9" s="8">
        <f t="shared" si="1"/>
        <v>0.033563014</v>
      </c>
      <c r="E9" s="7">
        <v>820.0</v>
      </c>
      <c r="F9" s="8">
        <f t="shared" ref="F9:F10" si="7">E9/$C$11</f>
        <v>0.03645254501</v>
      </c>
      <c r="G9" s="7">
        <v>810.0</v>
      </c>
      <c r="H9" s="8">
        <f t="shared" si="3"/>
        <v>0.07472324723</v>
      </c>
      <c r="J9" s="7" t="s">
        <v>12</v>
      </c>
      <c r="K9" s="9">
        <f t="shared" si="4"/>
        <v>0.08609271523</v>
      </c>
      <c r="L9" s="13">
        <f t="shared" si="5"/>
        <v>1.049877374</v>
      </c>
      <c r="M9" s="9">
        <f t="shared" si="6"/>
        <v>1.226356883</v>
      </c>
    </row>
    <row r="10">
      <c r="B10" s="14" t="s">
        <v>13</v>
      </c>
      <c r="C10" s="7">
        <v>439.0</v>
      </c>
      <c r="D10" s="8">
        <f t="shared" si="1"/>
        <v>0.01951544788</v>
      </c>
      <c r="E10" s="7">
        <v>343.0</v>
      </c>
      <c r="F10" s="8">
        <f t="shared" si="7"/>
        <v>0.01524783285</v>
      </c>
      <c r="G10" s="7">
        <v>252.0</v>
      </c>
      <c r="H10" s="8">
        <f t="shared" si="3"/>
        <v>0.02324723247</v>
      </c>
      <c r="J10" s="7" t="s">
        <v>13</v>
      </c>
      <c r="K10" s="9">
        <f t="shared" si="4"/>
        <v>-0.2186788155</v>
      </c>
      <c r="L10" s="13">
        <f t="shared" si="5"/>
        <v>0.5246253483</v>
      </c>
      <c r="M10" s="9">
        <f t="shared" si="6"/>
        <v>0.1912220831</v>
      </c>
    </row>
    <row r="11">
      <c r="B11" s="1"/>
      <c r="C11" s="1">
        <f>sum(C3:C10)</f>
        <v>22495</v>
      </c>
      <c r="D11" s="15">
        <f>C11/$C$53</f>
        <v>0.2600968932</v>
      </c>
      <c r="E11" s="1">
        <f>sum(E3:E10)</f>
        <v>18236</v>
      </c>
      <c r="F11" s="15">
        <f>E11/$E$53</f>
        <v>0.2682435315</v>
      </c>
      <c r="G11" s="1">
        <f>sum(G3:G10)</f>
        <v>10840</v>
      </c>
      <c r="H11" s="15">
        <f>G11/$G$53</f>
        <v>0.2620509597</v>
      </c>
    </row>
    <row r="12">
      <c r="A12" s="3" t="s">
        <v>14</v>
      </c>
      <c r="B12" s="7" t="s">
        <v>14</v>
      </c>
      <c r="C12" s="7">
        <v>1730.0</v>
      </c>
      <c r="D12" s="16">
        <f t="shared" ref="D12:D14" si="8">C12/$C$15</f>
        <v>0.155268354</v>
      </c>
      <c r="E12" s="7">
        <v>1713.0</v>
      </c>
      <c r="F12" s="16">
        <f t="shared" ref="F12:F14" si="9">E12/$E$15</f>
        <v>0.1923638405</v>
      </c>
      <c r="G12" s="7">
        <v>878.0</v>
      </c>
      <c r="H12" s="16">
        <f t="shared" ref="H12:H14" si="10">G12/$G$15</f>
        <v>0.1829547822</v>
      </c>
      <c r="J12" s="7" t="s">
        <v>14</v>
      </c>
      <c r="K12" s="12">
        <f t="shared" ref="K12:K14" si="11">(F12-D12)/D12</f>
        <v>0.2389120874</v>
      </c>
      <c r="L12" s="9">
        <f t="shared" ref="L12:L14" si="12">(H12-F12)/F12</f>
        <v>-0.04891282201</v>
      </c>
      <c r="M12" s="9">
        <f t="shared" ref="M12:M14" si="13">(H12-D12)/D12</f>
        <v>0.178313401</v>
      </c>
    </row>
    <row r="13">
      <c r="B13" s="7" t="s">
        <v>15</v>
      </c>
      <c r="C13" s="7">
        <v>8981.0</v>
      </c>
      <c r="D13" s="16">
        <f t="shared" si="8"/>
        <v>0.8060491833</v>
      </c>
      <c r="E13" s="7">
        <v>6618.0</v>
      </c>
      <c r="F13" s="16">
        <f t="shared" si="9"/>
        <v>0.7431779899</v>
      </c>
      <c r="G13" s="7">
        <v>3630.0</v>
      </c>
      <c r="H13" s="16">
        <f t="shared" si="10"/>
        <v>0.7564075849</v>
      </c>
      <c r="J13" s="7" t="s">
        <v>15</v>
      </c>
      <c r="K13" s="9">
        <f t="shared" si="11"/>
        <v>-0.07799920238</v>
      </c>
      <c r="L13" s="9">
        <f t="shared" si="12"/>
        <v>0.01780138163</v>
      </c>
      <c r="M13" s="9">
        <f t="shared" si="13"/>
        <v>-0.06158631432</v>
      </c>
    </row>
    <row r="14">
      <c r="B14" s="7" t="s">
        <v>16</v>
      </c>
      <c r="C14" s="7">
        <v>431.0</v>
      </c>
      <c r="D14" s="16">
        <f t="shared" si="8"/>
        <v>0.03868246275</v>
      </c>
      <c r="E14" s="7">
        <v>574.0</v>
      </c>
      <c r="F14" s="16">
        <f t="shared" si="9"/>
        <v>0.06445816957</v>
      </c>
      <c r="G14" s="7">
        <v>291.0</v>
      </c>
      <c r="H14" s="16">
        <f t="shared" si="10"/>
        <v>0.06063763284</v>
      </c>
      <c r="J14" s="7" t="s">
        <v>16</v>
      </c>
      <c r="K14" s="12">
        <f t="shared" si="11"/>
        <v>0.666340894</v>
      </c>
      <c r="L14" s="9">
        <f t="shared" si="12"/>
        <v>-0.05927156717</v>
      </c>
      <c r="M14" s="9">
        <f t="shared" si="13"/>
        <v>0.5675742578</v>
      </c>
    </row>
    <row r="15">
      <c r="B15" s="17"/>
      <c r="C15" s="17">
        <f>SUM(C12:C14)</f>
        <v>11142</v>
      </c>
      <c r="D15" s="15">
        <f>C15/$C$53</f>
        <v>0.1288286101</v>
      </c>
      <c r="E15" s="17">
        <f>SUM(E12:E14)</f>
        <v>8905</v>
      </c>
      <c r="F15" s="15">
        <f>E15/$E$53</f>
        <v>0.1309886295</v>
      </c>
      <c r="G15" s="17">
        <f>SUM(G12:G14)</f>
        <v>4799</v>
      </c>
      <c r="H15" s="15">
        <f>G15/$G$53</f>
        <v>0.1160131509</v>
      </c>
    </row>
    <row r="16">
      <c r="A16" s="3" t="s">
        <v>17</v>
      </c>
      <c r="B16" s="7" t="s">
        <v>18</v>
      </c>
      <c r="C16" s="7">
        <v>6533.0</v>
      </c>
      <c r="D16" s="8">
        <f t="shared" ref="D16:D18" si="14">C16/$C$19</f>
        <v>0.8352083866</v>
      </c>
      <c r="E16" s="7">
        <v>5514.0</v>
      </c>
      <c r="F16" s="8">
        <f t="shared" ref="F16:F18" si="15">E16/$E$19</f>
        <v>0.7790336253</v>
      </c>
      <c r="G16" s="7">
        <v>3652.0</v>
      </c>
      <c r="H16" s="8">
        <f t="shared" ref="H16:H18" si="16">G16/$G$19</f>
        <v>0.7813436029</v>
      </c>
      <c r="J16" s="7" t="s">
        <v>18</v>
      </c>
      <c r="K16" s="9">
        <f t="shared" ref="K16:K18" si="17">(F16-D16)/D16</f>
        <v>-0.06725837789</v>
      </c>
      <c r="L16" s="9">
        <f t="shared" ref="L16:L18" si="18">(H16-F16)/F16</f>
        <v>0.002965183423</v>
      </c>
      <c r="M16" s="9">
        <f t="shared" ref="M16:M18" si="19">(H16-D16)/D16</f>
        <v>-0.0644926279</v>
      </c>
    </row>
    <row r="17">
      <c r="B17" s="7" t="s">
        <v>19</v>
      </c>
      <c r="C17" s="7">
        <v>1071.0</v>
      </c>
      <c r="D17" s="8">
        <f t="shared" si="14"/>
        <v>0.1369215035</v>
      </c>
      <c r="E17" s="7">
        <v>1334.0</v>
      </c>
      <c r="F17" s="8">
        <f t="shared" si="15"/>
        <v>0.1884713196</v>
      </c>
      <c r="G17" s="7">
        <v>681.0</v>
      </c>
      <c r="H17" s="8">
        <f t="shared" si="16"/>
        <v>0.1456996149</v>
      </c>
      <c r="J17" s="7" t="s">
        <v>19</v>
      </c>
      <c r="K17" s="12">
        <f t="shared" si="17"/>
        <v>0.3764917477</v>
      </c>
      <c r="L17" s="9">
        <f t="shared" si="18"/>
        <v>-0.2269401243</v>
      </c>
      <c r="M17" s="9">
        <f t="shared" si="19"/>
        <v>0.06411053938</v>
      </c>
    </row>
    <row r="18">
      <c r="B18" s="10" t="s">
        <v>20</v>
      </c>
      <c r="C18" s="10">
        <v>218.0</v>
      </c>
      <c r="D18" s="11">
        <f t="shared" si="14"/>
        <v>0.02787010995</v>
      </c>
      <c r="E18" s="10">
        <v>230.0</v>
      </c>
      <c r="F18" s="11">
        <f t="shared" si="15"/>
        <v>0.0324950551</v>
      </c>
      <c r="G18" s="10">
        <v>341.0</v>
      </c>
      <c r="H18" s="11">
        <f t="shared" si="16"/>
        <v>0.0729567822</v>
      </c>
      <c r="J18" s="10" t="s">
        <v>20</v>
      </c>
      <c r="K18" s="9">
        <f t="shared" si="17"/>
        <v>0.1659464266</v>
      </c>
      <c r="L18" s="12">
        <f t="shared" si="18"/>
        <v>1.245165671</v>
      </c>
      <c r="M18" s="9">
        <f t="shared" si="19"/>
        <v>1.617742892</v>
      </c>
    </row>
    <row r="19">
      <c r="B19" s="18"/>
      <c r="C19" s="18">
        <f>SUM(C16:C18)</f>
        <v>7822</v>
      </c>
      <c r="D19" s="15">
        <f>C19/$C$53</f>
        <v>0.090441338</v>
      </c>
      <c r="E19" s="18">
        <f>SUM(E16:E18)</f>
        <v>7078</v>
      </c>
      <c r="F19" s="15">
        <f>E19/$E$53</f>
        <v>0.1041142639</v>
      </c>
      <c r="G19" s="18">
        <f>SUM(G16:G18)</f>
        <v>4674</v>
      </c>
      <c r="H19" s="15">
        <f>G19/$G$53</f>
        <v>0.1129913455</v>
      </c>
    </row>
    <row r="20">
      <c r="A20" s="3" t="s">
        <v>21</v>
      </c>
      <c r="B20" s="7" t="s">
        <v>22</v>
      </c>
      <c r="C20" s="7">
        <f>12425-277</f>
        <v>12148</v>
      </c>
      <c r="D20" s="16">
        <f t="shared" ref="D20:D24" si="20">C20/$C$25</f>
        <v>0.7134551007</v>
      </c>
      <c r="E20" s="19">
        <f>9049-300</f>
        <v>8749</v>
      </c>
      <c r="F20" s="16">
        <f t="shared" ref="F20:F24" si="21">E20/$E$25</f>
        <v>0.724195017</v>
      </c>
      <c r="G20" s="19">
        <f>6000-191</f>
        <v>5809</v>
      </c>
      <c r="H20" s="16">
        <f t="shared" ref="H20:H24" si="22">G20/$G$25</f>
        <v>0.7604398481</v>
      </c>
      <c r="J20" s="7" t="s">
        <v>22</v>
      </c>
      <c r="K20" s="9">
        <f t="shared" ref="K20:K24" si="23">(F20-D20)/D20</f>
        <v>0.01505338771</v>
      </c>
      <c r="L20" s="9">
        <f t="shared" ref="L20:L24" si="24">(H20-F20)/F20</f>
        <v>0.05004844045</v>
      </c>
      <c r="M20" s="9">
        <f t="shared" ref="M20:M24" si="25">(H20-D20)/D20</f>
        <v>0.06585522674</v>
      </c>
    </row>
    <row r="21">
      <c r="B21" s="7" t="s">
        <v>23</v>
      </c>
      <c r="C21" s="7">
        <v>2783.0</v>
      </c>
      <c r="D21" s="16">
        <f t="shared" si="20"/>
        <v>0.1634462912</v>
      </c>
      <c r="E21" s="7">
        <v>1943.0</v>
      </c>
      <c r="F21" s="16">
        <f t="shared" si="21"/>
        <v>0.160831057</v>
      </c>
      <c r="G21" s="7">
        <v>1110.0</v>
      </c>
      <c r="H21" s="16">
        <f t="shared" si="22"/>
        <v>0.1453069774</v>
      </c>
      <c r="J21" s="7" t="s">
        <v>23</v>
      </c>
      <c r="K21" s="9">
        <f t="shared" si="23"/>
        <v>-0.01600057202</v>
      </c>
      <c r="L21" s="9">
        <f t="shared" si="24"/>
        <v>-0.09652414133</v>
      </c>
      <c r="M21" s="9">
        <f t="shared" si="25"/>
        <v>-0.1109802719</v>
      </c>
    </row>
    <row r="22">
      <c r="B22" s="7" t="s">
        <v>24</v>
      </c>
      <c r="C22" s="7">
        <v>1000.0</v>
      </c>
      <c r="D22" s="16">
        <f t="shared" si="20"/>
        <v>0.05873025195</v>
      </c>
      <c r="E22" s="7">
        <v>723.0</v>
      </c>
      <c r="F22" s="16">
        <f t="shared" si="21"/>
        <v>0.05984603924</v>
      </c>
      <c r="G22" s="7">
        <v>345.0</v>
      </c>
      <c r="H22" s="16">
        <f t="shared" si="22"/>
        <v>0.04516297945</v>
      </c>
      <c r="J22" s="7" t="s">
        <v>24</v>
      </c>
      <c r="K22" s="9">
        <f t="shared" si="23"/>
        <v>0.01899851006</v>
      </c>
      <c r="L22" s="9">
        <f t="shared" si="24"/>
        <v>-0.2453472272</v>
      </c>
      <c r="M22" s="9">
        <f t="shared" si="25"/>
        <v>-0.2310099489</v>
      </c>
    </row>
    <row r="23">
      <c r="B23" s="7" t="s">
        <v>25</v>
      </c>
      <c r="C23" s="7">
        <v>602.0</v>
      </c>
      <c r="D23" s="16">
        <f t="shared" si="20"/>
        <v>0.03535561168</v>
      </c>
      <c r="E23" s="7">
        <v>321.0</v>
      </c>
      <c r="F23" s="16">
        <f t="shared" si="21"/>
        <v>0.02657064813</v>
      </c>
      <c r="G23" s="7">
        <v>170.0</v>
      </c>
      <c r="H23" s="16">
        <f t="shared" si="22"/>
        <v>0.02225422176</v>
      </c>
      <c r="J23" s="7" t="s">
        <v>25</v>
      </c>
      <c r="K23" s="9">
        <f t="shared" si="23"/>
        <v>-0.248474376</v>
      </c>
      <c r="L23" s="9">
        <f t="shared" si="24"/>
        <v>-0.1624509251</v>
      </c>
      <c r="M23" s="9">
        <f t="shared" si="25"/>
        <v>-0.3705604089</v>
      </c>
    </row>
    <row r="24">
      <c r="B24" s="7" t="s">
        <v>26</v>
      </c>
      <c r="C24" s="7">
        <v>494.0</v>
      </c>
      <c r="D24" s="16">
        <f t="shared" si="20"/>
        <v>0.02901274446</v>
      </c>
      <c r="E24" s="7">
        <v>345.0</v>
      </c>
      <c r="F24" s="16">
        <f t="shared" si="21"/>
        <v>0.02855723864</v>
      </c>
      <c r="G24" s="7">
        <v>205.0</v>
      </c>
      <c r="H24" s="16">
        <f t="shared" si="22"/>
        <v>0.02683597329</v>
      </c>
      <c r="J24" s="7" t="s">
        <v>26</v>
      </c>
      <c r="K24" s="9">
        <f t="shared" si="23"/>
        <v>-0.01570019775</v>
      </c>
      <c r="L24" s="9">
        <f t="shared" si="24"/>
        <v>-0.0602742221</v>
      </c>
      <c r="M24" s="9">
        <f t="shared" si="25"/>
        <v>-0.07502810265</v>
      </c>
    </row>
    <row r="25">
      <c r="B25" s="18"/>
      <c r="C25" s="18">
        <f>SUM(C20:C24)</f>
        <v>17027</v>
      </c>
      <c r="D25" s="15">
        <f>C25/$C$53</f>
        <v>0.1968735186</v>
      </c>
      <c r="E25" s="18">
        <f>SUM(E20:E24)</f>
        <v>12081</v>
      </c>
      <c r="F25" s="15">
        <f>E25/$E$53</f>
        <v>0.1777061913</v>
      </c>
      <c r="G25" s="18">
        <f>SUM(G20:G24)</f>
        <v>7639</v>
      </c>
      <c r="H25" s="15">
        <f>G25/$G$53</f>
        <v>0.1846685684</v>
      </c>
      <c r="L25" s="9"/>
    </row>
    <row r="26">
      <c r="A26" s="3" t="s">
        <v>27</v>
      </c>
      <c r="B26" s="7" t="s">
        <v>28</v>
      </c>
      <c r="C26" s="7">
        <v>1788.0</v>
      </c>
      <c r="D26" s="16">
        <f t="shared" ref="D26:D30" si="26">C26/$C$31</f>
        <v>0.5416540442</v>
      </c>
      <c r="E26" s="7">
        <v>2034.0</v>
      </c>
      <c r="F26" s="16">
        <f t="shared" ref="F26:F30" si="27">E26/$E$31</f>
        <v>0.5604849821</v>
      </c>
      <c r="G26" s="7">
        <v>1129.0</v>
      </c>
      <c r="H26" s="16">
        <f t="shared" ref="H26:H30" si="28">G26/$G$31</f>
        <v>0.6034206307</v>
      </c>
      <c r="J26" s="7" t="s">
        <v>28</v>
      </c>
      <c r="K26" s="9">
        <f t="shared" ref="K26:K30" si="29">(F26-D26)/D26</f>
        <v>0.0347656185</v>
      </c>
      <c r="L26" s="9">
        <f t="shared" ref="L26:L30" si="30">(H26-F26)/F26</f>
        <v>0.07660445857</v>
      </c>
      <c r="M26" s="9">
        <f t="shared" ref="M26:M30" si="31">(H26-D26)/D26</f>
        <v>0.1140332785</v>
      </c>
    </row>
    <row r="27">
      <c r="B27" s="7" t="s">
        <v>29</v>
      </c>
      <c r="C27" s="7">
        <v>995.0</v>
      </c>
      <c r="D27" s="16">
        <f t="shared" si="26"/>
        <v>0.301423811</v>
      </c>
      <c r="E27" s="7">
        <v>1063.0</v>
      </c>
      <c r="F27" s="16">
        <f t="shared" si="27"/>
        <v>0.2929181593</v>
      </c>
      <c r="G27" s="7">
        <v>519.0</v>
      </c>
      <c r="H27" s="16">
        <f t="shared" si="28"/>
        <v>0.2773917691</v>
      </c>
      <c r="J27" s="7" t="s">
        <v>29</v>
      </c>
      <c r="K27" s="9">
        <f t="shared" si="29"/>
        <v>-0.02821824748</v>
      </c>
      <c r="L27" s="9">
        <f t="shared" si="30"/>
        <v>-0.05300589832</v>
      </c>
      <c r="M27" s="9">
        <f t="shared" si="31"/>
        <v>-0.07972841224</v>
      </c>
    </row>
    <row r="28">
      <c r="B28" s="7" t="s">
        <v>30</v>
      </c>
      <c r="C28" s="7">
        <v>323.0</v>
      </c>
      <c r="D28" s="16">
        <f t="shared" si="26"/>
        <v>0.09784913663</v>
      </c>
      <c r="E28" s="7">
        <v>303.0</v>
      </c>
      <c r="F28" s="16">
        <f t="shared" si="27"/>
        <v>0.0834940755</v>
      </c>
      <c r="G28" s="7">
        <v>91.0</v>
      </c>
      <c r="H28" s="16">
        <f t="shared" si="28"/>
        <v>0.04863709246</v>
      </c>
      <c r="J28" s="7" t="s">
        <v>30</v>
      </c>
      <c r="K28" s="9">
        <f t="shared" si="29"/>
        <v>-0.1467060581</v>
      </c>
      <c r="L28" s="9">
        <f t="shared" si="30"/>
        <v>-0.4174785196</v>
      </c>
      <c r="M28" s="9">
        <f t="shared" si="31"/>
        <v>-0.5029379498</v>
      </c>
    </row>
    <row r="29">
      <c r="B29" s="7" t="s">
        <v>31</v>
      </c>
      <c r="C29" s="7">
        <v>19.0</v>
      </c>
      <c r="D29" s="16">
        <f t="shared" si="26"/>
        <v>0.005755831566</v>
      </c>
      <c r="E29" s="7">
        <v>64.0</v>
      </c>
      <c r="F29" s="16">
        <f t="shared" si="27"/>
        <v>0.01763571232</v>
      </c>
      <c r="G29" s="7">
        <v>13.0</v>
      </c>
      <c r="H29" s="16">
        <f t="shared" si="28"/>
        <v>0.006948156066</v>
      </c>
      <c r="J29" s="7" t="s">
        <v>31</v>
      </c>
      <c r="K29" s="12">
        <f t="shared" si="29"/>
        <v>2.063972966</v>
      </c>
      <c r="L29" s="9">
        <f t="shared" si="30"/>
        <v>-0.6060178381</v>
      </c>
      <c r="M29" s="9">
        <f t="shared" si="31"/>
        <v>0.2071506934</v>
      </c>
    </row>
    <row r="30">
      <c r="B30" s="20" t="s">
        <v>32</v>
      </c>
      <c r="C30" s="21">
        <v>176.0</v>
      </c>
      <c r="D30" s="16">
        <f t="shared" si="26"/>
        <v>0.05331717661</v>
      </c>
      <c r="E30" s="21">
        <v>165.0</v>
      </c>
      <c r="F30" s="16">
        <f t="shared" si="27"/>
        <v>0.04546707082</v>
      </c>
      <c r="G30" s="21">
        <v>119.0</v>
      </c>
      <c r="H30" s="16">
        <f t="shared" si="28"/>
        <v>0.06360235168</v>
      </c>
      <c r="J30" s="21" t="s">
        <v>32</v>
      </c>
      <c r="K30" s="9">
        <f t="shared" si="29"/>
        <v>-0.1472340865</v>
      </c>
      <c r="L30" s="12">
        <f t="shared" si="30"/>
        <v>0.3988662682</v>
      </c>
      <c r="M30" s="9">
        <f t="shared" si="31"/>
        <v>0.1929054711</v>
      </c>
    </row>
    <row r="31">
      <c r="B31" s="18"/>
      <c r="C31" s="18">
        <f>SUM(C26:C30)</f>
        <v>3301</v>
      </c>
      <c r="D31" s="15">
        <f>C31/$C$53</f>
        <v>0.03816758588</v>
      </c>
      <c r="E31" s="18">
        <f>SUM(E26:E30)</f>
        <v>3629</v>
      </c>
      <c r="F31" s="15">
        <f>E31/$E$53</f>
        <v>0.05338099231</v>
      </c>
      <c r="G31" s="18">
        <f>SUM(G26:G30)</f>
        <v>1871</v>
      </c>
      <c r="H31" s="15">
        <f>G31/$G$53</f>
        <v>0.04523038244</v>
      </c>
    </row>
    <row r="32">
      <c r="A32" s="3" t="s">
        <v>33</v>
      </c>
      <c r="B32" s="7" t="s">
        <v>34</v>
      </c>
      <c r="C32" s="19">
        <f>13235-453</f>
        <v>12782</v>
      </c>
      <c r="D32" s="16">
        <f t="shared" ref="D32:D39" si="32">C32/$C$40</f>
        <v>0.5955642531</v>
      </c>
      <c r="E32" s="7">
        <f>9432-429</f>
        <v>9003</v>
      </c>
      <c r="F32" s="16">
        <f t="shared" ref="F32:F39" si="33">E32/$E$40</f>
        <v>0.5935522152</v>
      </c>
      <c r="G32" s="7">
        <f>5761-229</f>
        <v>5532</v>
      </c>
      <c r="H32" s="16">
        <f t="shared" ref="H32:H39" si="34">G32/$G$40</f>
        <v>0.5751715533</v>
      </c>
      <c r="J32" s="7" t="s">
        <v>34</v>
      </c>
      <c r="K32" s="9">
        <f t="shared" ref="K32:K39" si="35">(F32-D32)/D32</f>
        <v>-0.003378372523</v>
      </c>
      <c r="L32" s="9">
        <f t="shared" ref="L32:L39" si="36">(H32-F32)/F32</f>
        <v>-0.0309672197</v>
      </c>
      <c r="M32" s="9">
        <f t="shared" ref="M32:M39" si="37">(H32-D32)/D32</f>
        <v>-0.03424097342</v>
      </c>
    </row>
    <row r="33">
      <c r="B33" s="7" t="s">
        <v>33</v>
      </c>
      <c r="C33" s="7">
        <v>2863.0</v>
      </c>
      <c r="D33" s="16">
        <f t="shared" si="32"/>
        <v>0.1333985649</v>
      </c>
      <c r="E33" s="7">
        <v>1759.0</v>
      </c>
      <c r="F33" s="16">
        <f t="shared" si="33"/>
        <v>0.115967827</v>
      </c>
      <c r="G33" s="7">
        <v>1125.0</v>
      </c>
      <c r="H33" s="16">
        <f t="shared" si="34"/>
        <v>0.1169681847</v>
      </c>
      <c r="J33" s="7" t="s">
        <v>33</v>
      </c>
      <c r="K33" s="9">
        <f t="shared" si="35"/>
        <v>-0.1306666073</v>
      </c>
      <c r="L33" s="9">
        <f t="shared" si="36"/>
        <v>0.008626165337</v>
      </c>
      <c r="M33" s="9">
        <f t="shared" si="37"/>
        <v>-0.1231675938</v>
      </c>
    </row>
    <row r="34">
      <c r="B34" s="7" t="s">
        <v>35</v>
      </c>
      <c r="C34" s="7">
        <v>2187.0</v>
      </c>
      <c r="D34" s="16">
        <f t="shared" si="32"/>
        <v>0.1019010344</v>
      </c>
      <c r="E34" s="7">
        <v>1336.0</v>
      </c>
      <c r="F34" s="16">
        <f t="shared" si="33"/>
        <v>0.08808016878</v>
      </c>
      <c r="G34" s="7">
        <v>1112.0</v>
      </c>
      <c r="H34" s="16">
        <f t="shared" si="34"/>
        <v>0.1156165523</v>
      </c>
      <c r="J34" s="7" t="s">
        <v>35</v>
      </c>
      <c r="K34" s="9">
        <f t="shared" si="35"/>
        <v>-0.1356302779</v>
      </c>
      <c r="L34" s="12">
        <f t="shared" si="36"/>
        <v>0.3126286417</v>
      </c>
      <c r="M34" s="9">
        <f t="shared" si="37"/>
        <v>0.1345964542</v>
      </c>
    </row>
    <row r="35">
      <c r="B35" s="7" t="s">
        <v>36</v>
      </c>
      <c r="C35" s="7">
        <v>1512.0</v>
      </c>
      <c r="D35" s="16">
        <f t="shared" si="32"/>
        <v>0.07045009785</v>
      </c>
      <c r="E35" s="7">
        <v>1473.0</v>
      </c>
      <c r="F35" s="16">
        <f t="shared" si="33"/>
        <v>0.09711234177</v>
      </c>
      <c r="G35" s="7">
        <v>1006.0</v>
      </c>
      <c r="H35" s="16">
        <f t="shared" si="34"/>
        <v>0.10459555</v>
      </c>
      <c r="J35" s="7" t="s">
        <v>36</v>
      </c>
      <c r="K35" s="9">
        <f t="shared" si="35"/>
        <v>0.3784557402</v>
      </c>
      <c r="L35" s="9">
        <f t="shared" si="36"/>
        <v>0.07705723188</v>
      </c>
      <c r="M35" s="9">
        <f t="shared" si="37"/>
        <v>0.4846757238</v>
      </c>
    </row>
    <row r="36">
      <c r="B36" s="7" t="s">
        <v>37</v>
      </c>
      <c r="C36" s="7">
        <v>831.0</v>
      </c>
      <c r="D36" s="16">
        <f t="shared" si="32"/>
        <v>0.03871959743</v>
      </c>
      <c r="E36" s="7">
        <v>583.0</v>
      </c>
      <c r="F36" s="16">
        <f t="shared" si="33"/>
        <v>0.03843618143</v>
      </c>
      <c r="G36" s="7">
        <v>312.0</v>
      </c>
      <c r="H36" s="16">
        <f t="shared" si="34"/>
        <v>0.03243917654</v>
      </c>
      <c r="J36" s="7" t="s">
        <v>37</v>
      </c>
      <c r="K36" s="9">
        <f t="shared" si="35"/>
        <v>-0.007319704032</v>
      </c>
      <c r="L36" s="9">
        <f t="shared" si="36"/>
        <v>-0.1560249917</v>
      </c>
      <c r="M36" s="9">
        <f t="shared" si="37"/>
        <v>-0.162202639</v>
      </c>
    </row>
    <row r="37">
      <c r="B37" s="7" t="s">
        <v>38</v>
      </c>
      <c r="C37" s="7">
        <v>453.0</v>
      </c>
      <c r="D37" s="16">
        <f t="shared" si="32"/>
        <v>0.02110707297</v>
      </c>
      <c r="E37" s="7">
        <v>429.0</v>
      </c>
      <c r="F37" s="16">
        <f t="shared" si="33"/>
        <v>0.02828322785</v>
      </c>
      <c r="G37" s="7">
        <v>229.0</v>
      </c>
      <c r="H37" s="16">
        <f t="shared" si="34"/>
        <v>0.02380952381</v>
      </c>
      <c r="J37" s="7" t="s">
        <v>38</v>
      </c>
      <c r="K37" s="9">
        <f t="shared" si="35"/>
        <v>0.3399881591</v>
      </c>
      <c r="L37" s="9">
        <f t="shared" si="36"/>
        <v>-0.1581751582</v>
      </c>
      <c r="M37" s="9">
        <f t="shared" si="37"/>
        <v>0.1280353201</v>
      </c>
    </row>
    <row r="38">
      <c r="B38" s="22" t="s">
        <v>39</v>
      </c>
      <c r="C38" s="7">
        <v>160.0</v>
      </c>
      <c r="D38" s="16">
        <f t="shared" si="32"/>
        <v>0.007455036809</v>
      </c>
      <c r="E38" s="7">
        <v>135.0</v>
      </c>
      <c r="F38" s="16">
        <f t="shared" si="33"/>
        <v>0.008900316456</v>
      </c>
      <c r="G38" s="7">
        <v>63.0</v>
      </c>
      <c r="H38" s="16">
        <f t="shared" si="34"/>
        <v>0.006550218341</v>
      </c>
      <c r="J38" s="22" t="s">
        <v>39</v>
      </c>
      <c r="K38" s="9">
        <f t="shared" si="35"/>
        <v>0.1938661986</v>
      </c>
      <c r="L38" s="9">
        <f t="shared" si="36"/>
        <v>-0.2640465793</v>
      </c>
      <c r="M38" s="9">
        <f t="shared" si="37"/>
        <v>-0.1213700873</v>
      </c>
    </row>
    <row r="39">
      <c r="B39" s="23" t="s">
        <v>40</v>
      </c>
      <c r="C39" s="17">
        <v>674.0</v>
      </c>
      <c r="D39" s="16">
        <f t="shared" si="32"/>
        <v>0.03140434256</v>
      </c>
      <c r="E39" s="17">
        <v>450.0</v>
      </c>
      <c r="F39" s="16">
        <f t="shared" si="33"/>
        <v>0.02966772152</v>
      </c>
      <c r="G39" s="17">
        <v>239.0</v>
      </c>
      <c r="H39" s="16">
        <f t="shared" si="34"/>
        <v>0.02484924101</v>
      </c>
      <c r="J39" s="23" t="s">
        <v>40</v>
      </c>
      <c r="K39" s="9">
        <f t="shared" si="35"/>
        <v>-0.05529875484</v>
      </c>
      <c r="L39" s="9">
        <f t="shared" si="36"/>
        <v>-0.1624149165</v>
      </c>
      <c r="M39" s="9">
        <f t="shared" si="37"/>
        <v>-0.2087323287</v>
      </c>
    </row>
    <row r="40">
      <c r="B40" s="17"/>
      <c r="C40" s="18">
        <f>SUM(C32:C39)</f>
        <v>21462</v>
      </c>
      <c r="D40" s="15">
        <f>C40/$C$53</f>
        <v>0.2481529016</v>
      </c>
      <c r="E40" s="18">
        <f>SUM(E32:E39)</f>
        <v>15168</v>
      </c>
      <c r="F40" s="15">
        <f>E40/$E$53</f>
        <v>0.2231146022</v>
      </c>
      <c r="G40" s="18">
        <f>SUM(G32:G39)</f>
        <v>9618</v>
      </c>
      <c r="H40" s="15">
        <f>G40/$G$53</f>
        <v>0.2325097906</v>
      </c>
    </row>
    <row r="41">
      <c r="A41" s="3" t="s">
        <v>41</v>
      </c>
      <c r="B41" s="24" t="s">
        <v>42</v>
      </c>
      <c r="C41" s="24">
        <v>609.0</v>
      </c>
      <c r="D41" s="25">
        <f t="shared" ref="D41:D49" si="38">C41/$C$50</f>
        <v>0.1880790611</v>
      </c>
      <c r="E41" s="24">
        <v>736.0</v>
      </c>
      <c r="F41" s="25">
        <f t="shared" ref="F41:F49" si="39">E41/$E$50</f>
        <v>0.255024255</v>
      </c>
      <c r="G41" s="24">
        <v>546.0</v>
      </c>
      <c r="H41" s="25">
        <f t="shared" ref="H41:H49" si="40">G41/$G$50</f>
        <v>0.2836363636</v>
      </c>
      <c r="J41" s="24" t="s">
        <v>42</v>
      </c>
      <c r="K41" s="12">
        <f t="shared" ref="K41:K49" si="41">(F41-D41)/D41</f>
        <v>0.3559417697</v>
      </c>
      <c r="L41" s="26">
        <f t="shared" ref="L41:L49" si="42">(H41-F41)/F41</f>
        <v>0.1121936759</v>
      </c>
      <c r="M41" s="12">
        <f t="shared" ref="M41:M49" si="43">(H41-D41)/D41</f>
        <v>0.5080698612</v>
      </c>
    </row>
    <row r="42">
      <c r="B42" s="7" t="s">
        <v>43</v>
      </c>
      <c r="C42" s="7">
        <v>521.0</v>
      </c>
      <c r="D42" s="16">
        <f t="shared" si="38"/>
        <v>0.1609017912</v>
      </c>
      <c r="E42" s="7">
        <v>471.0</v>
      </c>
      <c r="F42" s="16">
        <f t="shared" si="39"/>
        <v>0.1632016632</v>
      </c>
      <c r="G42" s="7">
        <v>373.0</v>
      </c>
      <c r="H42" s="16">
        <f t="shared" si="40"/>
        <v>0.1937662338</v>
      </c>
      <c r="J42" s="7" t="s">
        <v>43</v>
      </c>
      <c r="K42" s="9">
        <f t="shared" si="41"/>
        <v>0.01429363809</v>
      </c>
      <c r="L42" s="12">
        <f t="shared" si="42"/>
        <v>0.1872809993</v>
      </c>
      <c r="M42" s="9">
        <f t="shared" si="43"/>
        <v>0.2042515642</v>
      </c>
    </row>
    <row r="43">
      <c r="B43" s="7" t="s">
        <v>44</v>
      </c>
      <c r="C43" s="7">
        <v>475.0</v>
      </c>
      <c r="D43" s="16">
        <f t="shared" si="38"/>
        <v>0.146695491</v>
      </c>
      <c r="E43" s="7">
        <v>334.0</v>
      </c>
      <c r="F43" s="16">
        <f t="shared" si="39"/>
        <v>0.1157311157</v>
      </c>
      <c r="G43" s="7">
        <v>171.0</v>
      </c>
      <c r="H43" s="16">
        <f t="shared" si="40"/>
        <v>0.08883116883</v>
      </c>
      <c r="J43" s="7" t="s">
        <v>44</v>
      </c>
      <c r="K43" s="9">
        <f t="shared" si="41"/>
        <v>-0.2110792574</v>
      </c>
      <c r="L43" s="9">
        <f t="shared" si="42"/>
        <v>-0.2324348705</v>
      </c>
      <c r="M43" s="9">
        <f t="shared" si="43"/>
        <v>-0.3944519481</v>
      </c>
    </row>
    <row r="44">
      <c r="B44" s="7" t="s">
        <v>45</v>
      </c>
      <c r="C44" s="7">
        <v>277.0</v>
      </c>
      <c r="D44" s="16">
        <f t="shared" si="38"/>
        <v>0.08554663372</v>
      </c>
      <c r="E44" s="7">
        <v>300.0</v>
      </c>
      <c r="F44" s="16">
        <f t="shared" si="39"/>
        <v>0.103950104</v>
      </c>
      <c r="G44" s="7">
        <v>191.0</v>
      </c>
      <c r="H44" s="16">
        <f t="shared" si="40"/>
        <v>0.09922077922</v>
      </c>
      <c r="J44" s="7" t="s">
        <v>45</v>
      </c>
      <c r="K44" s="9">
        <f t="shared" si="41"/>
        <v>0.2151279299</v>
      </c>
      <c r="L44" s="9">
        <f t="shared" si="42"/>
        <v>-0.0454961039</v>
      </c>
      <c r="M44" s="9">
        <f t="shared" si="43"/>
        <v>0.1598443434</v>
      </c>
    </row>
    <row r="45">
      <c r="B45" s="7" t="s">
        <v>46</v>
      </c>
      <c r="C45" s="7">
        <v>373.0</v>
      </c>
      <c r="D45" s="16">
        <f t="shared" si="38"/>
        <v>0.1151945645</v>
      </c>
      <c r="E45" s="7">
        <v>327.0</v>
      </c>
      <c r="F45" s="16">
        <f t="shared" si="39"/>
        <v>0.1133056133</v>
      </c>
      <c r="G45" s="7">
        <v>252.0</v>
      </c>
      <c r="H45" s="16">
        <f t="shared" si="40"/>
        <v>0.1309090909</v>
      </c>
      <c r="J45" s="7" t="s">
        <v>46</v>
      </c>
      <c r="K45" s="9">
        <f t="shared" si="41"/>
        <v>-0.01639791988</v>
      </c>
      <c r="L45" s="9">
        <f t="shared" si="42"/>
        <v>0.1553628023</v>
      </c>
      <c r="M45" s="9">
        <f t="shared" si="43"/>
        <v>0.1364172557</v>
      </c>
    </row>
    <row r="46">
      <c r="B46" s="7" t="s">
        <v>47</v>
      </c>
      <c r="C46" s="7">
        <v>201.0</v>
      </c>
      <c r="D46" s="16">
        <f t="shared" si="38"/>
        <v>0.06207535516</v>
      </c>
      <c r="E46" s="7">
        <v>122.0</v>
      </c>
      <c r="F46" s="16">
        <f t="shared" si="39"/>
        <v>0.04227304227</v>
      </c>
      <c r="G46" s="7">
        <v>81.0</v>
      </c>
      <c r="H46" s="16">
        <f t="shared" si="40"/>
        <v>0.04207792208</v>
      </c>
      <c r="J46" s="7" t="s">
        <v>47</v>
      </c>
      <c r="K46" s="9">
        <f t="shared" si="41"/>
        <v>-0.3190044235</v>
      </c>
      <c r="L46" s="9">
        <f t="shared" si="42"/>
        <v>-0.004615712157</v>
      </c>
      <c r="M46" s="9">
        <f t="shared" si="43"/>
        <v>-0.322147703</v>
      </c>
    </row>
    <row r="47">
      <c r="B47" s="7" t="s">
        <v>48</v>
      </c>
      <c r="C47" s="7">
        <v>129.0</v>
      </c>
      <c r="D47" s="16">
        <f t="shared" si="38"/>
        <v>0.03983940704</v>
      </c>
      <c r="E47" s="7">
        <v>142.0</v>
      </c>
      <c r="F47" s="16">
        <f t="shared" si="39"/>
        <v>0.0492030492</v>
      </c>
      <c r="G47" s="7">
        <v>50.0</v>
      </c>
      <c r="H47" s="16">
        <f t="shared" si="40"/>
        <v>0.02597402597</v>
      </c>
      <c r="J47" s="7" t="s">
        <v>48</v>
      </c>
      <c r="K47" s="26">
        <f t="shared" si="41"/>
        <v>0.2350346769</v>
      </c>
      <c r="L47" s="9">
        <f t="shared" si="42"/>
        <v>-0.4721053594</v>
      </c>
      <c r="M47" s="9">
        <f t="shared" si="43"/>
        <v>-0.3480318131</v>
      </c>
    </row>
    <row r="48">
      <c r="B48" s="7" t="s">
        <v>49</v>
      </c>
      <c r="C48" s="7">
        <v>51.0</v>
      </c>
      <c r="D48" s="16">
        <f t="shared" si="38"/>
        <v>0.01575046325</v>
      </c>
      <c r="E48" s="7">
        <v>75.0</v>
      </c>
      <c r="F48" s="16">
        <f t="shared" si="39"/>
        <v>0.02598752599</v>
      </c>
      <c r="G48" s="7">
        <v>45.0</v>
      </c>
      <c r="H48" s="16">
        <f t="shared" si="40"/>
        <v>0.02337662338</v>
      </c>
      <c r="J48" s="7" t="s">
        <v>49</v>
      </c>
      <c r="K48" s="12">
        <f t="shared" si="41"/>
        <v>0.6499531205</v>
      </c>
      <c r="L48" s="9">
        <f t="shared" si="42"/>
        <v>-0.1004675325</v>
      </c>
      <c r="M48" s="12">
        <f t="shared" si="43"/>
        <v>0.4841864018</v>
      </c>
    </row>
    <row r="49">
      <c r="B49" s="7" t="s">
        <v>50</v>
      </c>
      <c r="C49" s="7">
        <v>602.0</v>
      </c>
      <c r="D49" s="16">
        <f t="shared" si="38"/>
        <v>0.1859172329</v>
      </c>
      <c r="E49" s="7">
        <v>379.0</v>
      </c>
      <c r="F49" s="16">
        <f t="shared" si="39"/>
        <v>0.1313236313</v>
      </c>
      <c r="G49" s="7">
        <v>216.0</v>
      </c>
      <c r="H49" s="16">
        <f t="shared" si="40"/>
        <v>0.1122077922</v>
      </c>
      <c r="J49" s="7" t="s">
        <v>50</v>
      </c>
      <c r="K49" s="9">
        <f t="shared" si="41"/>
        <v>-0.2936446541</v>
      </c>
      <c r="L49" s="9">
        <f t="shared" si="42"/>
        <v>-0.1455628277</v>
      </c>
      <c r="M49" s="9">
        <f t="shared" si="43"/>
        <v>-0.3964637356</v>
      </c>
    </row>
    <row r="50">
      <c r="B50" s="18"/>
      <c r="C50" s="18">
        <f>SUM(C41:C49)</f>
        <v>3238</v>
      </c>
      <c r="D50" s="15">
        <f>C50/$C$53</f>
        <v>0.03743915271</v>
      </c>
      <c r="E50" s="18">
        <f>SUM(E41:E49)</f>
        <v>2886</v>
      </c>
      <c r="F50" s="15">
        <f>E50/$E$53</f>
        <v>0.04245178942</v>
      </c>
      <c r="G50" s="18">
        <f>SUM(G41:G49)</f>
        <v>1925</v>
      </c>
      <c r="H50" s="15">
        <f>G50/$G$53</f>
        <v>0.04653580235</v>
      </c>
    </row>
    <row r="51">
      <c r="D51" s="16"/>
    </row>
    <row r="52">
      <c r="D52" s="16"/>
    </row>
    <row r="53">
      <c r="A53" s="27" t="s">
        <v>51</v>
      </c>
      <c r="B53" s="27"/>
      <c r="C53" s="28">
        <f t="shared" ref="C53:H53" si="44">C11+C15+C19+C25+C31+C40+C50</f>
        <v>86487</v>
      </c>
      <c r="D53" s="29">
        <f t="shared" si="44"/>
        <v>1</v>
      </c>
      <c r="E53" s="28">
        <f t="shared" si="44"/>
        <v>67983</v>
      </c>
      <c r="F53" s="29">
        <f t="shared" si="44"/>
        <v>1</v>
      </c>
      <c r="G53" s="28">
        <f t="shared" si="44"/>
        <v>41366</v>
      </c>
      <c r="H53" s="29">
        <f t="shared" si="44"/>
        <v>1</v>
      </c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43"/>
    <col customWidth="1" min="3" max="3" width="11.86"/>
    <col customWidth="1" min="4" max="4" width="8.86"/>
    <col customWidth="1" min="6" max="6" width="7.57"/>
    <col customWidth="1" min="8" max="8" width="9.29"/>
    <col customWidth="1" min="9" max="9" width="13.71"/>
    <col customWidth="1" min="10" max="10" width="11.14"/>
    <col customWidth="1" min="13" max="13" width="17.29"/>
  </cols>
  <sheetData>
    <row r="1">
      <c r="A1" s="1" t="s">
        <v>0</v>
      </c>
      <c r="C1" s="1">
        <v>2018.0</v>
      </c>
      <c r="D1" s="1" t="s">
        <v>1</v>
      </c>
      <c r="E1" s="1">
        <v>2019.0</v>
      </c>
      <c r="F1" s="1" t="s">
        <v>1</v>
      </c>
      <c r="G1" s="1">
        <v>2020.0</v>
      </c>
      <c r="H1" s="1" t="s">
        <v>1</v>
      </c>
      <c r="I1" s="1" t="s">
        <v>2</v>
      </c>
      <c r="J1" s="1"/>
      <c r="K1" s="1">
        <v>2019.0</v>
      </c>
      <c r="L1" s="1">
        <v>2020.0</v>
      </c>
      <c r="M1" s="1" t="s">
        <v>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4</v>
      </c>
      <c r="B2" s="4" t="s">
        <v>5</v>
      </c>
      <c r="C2" s="4"/>
      <c r="D2" s="5"/>
      <c r="E2" s="4"/>
      <c r="F2" s="6"/>
      <c r="G2" s="4"/>
      <c r="H2" s="6"/>
    </row>
    <row r="3">
      <c r="B3" s="7" t="s">
        <v>6</v>
      </c>
      <c r="C3" s="7">
        <v>1086.0</v>
      </c>
      <c r="D3" s="8">
        <f t="shared" ref="D3:D10" si="1">C3/$C$11</f>
        <v>0.2879872713</v>
      </c>
      <c r="E3" s="7">
        <v>951.0</v>
      </c>
      <c r="F3" s="8">
        <f t="shared" ref="F3:F8" si="2">E3/$E$11</f>
        <v>0.3067741935</v>
      </c>
      <c r="G3" s="7">
        <v>554.0</v>
      </c>
      <c r="H3" s="8">
        <f t="shared" ref="H3:H10" si="3">G3/$G$11</f>
        <v>0.2817904374</v>
      </c>
      <c r="I3" s="7" t="s">
        <v>4</v>
      </c>
      <c r="J3" s="7" t="s">
        <v>6</v>
      </c>
      <c r="K3" s="9">
        <f t="shared" ref="K3:K10" si="4">(F3-D3)/D3</f>
        <v>0.06523525218</v>
      </c>
      <c r="L3" s="9">
        <f t="shared" ref="L3:L10" si="5">(H3-F3)/F3</f>
        <v>-0.08144021446</v>
      </c>
      <c r="M3" s="9">
        <f t="shared" ref="M3:M10" si="6">(H3-D3)/D3</f>
        <v>-0.0215177352</v>
      </c>
    </row>
    <row r="4">
      <c r="B4" s="7" t="s">
        <v>7</v>
      </c>
      <c r="C4" s="7">
        <v>1210.0</v>
      </c>
      <c r="D4" s="8">
        <f t="shared" si="1"/>
        <v>0.3208697958</v>
      </c>
      <c r="E4" s="7">
        <v>1019.0</v>
      </c>
      <c r="F4" s="8">
        <f t="shared" si="2"/>
        <v>0.3287096774</v>
      </c>
      <c r="G4" s="7">
        <v>606.0</v>
      </c>
      <c r="H4" s="8">
        <f t="shared" si="3"/>
        <v>0.3082400814</v>
      </c>
      <c r="I4" s="7"/>
      <c r="J4" s="7" t="s">
        <v>7</v>
      </c>
      <c r="K4" s="9">
        <f t="shared" si="4"/>
        <v>0.02443321781</v>
      </c>
      <c r="L4" s="9">
        <f t="shared" si="5"/>
        <v>-0.0622725689</v>
      </c>
      <c r="M4" s="9">
        <f t="shared" si="6"/>
        <v>-0.03936087033</v>
      </c>
    </row>
    <row r="5">
      <c r="B5" s="7" t="s">
        <v>8</v>
      </c>
      <c r="C5" s="7">
        <v>200.0</v>
      </c>
      <c r="D5" s="8">
        <f t="shared" si="1"/>
        <v>0.05303632989</v>
      </c>
      <c r="E5" s="7">
        <v>168.0</v>
      </c>
      <c r="F5" s="8">
        <f t="shared" si="2"/>
        <v>0.05419354839</v>
      </c>
      <c r="G5" s="7">
        <v>108.0</v>
      </c>
      <c r="H5" s="8">
        <f t="shared" si="3"/>
        <v>0.05493387589</v>
      </c>
      <c r="I5" s="7"/>
      <c r="J5" s="7" t="s">
        <v>8</v>
      </c>
      <c r="K5" s="9">
        <f t="shared" si="4"/>
        <v>0.02181935484</v>
      </c>
      <c r="L5" s="9">
        <f t="shared" si="5"/>
        <v>0.01366080512</v>
      </c>
      <c r="M5" s="9">
        <f t="shared" si="6"/>
        <v>0.03577822991</v>
      </c>
    </row>
    <row r="6">
      <c r="B6" s="10" t="s">
        <v>9</v>
      </c>
      <c r="C6" s="10">
        <v>613.0</v>
      </c>
      <c r="D6" s="11">
        <f t="shared" si="1"/>
        <v>0.1625563511</v>
      </c>
      <c r="E6" s="10">
        <v>414.0</v>
      </c>
      <c r="F6" s="11">
        <f t="shared" si="2"/>
        <v>0.1335483871</v>
      </c>
      <c r="G6" s="10">
        <v>305.0</v>
      </c>
      <c r="H6" s="11">
        <f t="shared" si="3"/>
        <v>0.1551373347</v>
      </c>
      <c r="I6" s="7"/>
      <c r="J6" s="7" t="s">
        <v>9</v>
      </c>
      <c r="K6" s="9">
        <f t="shared" si="4"/>
        <v>-0.178448666</v>
      </c>
      <c r="L6" s="9">
        <f t="shared" si="5"/>
        <v>0.1616563709</v>
      </c>
      <c r="M6" s="9">
        <f t="shared" si="6"/>
        <v>-0.04563965887</v>
      </c>
    </row>
    <row r="7">
      <c r="B7" s="7" t="s">
        <v>10</v>
      </c>
      <c r="C7" s="7">
        <v>276.0</v>
      </c>
      <c r="D7" s="8">
        <f t="shared" si="1"/>
        <v>0.07319013524</v>
      </c>
      <c r="E7" s="7">
        <v>165.0</v>
      </c>
      <c r="F7" s="8">
        <f t="shared" si="2"/>
        <v>0.05322580645</v>
      </c>
      <c r="G7" s="7">
        <v>104.0</v>
      </c>
      <c r="H7" s="8">
        <f t="shared" si="3"/>
        <v>0.05289928789</v>
      </c>
      <c r="J7" s="7" t="s">
        <v>10</v>
      </c>
      <c r="K7" s="9">
        <f t="shared" si="4"/>
        <v>-0.2727734923</v>
      </c>
      <c r="L7" s="9">
        <f t="shared" si="5"/>
        <v>-0.006134591079</v>
      </c>
      <c r="M7" s="9">
        <f t="shared" si="6"/>
        <v>-0.2772347295</v>
      </c>
    </row>
    <row r="8">
      <c r="B8" s="7" t="s">
        <v>11</v>
      </c>
      <c r="C8" s="7">
        <v>62.0</v>
      </c>
      <c r="D8" s="8">
        <f t="shared" si="1"/>
        <v>0.01644126226</v>
      </c>
      <c r="E8" s="7">
        <v>59.0</v>
      </c>
      <c r="F8" s="8">
        <f t="shared" si="2"/>
        <v>0.01903225806</v>
      </c>
      <c r="G8" s="7">
        <v>34.0</v>
      </c>
      <c r="H8" s="8">
        <f t="shared" si="3"/>
        <v>0.01729399797</v>
      </c>
      <c r="J8" s="7" t="s">
        <v>11</v>
      </c>
      <c r="K8" s="12">
        <f t="shared" si="4"/>
        <v>0.157591051</v>
      </c>
      <c r="L8" s="9">
        <f t="shared" si="5"/>
        <v>-0.09133231029</v>
      </c>
      <c r="M8" s="9">
        <f t="shared" si="6"/>
        <v>0.05186558593</v>
      </c>
    </row>
    <row r="9">
      <c r="B9" s="7" t="s">
        <v>12</v>
      </c>
      <c r="C9" s="7">
        <v>207.0</v>
      </c>
      <c r="D9" s="8">
        <f t="shared" si="1"/>
        <v>0.05489260143</v>
      </c>
      <c r="E9" s="7">
        <v>221.0</v>
      </c>
      <c r="F9" s="8">
        <f t="shared" ref="F9:F10" si="7">E9/$C$11</f>
        <v>0.05860514452</v>
      </c>
      <c r="G9" s="7">
        <v>179.0</v>
      </c>
      <c r="H9" s="8">
        <f t="shared" si="3"/>
        <v>0.09104781282</v>
      </c>
      <c r="J9" s="7" t="s">
        <v>12</v>
      </c>
      <c r="K9" s="9">
        <f t="shared" si="4"/>
        <v>0.06763285024</v>
      </c>
      <c r="L9" s="13">
        <f t="shared" si="5"/>
        <v>0.5535805527</v>
      </c>
      <c r="M9" s="9">
        <f t="shared" si="6"/>
        <v>0.6586536335</v>
      </c>
    </row>
    <row r="10">
      <c r="B10" s="14" t="s">
        <v>13</v>
      </c>
      <c r="C10" s="7">
        <v>117.0</v>
      </c>
      <c r="D10" s="8">
        <f t="shared" si="1"/>
        <v>0.03102625298</v>
      </c>
      <c r="E10" s="7">
        <v>103.0</v>
      </c>
      <c r="F10" s="8">
        <f t="shared" si="7"/>
        <v>0.02731370989</v>
      </c>
      <c r="G10" s="7">
        <v>76.0</v>
      </c>
      <c r="H10" s="8">
        <f t="shared" si="3"/>
        <v>0.03865717192</v>
      </c>
      <c r="J10" s="7" t="s">
        <v>13</v>
      </c>
      <c r="K10" s="9">
        <f t="shared" si="4"/>
        <v>-0.1196581197</v>
      </c>
      <c r="L10" s="13">
        <f t="shared" si="5"/>
        <v>0.4153028672</v>
      </c>
      <c r="M10" s="9">
        <f t="shared" si="6"/>
        <v>0.2459503874</v>
      </c>
    </row>
    <row r="11">
      <c r="B11" s="1"/>
      <c r="C11" s="1">
        <f>sum(C3:C10)</f>
        <v>3771</v>
      </c>
      <c r="D11" s="15">
        <f>C11/$C$53</f>
        <v>0.239900757</v>
      </c>
      <c r="E11" s="1">
        <f>sum(E3:E10)</f>
        <v>3100</v>
      </c>
      <c r="F11" s="15">
        <f>E11/$E$53</f>
        <v>0.2490960225</v>
      </c>
      <c r="G11" s="1">
        <f>sum(G3:G10)</f>
        <v>1966</v>
      </c>
      <c r="H11" s="15">
        <f>G11/$G$53</f>
        <v>0.2604663487</v>
      </c>
    </row>
    <row r="12">
      <c r="A12" s="3" t="s">
        <v>14</v>
      </c>
      <c r="B12" s="7" t="s">
        <v>14</v>
      </c>
      <c r="C12" s="7">
        <v>488.0</v>
      </c>
      <c r="D12" s="16">
        <f t="shared" ref="D12:D14" si="8">C12/$C$15</f>
        <v>0.2458438287</v>
      </c>
      <c r="E12" s="7">
        <v>376.0</v>
      </c>
      <c r="F12" s="16">
        <f t="shared" ref="F12:F14" si="9">E12/$E$15</f>
        <v>0.2454308094</v>
      </c>
      <c r="G12" s="7">
        <v>221.0</v>
      </c>
      <c r="H12" s="16">
        <f t="shared" ref="H12:H14" si="10">G12/$G$15</f>
        <v>0.2517084282</v>
      </c>
      <c r="J12" s="7" t="s">
        <v>14</v>
      </c>
      <c r="K12" s="12">
        <f t="shared" ref="K12:K14" si="11">(F12-D12)/D12</f>
        <v>-0.001680006848</v>
      </c>
      <c r="L12" s="9">
        <f t="shared" ref="L12:L14" si="12">(H12-F12)/F12</f>
        <v>0.02557795764</v>
      </c>
      <c r="M12" s="9">
        <f t="shared" ref="M12:M14" si="13">(H12-D12)/D12</f>
        <v>0.02385497965</v>
      </c>
    </row>
    <row r="13">
      <c r="B13" s="7" t="s">
        <v>15</v>
      </c>
      <c r="C13" s="7">
        <v>1333.0</v>
      </c>
      <c r="D13" s="16">
        <f t="shared" si="8"/>
        <v>0.6715365239</v>
      </c>
      <c r="E13" s="7">
        <v>964.0</v>
      </c>
      <c r="F13" s="16">
        <f t="shared" si="9"/>
        <v>0.6292428198</v>
      </c>
      <c r="G13" s="7">
        <v>552.0</v>
      </c>
      <c r="H13" s="16">
        <f t="shared" si="10"/>
        <v>0.6287015945</v>
      </c>
      <c r="J13" s="7" t="s">
        <v>15</v>
      </c>
      <c r="K13" s="9">
        <f t="shared" si="11"/>
        <v>-0.06298049708</v>
      </c>
      <c r="L13" s="9">
        <f t="shared" si="12"/>
        <v>-0.0008601215512</v>
      </c>
      <c r="M13" s="9">
        <f t="shared" si="13"/>
        <v>-0.06378644775</v>
      </c>
    </row>
    <row r="14">
      <c r="B14" s="7" t="s">
        <v>16</v>
      </c>
      <c r="C14" s="7">
        <v>164.0</v>
      </c>
      <c r="D14" s="16">
        <f t="shared" si="8"/>
        <v>0.08261964736</v>
      </c>
      <c r="E14" s="7">
        <v>192.0</v>
      </c>
      <c r="F14" s="16">
        <f t="shared" si="9"/>
        <v>0.1253263708</v>
      </c>
      <c r="G14" s="7">
        <v>105.0</v>
      </c>
      <c r="H14" s="16">
        <f t="shared" si="10"/>
        <v>0.1195899772</v>
      </c>
      <c r="J14" s="7" t="s">
        <v>16</v>
      </c>
      <c r="K14" s="12">
        <f t="shared" si="11"/>
        <v>0.5169075973</v>
      </c>
      <c r="L14" s="9">
        <f t="shared" si="12"/>
        <v>-0.04577164009</v>
      </c>
      <c r="M14" s="9">
        <f t="shared" si="13"/>
        <v>0.4474762487</v>
      </c>
    </row>
    <row r="15">
      <c r="B15" s="17"/>
      <c r="C15" s="17">
        <f>SUM(C12:C14)</f>
        <v>1985</v>
      </c>
      <c r="D15" s="15">
        <f>C15/$C$53</f>
        <v>0.1262802977</v>
      </c>
      <c r="E15" s="17">
        <f>SUM(E12:E14)</f>
        <v>1532</v>
      </c>
      <c r="F15" s="15">
        <f>E15/$E$53</f>
        <v>0.1231016472</v>
      </c>
      <c r="G15" s="17">
        <f>SUM(G12:G14)</f>
        <v>878</v>
      </c>
      <c r="H15" s="15">
        <f>G15/$G$53</f>
        <v>0.1163222046</v>
      </c>
    </row>
    <row r="16">
      <c r="A16" s="3" t="s">
        <v>17</v>
      </c>
      <c r="B16" s="7" t="s">
        <v>18</v>
      </c>
      <c r="C16" s="7">
        <v>1021.0</v>
      </c>
      <c r="D16" s="8">
        <f t="shared" ref="D16:D18" si="14">C16/$C$19</f>
        <v>0.7896365043</v>
      </c>
      <c r="E16" s="7">
        <v>810.0</v>
      </c>
      <c r="F16" s="8">
        <f t="shared" ref="F16:F18" si="15">E16/$E$19</f>
        <v>0.713028169</v>
      </c>
      <c r="G16" s="7">
        <v>525.0</v>
      </c>
      <c r="H16" s="8">
        <f t="shared" ref="H16:H18" si="16">G16/$G$19</f>
        <v>0.702811245</v>
      </c>
      <c r="J16" s="7" t="s">
        <v>18</v>
      </c>
      <c r="K16" s="9">
        <f t="shared" ref="K16:K18" si="17">(F16-D16)/D16</f>
        <v>-0.09701721593</v>
      </c>
      <c r="L16" s="9">
        <f t="shared" ref="L16:L18" si="18">(H16-F16)/F16</f>
        <v>-0.01432892062</v>
      </c>
      <c r="M16" s="9">
        <f t="shared" ref="M16:M18" si="19">(H16-D16)/D16</f>
        <v>-0.1099559846</v>
      </c>
    </row>
    <row r="17">
      <c r="B17" s="7" t="s">
        <v>19</v>
      </c>
      <c r="C17" s="7">
        <v>218.0</v>
      </c>
      <c r="D17" s="8">
        <f t="shared" si="14"/>
        <v>0.1686001547</v>
      </c>
      <c r="E17" s="7">
        <v>261.0</v>
      </c>
      <c r="F17" s="8">
        <f t="shared" si="15"/>
        <v>0.2297535211</v>
      </c>
      <c r="G17" s="7">
        <v>148.0</v>
      </c>
      <c r="H17" s="8">
        <f t="shared" si="16"/>
        <v>0.1981258367</v>
      </c>
      <c r="J17" s="7" t="s">
        <v>19</v>
      </c>
      <c r="K17" s="12">
        <f t="shared" si="17"/>
        <v>0.3627123982</v>
      </c>
      <c r="L17" s="9">
        <f t="shared" si="18"/>
        <v>-0.1376591936</v>
      </c>
      <c r="M17" s="9">
        <f t="shared" si="19"/>
        <v>0.1751225084</v>
      </c>
    </row>
    <row r="18">
      <c r="B18" s="10" t="s">
        <v>20</v>
      </c>
      <c r="C18" s="10">
        <v>54.0</v>
      </c>
      <c r="D18" s="11">
        <f t="shared" si="14"/>
        <v>0.04176334107</v>
      </c>
      <c r="E18" s="10">
        <v>65.0</v>
      </c>
      <c r="F18" s="11">
        <f t="shared" si="15"/>
        <v>0.05721830986</v>
      </c>
      <c r="G18" s="10">
        <v>74.0</v>
      </c>
      <c r="H18" s="11">
        <f t="shared" si="16"/>
        <v>0.09906291834</v>
      </c>
      <c r="J18" s="10" t="s">
        <v>20</v>
      </c>
      <c r="K18" s="9">
        <f t="shared" si="17"/>
        <v>0.3700606416</v>
      </c>
      <c r="L18" s="12">
        <f t="shared" si="18"/>
        <v>0.7313150036</v>
      </c>
      <c r="M18" s="9">
        <f t="shared" si="19"/>
        <v>1.372006545</v>
      </c>
    </row>
    <row r="19">
      <c r="B19" s="18"/>
      <c r="C19" s="18">
        <f>SUM(C16:C18)</f>
        <v>1293</v>
      </c>
      <c r="D19" s="15">
        <f>C19/$C$53</f>
        <v>0.08225714104</v>
      </c>
      <c r="E19" s="18">
        <f>SUM(E16:E18)</f>
        <v>1136</v>
      </c>
      <c r="F19" s="15">
        <f>E19/$E$53</f>
        <v>0.09128163921</v>
      </c>
      <c r="G19" s="18">
        <f>SUM(G16:G18)</f>
        <v>747</v>
      </c>
      <c r="H19" s="15">
        <f>G19/$G$53</f>
        <v>0.09896661367</v>
      </c>
    </row>
    <row r="20">
      <c r="A20" s="3" t="s">
        <v>21</v>
      </c>
      <c r="B20" s="7" t="s">
        <v>22</v>
      </c>
      <c r="C20" s="7">
        <v>1656.0</v>
      </c>
      <c r="D20" s="16">
        <f t="shared" ref="D20:D24" si="20">C20/$C$25</f>
        <v>0.6002174701</v>
      </c>
      <c r="E20" s="7">
        <v>1238.0</v>
      </c>
      <c r="F20" s="16">
        <f t="shared" ref="F20:F24" si="21">E20/$E$25</f>
        <v>0.6140873016</v>
      </c>
      <c r="G20" s="7">
        <v>843.0</v>
      </c>
      <c r="H20" s="16">
        <f t="shared" ref="H20:H24" si="22">G20/$G$25</f>
        <v>0.6664031621</v>
      </c>
      <c r="J20" s="7" t="s">
        <v>22</v>
      </c>
      <c r="K20" s="9">
        <f t="shared" ref="K20:K24" si="23">(F20-D20)/D20</f>
        <v>0.02310801031</v>
      </c>
      <c r="L20" s="9">
        <f t="shared" ref="L20:L24" si="24">(H20-F20)/F20</f>
        <v>0.08519287133</v>
      </c>
      <c r="M20" s="9">
        <f t="shared" ref="M20:M24" si="25">(H20-D20)/D20</f>
        <v>0.1102695194</v>
      </c>
    </row>
    <row r="21">
      <c r="B21" s="7" t="s">
        <v>23</v>
      </c>
      <c r="C21" s="7">
        <v>552.0</v>
      </c>
      <c r="D21" s="16">
        <f t="shared" si="20"/>
        <v>0.20007249</v>
      </c>
      <c r="E21" s="7">
        <v>390.0</v>
      </c>
      <c r="F21" s="16">
        <f t="shared" si="21"/>
        <v>0.193452381</v>
      </c>
      <c r="G21" s="7">
        <v>218.0</v>
      </c>
      <c r="H21" s="16">
        <f t="shared" si="22"/>
        <v>0.1723320158</v>
      </c>
      <c r="J21" s="7" t="s">
        <v>23</v>
      </c>
      <c r="K21" s="9">
        <f t="shared" si="23"/>
        <v>-0.03308855245</v>
      </c>
      <c r="L21" s="9">
        <f t="shared" si="24"/>
        <v>-0.1091760413</v>
      </c>
      <c r="M21" s="9">
        <f t="shared" si="25"/>
        <v>-0.1386521166</v>
      </c>
    </row>
    <row r="22">
      <c r="B22" s="7" t="s">
        <v>24</v>
      </c>
      <c r="C22" s="7">
        <v>263.0</v>
      </c>
      <c r="D22" s="16">
        <f t="shared" si="20"/>
        <v>0.0953243929</v>
      </c>
      <c r="E22" s="7">
        <v>196.0</v>
      </c>
      <c r="F22" s="16">
        <f t="shared" si="21"/>
        <v>0.09722222222</v>
      </c>
      <c r="G22" s="7">
        <v>100.0</v>
      </c>
      <c r="H22" s="16">
        <f t="shared" si="22"/>
        <v>0.0790513834</v>
      </c>
      <c r="J22" s="7" t="s">
        <v>24</v>
      </c>
      <c r="K22" s="9">
        <f t="shared" si="23"/>
        <v>0.01990916772</v>
      </c>
      <c r="L22" s="9">
        <f t="shared" si="24"/>
        <v>-0.1869000565</v>
      </c>
      <c r="M22" s="9">
        <f t="shared" si="25"/>
        <v>-0.1707119133</v>
      </c>
    </row>
    <row r="23">
      <c r="B23" s="7" t="s">
        <v>25</v>
      </c>
      <c r="C23" s="7">
        <v>130.0</v>
      </c>
      <c r="D23" s="16">
        <f t="shared" si="20"/>
        <v>0.0471185212</v>
      </c>
      <c r="E23" s="7">
        <v>84.0</v>
      </c>
      <c r="F23" s="16">
        <f t="shared" si="21"/>
        <v>0.04166666667</v>
      </c>
      <c r="G23" s="7">
        <v>41.0</v>
      </c>
      <c r="H23" s="16">
        <f t="shared" si="22"/>
        <v>0.03241106719</v>
      </c>
      <c r="J23" s="7" t="s">
        <v>25</v>
      </c>
      <c r="K23" s="9">
        <f t="shared" si="23"/>
        <v>-0.1157051282</v>
      </c>
      <c r="L23" s="9">
        <f t="shared" si="24"/>
        <v>-0.2221343874</v>
      </c>
      <c r="M23" s="9">
        <f t="shared" si="25"/>
        <v>-0.3121374278</v>
      </c>
    </row>
    <row r="24">
      <c r="B24" s="7" t="s">
        <v>26</v>
      </c>
      <c r="C24" s="7">
        <v>158.0</v>
      </c>
      <c r="D24" s="16">
        <f t="shared" si="20"/>
        <v>0.05726712577</v>
      </c>
      <c r="E24" s="7">
        <v>108.0</v>
      </c>
      <c r="F24" s="16">
        <f t="shared" si="21"/>
        <v>0.05357142857</v>
      </c>
      <c r="G24" s="7">
        <v>63.0</v>
      </c>
      <c r="H24" s="16">
        <f t="shared" si="22"/>
        <v>0.04980237154</v>
      </c>
      <c r="J24" s="7" t="s">
        <v>26</v>
      </c>
      <c r="K24" s="9">
        <f t="shared" si="23"/>
        <v>-0.06453435805</v>
      </c>
      <c r="L24" s="9">
        <f t="shared" si="24"/>
        <v>-0.07035573123</v>
      </c>
      <c r="M24" s="9">
        <f t="shared" si="25"/>
        <v>-0.1303497273</v>
      </c>
    </row>
    <row r="25">
      <c r="B25" s="18"/>
      <c r="C25" s="18">
        <f>SUM(C20:C24)</f>
        <v>2759</v>
      </c>
      <c r="D25" s="15">
        <f>C25/$C$53</f>
        <v>0.1755200713</v>
      </c>
      <c r="E25" s="18">
        <f>SUM(E20:E24)</f>
        <v>2016</v>
      </c>
      <c r="F25" s="15">
        <f>E25/$E$53</f>
        <v>0.1619927682</v>
      </c>
      <c r="G25" s="18">
        <f>SUM(G20:G24)</f>
        <v>1265</v>
      </c>
      <c r="H25" s="15">
        <f>G25/$G$53</f>
        <v>0.1675940647</v>
      </c>
      <c r="L25" s="9"/>
    </row>
    <row r="26">
      <c r="A26" s="3" t="s">
        <v>27</v>
      </c>
      <c r="B26" s="7" t="s">
        <v>28</v>
      </c>
      <c r="C26" s="7">
        <v>352.0</v>
      </c>
      <c r="D26" s="16">
        <f t="shared" ref="D26:D30" si="26">C26/$C$31</f>
        <v>0.3724867725</v>
      </c>
      <c r="E26" s="7">
        <v>332.0</v>
      </c>
      <c r="F26" s="16">
        <f t="shared" ref="F26:F30" si="27">E26/$E$31</f>
        <v>0.5084226646</v>
      </c>
      <c r="G26" s="7">
        <v>186.0</v>
      </c>
      <c r="H26" s="16">
        <f t="shared" ref="H26:H30" si="28">G26/$G$31</f>
        <v>0.5740740741</v>
      </c>
      <c r="J26" s="7" t="s">
        <v>28</v>
      </c>
      <c r="K26" s="9">
        <f t="shared" ref="K26:K30" si="29">(F26-D26)/D26</f>
        <v>0.3649415286</v>
      </c>
      <c r="L26" s="9">
        <f t="shared" ref="L26:L30" si="30">(H26-F26)/F26</f>
        <v>0.1291276216</v>
      </c>
      <c r="M26" s="9">
        <f t="shared" ref="M26:M30" si="31">(H26-D26)/D26</f>
        <v>0.5411931818</v>
      </c>
    </row>
    <row r="27">
      <c r="B27" s="7" t="s">
        <v>29</v>
      </c>
      <c r="C27" s="7">
        <v>214.0</v>
      </c>
      <c r="D27" s="16">
        <f t="shared" si="26"/>
        <v>0.2264550265</v>
      </c>
      <c r="E27" s="7">
        <v>216.0</v>
      </c>
      <c r="F27" s="16">
        <f t="shared" si="27"/>
        <v>0.3307810107</v>
      </c>
      <c r="G27" s="7">
        <v>94.0</v>
      </c>
      <c r="H27" s="16">
        <f t="shared" si="28"/>
        <v>0.2901234568</v>
      </c>
      <c r="J27" s="7" t="s">
        <v>29</v>
      </c>
      <c r="K27" s="9">
        <f t="shared" si="29"/>
        <v>0.4606918464</v>
      </c>
      <c r="L27" s="9">
        <f t="shared" si="30"/>
        <v>-0.1229138089</v>
      </c>
      <c r="M27" s="9">
        <f t="shared" si="31"/>
        <v>0.281152648</v>
      </c>
    </row>
    <row r="28">
      <c r="B28" s="7" t="s">
        <v>30</v>
      </c>
      <c r="C28" s="7">
        <v>323.0</v>
      </c>
      <c r="D28" s="16">
        <f t="shared" si="26"/>
        <v>0.3417989418</v>
      </c>
      <c r="E28" s="7">
        <v>66.0</v>
      </c>
      <c r="F28" s="16">
        <f t="shared" si="27"/>
        <v>0.1010719755</v>
      </c>
      <c r="G28" s="7">
        <v>16.0</v>
      </c>
      <c r="H28" s="16">
        <f t="shared" si="28"/>
        <v>0.04938271605</v>
      </c>
      <c r="J28" s="7" t="s">
        <v>30</v>
      </c>
      <c r="K28" s="9">
        <f t="shared" si="29"/>
        <v>-0.7042940655</v>
      </c>
      <c r="L28" s="9">
        <f t="shared" si="30"/>
        <v>-0.5114104003</v>
      </c>
      <c r="M28" s="9">
        <f t="shared" si="31"/>
        <v>-0.8555211558</v>
      </c>
    </row>
    <row r="29">
      <c r="B29" s="7" t="s">
        <v>31</v>
      </c>
      <c r="C29" s="7">
        <v>8.0</v>
      </c>
      <c r="D29" s="16">
        <f t="shared" si="26"/>
        <v>0.008465608466</v>
      </c>
      <c r="E29" s="7">
        <v>5.0</v>
      </c>
      <c r="F29" s="16">
        <f t="shared" si="27"/>
        <v>0.007656967841</v>
      </c>
      <c r="G29" s="7">
        <v>5.0</v>
      </c>
      <c r="H29" s="16">
        <f t="shared" si="28"/>
        <v>0.01543209877</v>
      </c>
      <c r="J29" s="7" t="s">
        <v>31</v>
      </c>
      <c r="K29" s="12">
        <f t="shared" si="29"/>
        <v>-0.09552067381</v>
      </c>
      <c r="L29" s="12">
        <f t="shared" si="30"/>
        <v>1.015432099</v>
      </c>
      <c r="M29" s="12">
        <f t="shared" si="31"/>
        <v>0.8229166667</v>
      </c>
    </row>
    <row r="30">
      <c r="B30" s="20" t="s">
        <v>32</v>
      </c>
      <c r="C30" s="21">
        <v>48.0</v>
      </c>
      <c r="D30" s="16">
        <f t="shared" si="26"/>
        <v>0.05079365079</v>
      </c>
      <c r="E30" s="21">
        <v>34.0</v>
      </c>
      <c r="F30" s="16">
        <f t="shared" si="27"/>
        <v>0.05206738132</v>
      </c>
      <c r="G30" s="21">
        <v>23.0</v>
      </c>
      <c r="H30" s="16">
        <f t="shared" si="28"/>
        <v>0.07098765432</v>
      </c>
      <c r="J30" s="21" t="s">
        <v>32</v>
      </c>
      <c r="K30" s="9">
        <f t="shared" si="29"/>
        <v>0.02507656968</v>
      </c>
      <c r="L30" s="12">
        <f t="shared" si="30"/>
        <v>0.3633805374</v>
      </c>
      <c r="M30" s="12">
        <f t="shared" si="31"/>
        <v>0.3975694444</v>
      </c>
    </row>
    <row r="31">
      <c r="B31" s="18"/>
      <c r="C31" s="18">
        <f>SUM(C26:C30)</f>
        <v>945</v>
      </c>
      <c r="D31" s="15">
        <f>C31/$C$53</f>
        <v>0.06011832814</v>
      </c>
      <c r="E31" s="18">
        <f>SUM(E26:E30)</f>
        <v>653</v>
      </c>
      <c r="F31" s="15">
        <f>E31/$E$53</f>
        <v>0.05247087184</v>
      </c>
      <c r="G31" s="18">
        <f>SUM(G26:G30)</f>
        <v>324</v>
      </c>
      <c r="H31" s="15">
        <f>G31/$G$53</f>
        <v>0.04292527822</v>
      </c>
    </row>
    <row r="32">
      <c r="A32" s="3" t="s">
        <v>33</v>
      </c>
      <c r="B32" s="7" t="s">
        <v>34</v>
      </c>
      <c r="C32" s="7">
        <v>1846.0</v>
      </c>
      <c r="D32" s="16">
        <f t="shared" ref="D32:D39" si="32">C32/$C$40</f>
        <v>0.4558024691</v>
      </c>
      <c r="E32" s="7">
        <v>1310.0</v>
      </c>
      <c r="F32" s="16">
        <f t="shared" ref="F32:F39" si="33">E32/$E$40</f>
        <v>0.4084814468</v>
      </c>
      <c r="G32" s="7">
        <v>868.0</v>
      </c>
      <c r="H32" s="16">
        <f t="shared" ref="H32:H39" si="34">G32/$G$40</f>
        <v>0.4561219128</v>
      </c>
      <c r="J32" s="7" t="s">
        <v>34</v>
      </c>
      <c r="K32" s="9">
        <f t="shared" ref="K32:K39" si="35">(F32-D32)/D32</f>
        <v>-0.1038191443</v>
      </c>
      <c r="L32" s="9">
        <f t="shared" ref="L32:L39" si="36">(H32-F32)/F32</f>
        <v>0.1166282246</v>
      </c>
      <c r="M32" s="9">
        <f t="shared" ref="M32:M39" si="37">(H32-D32)/D32</f>
        <v>0.0007008378742</v>
      </c>
    </row>
    <row r="33">
      <c r="B33" s="7" t="s">
        <v>33</v>
      </c>
      <c r="C33" s="7">
        <v>736.0</v>
      </c>
      <c r="D33" s="16">
        <f t="shared" si="32"/>
        <v>0.1817283951</v>
      </c>
      <c r="E33" s="7">
        <v>468.0</v>
      </c>
      <c r="F33" s="16">
        <f t="shared" si="33"/>
        <v>0.1459307764</v>
      </c>
      <c r="G33" s="7">
        <v>320.0</v>
      </c>
      <c r="H33" s="16">
        <f t="shared" si="34"/>
        <v>0.1681555439</v>
      </c>
      <c r="J33" s="7" t="s">
        <v>33</v>
      </c>
      <c r="K33" s="9">
        <f t="shared" si="35"/>
        <v>-0.1969841786</v>
      </c>
      <c r="L33" s="9">
        <f t="shared" si="36"/>
        <v>0.1522966436</v>
      </c>
      <c r="M33" s="9">
        <f t="shared" si="37"/>
        <v>-0.07468756426</v>
      </c>
    </row>
    <row r="34">
      <c r="B34" s="7" t="s">
        <v>35</v>
      </c>
      <c r="C34" s="7">
        <v>481.0</v>
      </c>
      <c r="D34" s="16">
        <f t="shared" si="32"/>
        <v>0.1187654321</v>
      </c>
      <c r="E34" s="7">
        <v>330.0</v>
      </c>
      <c r="F34" s="16">
        <f t="shared" si="33"/>
        <v>0.1028999065</v>
      </c>
      <c r="G34" s="7">
        <v>261.0</v>
      </c>
      <c r="H34" s="16">
        <f t="shared" si="34"/>
        <v>0.1371518655</v>
      </c>
      <c r="J34" s="7" t="s">
        <v>35</v>
      </c>
      <c r="K34" s="9">
        <f t="shared" si="35"/>
        <v>-0.1335870662</v>
      </c>
      <c r="L34" s="12">
        <f t="shared" si="36"/>
        <v>0.3328667654</v>
      </c>
      <c r="M34" s="9">
        <f t="shared" si="37"/>
        <v>0.1548130045</v>
      </c>
    </row>
    <row r="35">
      <c r="B35" s="7" t="s">
        <v>36</v>
      </c>
      <c r="C35" s="7">
        <v>381.0</v>
      </c>
      <c r="D35" s="16">
        <f t="shared" si="32"/>
        <v>0.09407407407</v>
      </c>
      <c r="E35" s="7">
        <v>335.0</v>
      </c>
      <c r="F35" s="16">
        <f t="shared" si="33"/>
        <v>0.1044589959</v>
      </c>
      <c r="G35" s="7">
        <v>220.0</v>
      </c>
      <c r="H35" s="16">
        <f t="shared" si="34"/>
        <v>0.1156069364</v>
      </c>
      <c r="J35" s="7" t="s">
        <v>36</v>
      </c>
      <c r="K35" s="9">
        <f t="shared" si="35"/>
        <v>0.1103909018</v>
      </c>
      <c r="L35" s="9">
        <f t="shared" si="36"/>
        <v>0.1067207316</v>
      </c>
      <c r="M35" s="9">
        <f t="shared" si="37"/>
        <v>0.2288926312</v>
      </c>
    </row>
    <row r="36">
      <c r="B36" s="7" t="s">
        <v>37</v>
      </c>
      <c r="C36" s="7">
        <v>256.0</v>
      </c>
      <c r="D36" s="16">
        <f t="shared" si="32"/>
        <v>0.06320987654</v>
      </c>
      <c r="E36" s="7">
        <v>146.0</v>
      </c>
      <c r="F36" s="16">
        <f t="shared" si="33"/>
        <v>0.04552541316</v>
      </c>
      <c r="G36" s="7">
        <v>71.0</v>
      </c>
      <c r="H36" s="16">
        <f t="shared" si="34"/>
        <v>0.0373095113</v>
      </c>
      <c r="J36" s="7" t="s">
        <v>37</v>
      </c>
      <c r="K36" s="9">
        <f t="shared" si="35"/>
        <v>-0.2797737371</v>
      </c>
      <c r="L36" s="9">
        <f t="shared" si="36"/>
        <v>-0.1804684744</v>
      </c>
      <c r="M36" s="9">
        <f t="shared" si="37"/>
        <v>-0.409751872</v>
      </c>
    </row>
    <row r="37">
      <c r="B37" s="7" t="s">
        <v>38</v>
      </c>
      <c r="C37" s="7">
        <v>132.0</v>
      </c>
      <c r="D37" s="16">
        <f t="shared" si="32"/>
        <v>0.03259259259</v>
      </c>
      <c r="E37" s="7">
        <v>130.0</v>
      </c>
      <c r="F37" s="16">
        <f t="shared" si="33"/>
        <v>0.04053632679</v>
      </c>
      <c r="G37" s="7">
        <v>77.0</v>
      </c>
      <c r="H37" s="16">
        <f t="shared" si="34"/>
        <v>0.04046242775</v>
      </c>
      <c r="J37" s="7" t="s">
        <v>38</v>
      </c>
      <c r="K37" s="9">
        <f t="shared" si="35"/>
        <v>0.2437282082</v>
      </c>
      <c r="L37" s="9">
        <f t="shared" si="36"/>
        <v>-0.001823032459</v>
      </c>
      <c r="M37" s="12">
        <f t="shared" si="37"/>
        <v>0.2414608513</v>
      </c>
    </row>
    <row r="38">
      <c r="B38" s="22" t="s">
        <v>39</v>
      </c>
      <c r="C38" s="7">
        <v>50.0</v>
      </c>
      <c r="D38" s="16">
        <f t="shared" si="32"/>
        <v>0.01234567901</v>
      </c>
      <c r="E38" s="7">
        <v>38.0</v>
      </c>
      <c r="F38" s="16">
        <f t="shared" si="33"/>
        <v>0.01184908014</v>
      </c>
      <c r="G38" s="7">
        <v>26.0</v>
      </c>
      <c r="H38" s="16">
        <f t="shared" si="34"/>
        <v>0.01366263794</v>
      </c>
      <c r="J38" s="22" t="s">
        <v>39</v>
      </c>
      <c r="K38" s="9">
        <f t="shared" si="35"/>
        <v>-0.04022450889</v>
      </c>
      <c r="L38" s="12">
        <f t="shared" si="36"/>
        <v>0.1530547335</v>
      </c>
      <c r="M38" s="12">
        <f t="shared" si="37"/>
        <v>0.1066736731</v>
      </c>
    </row>
    <row r="39">
      <c r="B39" s="23" t="s">
        <v>40</v>
      </c>
      <c r="C39" s="17">
        <v>168.0</v>
      </c>
      <c r="D39" s="16">
        <f t="shared" si="32"/>
        <v>0.04148148148</v>
      </c>
      <c r="E39" s="17">
        <v>450.0</v>
      </c>
      <c r="F39" s="16">
        <f t="shared" si="33"/>
        <v>0.1403180543</v>
      </c>
      <c r="G39" s="17">
        <v>60.0</v>
      </c>
      <c r="H39" s="16">
        <f t="shared" si="34"/>
        <v>0.03152916448</v>
      </c>
      <c r="J39" s="23" t="s">
        <v>40</v>
      </c>
      <c r="K39" s="12">
        <f t="shared" si="35"/>
        <v>2.382667379</v>
      </c>
      <c r="L39" s="9">
        <f t="shared" si="36"/>
        <v>-0.7753021545</v>
      </c>
      <c r="M39" s="9">
        <f t="shared" si="37"/>
        <v>-0.2399219278</v>
      </c>
    </row>
    <row r="40">
      <c r="B40" s="17"/>
      <c r="C40" s="18">
        <f>SUM(C32:C39)</f>
        <v>4050</v>
      </c>
      <c r="D40" s="15">
        <f>C40/$C$53</f>
        <v>0.2576499777</v>
      </c>
      <c r="E40" s="18">
        <f>SUM(E32:E39)</f>
        <v>3207</v>
      </c>
      <c r="F40" s="15">
        <f>E40/$E$53</f>
        <v>0.257693853</v>
      </c>
      <c r="G40" s="18">
        <f>SUM(G32:G39)</f>
        <v>1903</v>
      </c>
      <c r="H40" s="15">
        <f>G40/$G$53</f>
        <v>0.2521197668</v>
      </c>
    </row>
    <row r="41">
      <c r="A41" s="3" t="s">
        <v>41</v>
      </c>
      <c r="B41" s="24" t="s">
        <v>42</v>
      </c>
      <c r="C41" s="24">
        <v>160.0</v>
      </c>
      <c r="D41" s="25">
        <f t="shared" ref="D41:D49" si="38">C41/$C$50</f>
        <v>0.1746724891</v>
      </c>
      <c r="E41" s="24">
        <v>174.0</v>
      </c>
      <c r="F41" s="25">
        <f t="shared" ref="F41:F49" si="39">E41/$E$50</f>
        <v>0.2172284644</v>
      </c>
      <c r="G41" s="24">
        <v>120.0</v>
      </c>
      <c r="H41" s="25">
        <f t="shared" ref="H41:H49" si="40">G41/$G$50</f>
        <v>0.2580645161</v>
      </c>
      <c r="J41" s="24" t="s">
        <v>42</v>
      </c>
      <c r="K41" s="12">
        <f t="shared" ref="K41:K49" si="41">(F41-D41)/D41</f>
        <v>0.2436329588</v>
      </c>
      <c r="L41" s="12">
        <f t="shared" ref="L41:L49" si="42">(H41-F41)/F41</f>
        <v>0.1879866518</v>
      </c>
      <c r="M41" s="12">
        <f t="shared" ref="M41:M49" si="43">(H41-D41)/D41</f>
        <v>0.4774193548</v>
      </c>
    </row>
    <row r="42">
      <c r="B42" s="7" t="s">
        <v>43</v>
      </c>
      <c r="C42" s="7">
        <v>146.0</v>
      </c>
      <c r="D42" s="16">
        <f t="shared" si="38"/>
        <v>0.1593886463</v>
      </c>
      <c r="E42" s="7">
        <v>124.0</v>
      </c>
      <c r="F42" s="16">
        <f t="shared" si="39"/>
        <v>0.1548064919</v>
      </c>
      <c r="G42" s="7">
        <v>84.0</v>
      </c>
      <c r="H42" s="16">
        <f t="shared" si="40"/>
        <v>0.1806451613</v>
      </c>
      <c r="J42" s="7" t="s">
        <v>43</v>
      </c>
      <c r="K42" s="9">
        <f t="shared" si="41"/>
        <v>-0.02874831119</v>
      </c>
      <c r="L42" s="12">
        <f t="shared" si="42"/>
        <v>0.1669094693</v>
      </c>
      <c r="M42" s="9">
        <f t="shared" si="43"/>
        <v>0.1333627928</v>
      </c>
    </row>
    <row r="43">
      <c r="B43" s="7" t="s">
        <v>44</v>
      </c>
      <c r="C43" s="7">
        <v>120.0</v>
      </c>
      <c r="D43" s="16">
        <f t="shared" si="38"/>
        <v>0.1310043668</v>
      </c>
      <c r="E43" s="7">
        <v>98.0</v>
      </c>
      <c r="F43" s="16">
        <f t="shared" si="39"/>
        <v>0.1223470662</v>
      </c>
      <c r="G43" s="7">
        <v>48.0</v>
      </c>
      <c r="H43" s="16">
        <f t="shared" si="40"/>
        <v>0.1032258065</v>
      </c>
      <c r="J43" s="7" t="s">
        <v>44</v>
      </c>
      <c r="K43" s="9">
        <f t="shared" si="41"/>
        <v>-0.06608406159</v>
      </c>
      <c r="L43" s="9">
        <f t="shared" si="42"/>
        <v>-0.1562870309</v>
      </c>
      <c r="M43" s="9">
        <f t="shared" si="43"/>
        <v>-0.2120430108</v>
      </c>
    </row>
    <row r="44">
      <c r="B44" s="7" t="s">
        <v>45</v>
      </c>
      <c r="C44" s="7">
        <v>121.0</v>
      </c>
      <c r="D44" s="16">
        <f t="shared" si="38"/>
        <v>0.1320960699</v>
      </c>
      <c r="E44" s="7">
        <v>97.0</v>
      </c>
      <c r="F44" s="16">
        <f t="shared" si="39"/>
        <v>0.1210986267</v>
      </c>
      <c r="G44" s="7">
        <v>57.0</v>
      </c>
      <c r="H44" s="16">
        <f t="shared" si="40"/>
        <v>0.1225806452</v>
      </c>
      <c r="J44" s="7" t="s">
        <v>45</v>
      </c>
      <c r="K44" s="9">
        <f t="shared" si="41"/>
        <v>-0.0832533713</v>
      </c>
      <c r="L44" s="9">
        <f t="shared" si="42"/>
        <v>0.01223811107</v>
      </c>
      <c r="M44" s="9">
        <f t="shared" si="43"/>
        <v>-0.07203412423</v>
      </c>
    </row>
    <row r="45">
      <c r="B45" s="7" t="s">
        <v>46</v>
      </c>
      <c r="C45" s="7">
        <v>93.0</v>
      </c>
      <c r="D45" s="16">
        <f t="shared" si="38"/>
        <v>0.1015283843</v>
      </c>
      <c r="E45" s="7">
        <v>84.0</v>
      </c>
      <c r="F45" s="16">
        <f t="shared" si="39"/>
        <v>0.1048689139</v>
      </c>
      <c r="G45" s="7">
        <v>56.0</v>
      </c>
      <c r="H45" s="16">
        <f t="shared" si="40"/>
        <v>0.1204301075</v>
      </c>
      <c r="J45" s="7" t="s">
        <v>46</v>
      </c>
      <c r="K45" s="9">
        <f t="shared" si="41"/>
        <v>0.03290242036</v>
      </c>
      <c r="L45" s="9">
        <f t="shared" si="42"/>
        <v>0.1483870968</v>
      </c>
      <c r="M45" s="9">
        <f t="shared" si="43"/>
        <v>0.1861718118</v>
      </c>
    </row>
    <row r="46">
      <c r="B46" s="7" t="s">
        <v>47</v>
      </c>
      <c r="C46" s="7">
        <v>85.0</v>
      </c>
      <c r="D46" s="16">
        <f t="shared" si="38"/>
        <v>0.09279475983</v>
      </c>
      <c r="E46" s="7">
        <v>38.0</v>
      </c>
      <c r="F46" s="16">
        <f t="shared" si="39"/>
        <v>0.04744069913</v>
      </c>
      <c r="G46" s="7">
        <v>21.0</v>
      </c>
      <c r="H46" s="16">
        <f t="shared" si="40"/>
        <v>0.04516129032</v>
      </c>
      <c r="J46" s="7" t="s">
        <v>47</v>
      </c>
      <c r="K46" s="9">
        <f t="shared" si="41"/>
        <v>-0.4887567012</v>
      </c>
      <c r="L46" s="9">
        <f t="shared" si="42"/>
        <v>-0.0480475382</v>
      </c>
      <c r="M46" s="9">
        <f t="shared" si="43"/>
        <v>-0.5133206831</v>
      </c>
    </row>
    <row r="47">
      <c r="B47" s="7" t="s">
        <v>48</v>
      </c>
      <c r="C47" s="7">
        <v>46.0</v>
      </c>
      <c r="D47" s="16">
        <f t="shared" si="38"/>
        <v>0.05021834061</v>
      </c>
      <c r="E47" s="7">
        <v>39.0</v>
      </c>
      <c r="F47" s="16">
        <f t="shared" si="39"/>
        <v>0.04868913858</v>
      </c>
      <c r="G47" s="7">
        <v>17.0</v>
      </c>
      <c r="H47" s="16">
        <f t="shared" si="40"/>
        <v>0.03655913978</v>
      </c>
      <c r="J47" s="7" t="s">
        <v>48</v>
      </c>
      <c r="K47" s="26">
        <f t="shared" si="41"/>
        <v>-0.0304510666</v>
      </c>
      <c r="L47" s="9">
        <f t="shared" si="42"/>
        <v>-0.2491315136</v>
      </c>
      <c r="M47" s="9">
        <f t="shared" si="43"/>
        <v>-0.2719962599</v>
      </c>
    </row>
    <row r="48">
      <c r="B48" s="7" t="s">
        <v>49</v>
      </c>
      <c r="C48" s="7">
        <v>25.0</v>
      </c>
      <c r="D48" s="16">
        <f t="shared" si="38"/>
        <v>0.02729257642</v>
      </c>
      <c r="E48" s="7">
        <v>45.0</v>
      </c>
      <c r="F48" s="16">
        <f t="shared" si="39"/>
        <v>0.05617977528</v>
      </c>
      <c r="G48" s="7">
        <v>22.0</v>
      </c>
      <c r="H48" s="16">
        <f t="shared" si="40"/>
        <v>0.04731182796</v>
      </c>
      <c r="J48" s="7" t="s">
        <v>49</v>
      </c>
      <c r="K48" s="12">
        <f t="shared" si="41"/>
        <v>1.058426966</v>
      </c>
      <c r="L48" s="9">
        <f t="shared" si="42"/>
        <v>-0.1578494624</v>
      </c>
      <c r="M48" s="12">
        <f t="shared" si="43"/>
        <v>0.7335053763</v>
      </c>
    </row>
    <row r="49">
      <c r="B49" s="7" t="s">
        <v>50</v>
      </c>
      <c r="C49" s="7">
        <v>120.0</v>
      </c>
      <c r="D49" s="16">
        <f t="shared" si="38"/>
        <v>0.1310043668</v>
      </c>
      <c r="E49" s="7">
        <v>102.0</v>
      </c>
      <c r="F49" s="16">
        <f t="shared" si="39"/>
        <v>0.127340824</v>
      </c>
      <c r="G49" s="7">
        <v>40.0</v>
      </c>
      <c r="H49" s="16">
        <f t="shared" si="40"/>
        <v>0.08602150538</v>
      </c>
      <c r="J49" s="7" t="s">
        <v>50</v>
      </c>
      <c r="K49" s="9">
        <f t="shared" si="41"/>
        <v>-0.0279650437</v>
      </c>
      <c r="L49" s="9">
        <f t="shared" si="42"/>
        <v>-0.3244781784</v>
      </c>
      <c r="M49" s="9">
        <f t="shared" si="43"/>
        <v>-0.3433691756</v>
      </c>
    </row>
    <row r="50">
      <c r="B50" s="18"/>
      <c r="C50" s="18">
        <f>SUM(C41:C49)</f>
        <v>916</v>
      </c>
      <c r="D50" s="15">
        <f>C50/$C$53</f>
        <v>0.05827342706</v>
      </c>
      <c r="E50" s="18">
        <f>SUM(E41:E49)</f>
        <v>801</v>
      </c>
      <c r="F50" s="15">
        <f>E50/$E$53</f>
        <v>0.06436319807</v>
      </c>
      <c r="G50" s="18">
        <f>SUM(G41:G49)</f>
        <v>465</v>
      </c>
      <c r="H50" s="15">
        <f>G50/$G$53</f>
        <v>0.06160572337</v>
      </c>
    </row>
    <row r="51">
      <c r="D51" s="16"/>
    </row>
    <row r="52">
      <c r="D52" s="16"/>
    </row>
    <row r="53">
      <c r="A53" s="27" t="s">
        <v>51</v>
      </c>
      <c r="B53" s="27"/>
      <c r="C53" s="28">
        <f t="shared" ref="C53:H53" si="44">C11+C15+C19+C25+C31+C40+C50</f>
        <v>15719</v>
      </c>
      <c r="D53" s="29">
        <f t="shared" si="44"/>
        <v>1</v>
      </c>
      <c r="E53" s="28">
        <f t="shared" si="44"/>
        <v>12445</v>
      </c>
      <c r="F53" s="29">
        <f t="shared" si="44"/>
        <v>1</v>
      </c>
      <c r="G53" s="28">
        <f t="shared" si="44"/>
        <v>7548</v>
      </c>
      <c r="H53" s="29">
        <f t="shared" si="44"/>
        <v>1</v>
      </c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43"/>
    <col customWidth="1" min="3" max="3" width="11.86"/>
    <col customWidth="1" min="4" max="4" width="9.71"/>
    <col customWidth="1" min="6" max="6" width="7.57"/>
    <col customWidth="1" min="8" max="8" width="11.57"/>
    <col customWidth="1" min="9" max="9" width="10.0"/>
    <col customWidth="1" min="10" max="10" width="11.14"/>
  </cols>
  <sheetData>
    <row r="1">
      <c r="A1" s="1" t="s">
        <v>0</v>
      </c>
      <c r="C1" s="1">
        <v>2018.0</v>
      </c>
      <c r="D1" s="1" t="s">
        <v>1</v>
      </c>
      <c r="E1" s="1">
        <v>2019.0</v>
      </c>
      <c r="F1" s="1" t="s">
        <v>1</v>
      </c>
      <c r="G1" s="1">
        <v>2020.0</v>
      </c>
      <c r="H1" s="1" t="s">
        <v>1</v>
      </c>
      <c r="I1" s="1" t="s">
        <v>52</v>
      </c>
      <c r="J1" s="1">
        <v>2018.0</v>
      </c>
      <c r="K1" s="1">
        <v>2019.0</v>
      </c>
      <c r="L1" s="1">
        <v>2020.0</v>
      </c>
      <c r="M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4</v>
      </c>
      <c r="B2" s="4" t="s">
        <v>5</v>
      </c>
      <c r="C2" s="4"/>
      <c r="D2" s="5"/>
      <c r="E2" s="4">
        <v>3757.0</v>
      </c>
      <c r="F2" s="6"/>
      <c r="G2" s="4">
        <v>3531.0</v>
      </c>
      <c r="H2" s="6"/>
    </row>
    <row r="3">
      <c r="B3" s="7" t="s">
        <v>6</v>
      </c>
      <c r="C3" s="7">
        <v>2089.0</v>
      </c>
      <c r="D3" s="16">
        <f t="shared" ref="D3:D10" si="1">C3/$C$11</f>
        <v>0.3349903784</v>
      </c>
      <c r="E3" s="7">
        <v>2508.0</v>
      </c>
      <c r="F3" s="8">
        <f t="shared" ref="F3:F9" si="2">E3/$E$11</f>
        <v>0.3566045784</v>
      </c>
      <c r="G3" s="7">
        <v>2256.0</v>
      </c>
      <c r="H3" s="8">
        <f t="shared" ref="H3:H10" si="3">G3/$G$11</f>
        <v>0.3285277414</v>
      </c>
      <c r="I3" s="7" t="s">
        <v>4</v>
      </c>
      <c r="J3" s="7" t="s">
        <v>6</v>
      </c>
      <c r="K3" s="16">
        <f t="shared" ref="K3:K50" si="4">(E3-C3)/C3</f>
        <v>0.2005744375</v>
      </c>
      <c r="L3" s="16">
        <f t="shared" ref="L3:L49" si="5">(G3-E3)/E3</f>
        <v>-0.1004784689</v>
      </c>
    </row>
    <row r="4">
      <c r="B4" s="7" t="s">
        <v>7</v>
      </c>
      <c r="C4" s="7">
        <v>1646.0</v>
      </c>
      <c r="D4" s="16">
        <f t="shared" si="1"/>
        <v>0.2639512508</v>
      </c>
      <c r="E4" s="7">
        <v>1997.0</v>
      </c>
      <c r="F4" s="8">
        <f t="shared" si="2"/>
        <v>0.2839471065</v>
      </c>
      <c r="G4" s="7">
        <v>2029.0</v>
      </c>
      <c r="H4" s="8">
        <f t="shared" si="3"/>
        <v>0.2954710936</v>
      </c>
      <c r="I4" s="7"/>
      <c r="J4" s="30" t="s">
        <v>7</v>
      </c>
      <c r="K4" s="16">
        <f t="shared" si="4"/>
        <v>0.2132442284</v>
      </c>
      <c r="L4" s="16">
        <f t="shared" si="5"/>
        <v>0.01602403605</v>
      </c>
    </row>
    <row r="5">
      <c r="B5" s="7" t="s">
        <v>8</v>
      </c>
      <c r="C5" s="7">
        <v>165.0</v>
      </c>
      <c r="D5" s="16">
        <f t="shared" si="1"/>
        <v>0.02645926876</v>
      </c>
      <c r="E5" s="7">
        <v>161.0</v>
      </c>
      <c r="F5" s="8">
        <f t="shared" si="2"/>
        <v>0.02289208019</v>
      </c>
      <c r="G5" s="7">
        <v>132.0</v>
      </c>
      <c r="H5" s="8">
        <f t="shared" si="3"/>
        <v>0.01922236785</v>
      </c>
      <c r="I5" s="7"/>
      <c r="J5" s="7" t="s">
        <v>8</v>
      </c>
      <c r="K5" s="16">
        <f t="shared" si="4"/>
        <v>-0.02424242424</v>
      </c>
      <c r="L5" s="16">
        <f t="shared" si="5"/>
        <v>-0.1801242236</v>
      </c>
    </row>
    <row r="6">
      <c r="B6" s="10" t="s">
        <v>9</v>
      </c>
      <c r="C6" s="7">
        <v>1191.0</v>
      </c>
      <c r="D6" s="16">
        <f t="shared" si="1"/>
        <v>0.1909878127</v>
      </c>
      <c r="E6" s="10">
        <v>1119.0</v>
      </c>
      <c r="F6" s="8">
        <f t="shared" si="2"/>
        <v>0.1591070667</v>
      </c>
      <c r="G6" s="10">
        <v>1118.0</v>
      </c>
      <c r="H6" s="8">
        <f t="shared" si="3"/>
        <v>0.1628076307</v>
      </c>
      <c r="J6" s="7" t="s">
        <v>9</v>
      </c>
      <c r="K6" s="16">
        <f t="shared" si="4"/>
        <v>-0.0604534005</v>
      </c>
      <c r="L6" s="16">
        <f t="shared" si="5"/>
        <v>-0.0008936550492</v>
      </c>
    </row>
    <row r="7">
      <c r="B7" s="7" t="s">
        <v>10</v>
      </c>
      <c r="C7" s="7">
        <v>335.0</v>
      </c>
      <c r="D7" s="16">
        <f t="shared" si="1"/>
        <v>0.05372033355</v>
      </c>
      <c r="E7" s="7">
        <v>372.0</v>
      </c>
      <c r="F7" s="8">
        <f t="shared" si="2"/>
        <v>0.05289350206</v>
      </c>
      <c r="G7" s="7">
        <v>351.0</v>
      </c>
      <c r="H7" s="8">
        <f t="shared" si="3"/>
        <v>0.05111402359</v>
      </c>
      <c r="I7" s="7"/>
      <c r="J7" s="7" t="s">
        <v>10</v>
      </c>
      <c r="K7" s="16">
        <f t="shared" si="4"/>
        <v>0.1104477612</v>
      </c>
      <c r="L7" s="16">
        <f t="shared" si="5"/>
        <v>-0.0564516129</v>
      </c>
    </row>
    <row r="8">
      <c r="B8" s="7" t="s">
        <v>11</v>
      </c>
      <c r="C8" s="7">
        <v>128.0</v>
      </c>
      <c r="D8" s="16">
        <f t="shared" si="1"/>
        <v>0.02052597819</v>
      </c>
      <c r="E8" s="7">
        <v>119.0</v>
      </c>
      <c r="F8" s="8">
        <f t="shared" si="2"/>
        <v>0.01692023319</v>
      </c>
      <c r="G8" s="7">
        <v>146.0</v>
      </c>
      <c r="H8" s="8">
        <f t="shared" si="3"/>
        <v>0.02126110383</v>
      </c>
      <c r="J8" s="7" t="s">
        <v>11</v>
      </c>
      <c r="K8" s="16">
        <f t="shared" si="4"/>
        <v>-0.0703125</v>
      </c>
      <c r="L8" s="16">
        <f t="shared" si="5"/>
        <v>0.2268907563</v>
      </c>
    </row>
    <row r="9">
      <c r="B9" s="7" t="s">
        <v>12</v>
      </c>
      <c r="C9" s="7">
        <v>457.0</v>
      </c>
      <c r="D9" s="16">
        <f t="shared" si="1"/>
        <v>0.07328415651</v>
      </c>
      <c r="E9" s="7">
        <v>516.0</v>
      </c>
      <c r="F9" s="8">
        <f t="shared" si="2"/>
        <v>0.07336840609</v>
      </c>
      <c r="G9" s="7">
        <v>553.0</v>
      </c>
      <c r="H9" s="8">
        <f t="shared" si="3"/>
        <v>0.08053007136</v>
      </c>
      <c r="J9" s="7" t="s">
        <v>12</v>
      </c>
      <c r="K9" s="16">
        <f t="shared" si="4"/>
        <v>0.1291028446</v>
      </c>
      <c r="L9" s="16">
        <f t="shared" si="5"/>
        <v>0.07170542636</v>
      </c>
    </row>
    <row r="10">
      <c r="B10" s="31" t="s">
        <v>13</v>
      </c>
      <c r="C10" s="7">
        <v>225.0</v>
      </c>
      <c r="D10" s="16">
        <f t="shared" si="1"/>
        <v>0.03608082104</v>
      </c>
      <c r="E10" s="7">
        <v>241.0</v>
      </c>
      <c r="F10" s="8">
        <f>G10/$E$11</f>
        <v>0.04009668705</v>
      </c>
      <c r="G10" s="7">
        <v>282.0</v>
      </c>
      <c r="H10" s="8">
        <f t="shared" si="3"/>
        <v>0.04106596767</v>
      </c>
      <c r="J10" s="31" t="s">
        <v>13</v>
      </c>
      <c r="K10" s="16">
        <f t="shared" si="4"/>
        <v>0.07111111111</v>
      </c>
      <c r="L10" s="16">
        <f t="shared" si="5"/>
        <v>0.1701244813</v>
      </c>
    </row>
    <row r="11">
      <c r="B11" s="1"/>
      <c r="C11" s="1">
        <f>sum(C3:C10)</f>
        <v>6236</v>
      </c>
      <c r="D11" s="15">
        <f>C11/$C$53</f>
        <v>0.2923170675</v>
      </c>
      <c r="E11" s="1">
        <f>sum(E3:E10)</f>
        <v>7033</v>
      </c>
      <c r="F11" s="15">
        <f>E11/$E$53</f>
        <v>0.2904278163</v>
      </c>
      <c r="G11" s="1">
        <f>sum(G3:G10)</f>
        <v>6867</v>
      </c>
      <c r="H11" s="15">
        <f>G11/$G$53</f>
        <v>0.2195964312</v>
      </c>
      <c r="K11" s="16">
        <f t="shared" si="4"/>
        <v>0.1278062861</v>
      </c>
      <c r="L11" s="16">
        <f t="shared" si="5"/>
        <v>-0.02360301436</v>
      </c>
    </row>
    <row r="12">
      <c r="A12" s="3" t="s">
        <v>14</v>
      </c>
      <c r="B12" s="7" t="s">
        <v>14</v>
      </c>
      <c r="C12" s="7">
        <v>630.0</v>
      </c>
      <c r="D12" s="16">
        <f t="shared" ref="D12:D14" si="6">C12/$C$15</f>
        <v>0.2600082542</v>
      </c>
      <c r="E12" s="7">
        <v>772.0</v>
      </c>
      <c r="F12" s="16">
        <f t="shared" ref="F12:F14" si="7">E12/$E$15</f>
        <v>0.2605467432</v>
      </c>
      <c r="G12" s="7">
        <v>894.0</v>
      </c>
      <c r="H12" s="16">
        <f t="shared" ref="H12:H14" si="8">G12/$G$15</f>
        <v>0.2852584556</v>
      </c>
      <c r="J12" s="30" t="s">
        <v>14</v>
      </c>
      <c r="K12" s="32">
        <f t="shared" si="4"/>
        <v>0.2253968254</v>
      </c>
      <c r="L12" s="16">
        <f t="shared" si="5"/>
        <v>0.1580310881</v>
      </c>
    </row>
    <row r="13">
      <c r="B13" s="7" t="s">
        <v>15</v>
      </c>
      <c r="C13" s="7">
        <v>1637.0</v>
      </c>
      <c r="D13" s="16">
        <f t="shared" si="6"/>
        <v>0.6756087495</v>
      </c>
      <c r="E13" s="7">
        <v>1980.0</v>
      </c>
      <c r="F13" s="16">
        <f t="shared" si="7"/>
        <v>0.668241647</v>
      </c>
      <c r="G13" s="7">
        <v>2013.0</v>
      </c>
      <c r="H13" s="16">
        <f t="shared" si="8"/>
        <v>0.6423101468</v>
      </c>
      <c r="J13" s="7" t="s">
        <v>15</v>
      </c>
      <c r="K13" s="16">
        <f t="shared" si="4"/>
        <v>0.2095296274</v>
      </c>
      <c r="L13" s="16">
        <f t="shared" si="5"/>
        <v>0.01666666667</v>
      </c>
    </row>
    <row r="14">
      <c r="B14" s="7" t="s">
        <v>16</v>
      </c>
      <c r="C14" s="7">
        <v>156.0</v>
      </c>
      <c r="D14" s="16">
        <f t="shared" si="6"/>
        <v>0.06438299629</v>
      </c>
      <c r="E14" s="7">
        <v>211.0</v>
      </c>
      <c r="F14" s="16">
        <f t="shared" si="7"/>
        <v>0.07121160985</v>
      </c>
      <c r="G14" s="7">
        <v>227.0</v>
      </c>
      <c r="H14" s="16">
        <f t="shared" si="8"/>
        <v>0.07243139757</v>
      </c>
      <c r="J14" s="7" t="s">
        <v>16</v>
      </c>
      <c r="K14" s="16">
        <f t="shared" si="4"/>
        <v>0.3525641026</v>
      </c>
      <c r="L14" s="16">
        <f t="shared" si="5"/>
        <v>0.07582938389</v>
      </c>
    </row>
    <row r="15">
      <c r="B15" s="17"/>
      <c r="C15" s="17">
        <f>sum(C12:C14)</f>
        <v>2423</v>
      </c>
      <c r="D15" s="15">
        <f>C15/$C$53</f>
        <v>0.1135798997</v>
      </c>
      <c r="E15" s="17">
        <v>2963.0</v>
      </c>
      <c r="F15" s="15">
        <f>E15/$E$53</f>
        <v>0.1223571193</v>
      </c>
      <c r="G15" s="17">
        <v>3134.0</v>
      </c>
      <c r="H15" s="15">
        <f>G15/$G$53</f>
        <v>0.1002206517</v>
      </c>
      <c r="K15" s="16">
        <f t="shared" si="4"/>
        <v>0.2228642179</v>
      </c>
      <c r="L15" s="16">
        <f t="shared" si="5"/>
        <v>0.0577117786</v>
      </c>
    </row>
    <row r="16">
      <c r="A16" s="3" t="s">
        <v>17</v>
      </c>
      <c r="B16" s="7" t="s">
        <v>18</v>
      </c>
      <c r="C16" s="7">
        <v>1545.0</v>
      </c>
      <c r="D16" s="8">
        <f t="shared" ref="D16:D18" si="9">C16/$C$19</f>
        <v>0.7521908471</v>
      </c>
      <c r="E16" s="7">
        <v>1699.0</v>
      </c>
      <c r="F16" s="8">
        <f t="shared" ref="F16:F18" si="10">E16/$E$19</f>
        <v>0.7251387111</v>
      </c>
      <c r="G16" s="7">
        <v>1891.0</v>
      </c>
      <c r="H16" s="8">
        <f t="shared" ref="H16:H18" si="11">G16/$G$19</f>
        <v>0.691913648</v>
      </c>
      <c r="J16" s="7" t="s">
        <v>18</v>
      </c>
      <c r="K16" s="16">
        <f t="shared" si="4"/>
        <v>0.0996763754</v>
      </c>
      <c r="L16" s="16">
        <f t="shared" si="5"/>
        <v>0.1130076516</v>
      </c>
    </row>
    <row r="17">
      <c r="B17" s="7" t="s">
        <v>19</v>
      </c>
      <c r="C17" s="7">
        <v>359.0</v>
      </c>
      <c r="D17" s="8">
        <f t="shared" si="9"/>
        <v>0.1747809153</v>
      </c>
      <c r="E17" s="7">
        <v>431.0</v>
      </c>
      <c r="F17" s="8">
        <f t="shared" si="10"/>
        <v>0.183952198</v>
      </c>
      <c r="G17" s="7">
        <v>474.0</v>
      </c>
      <c r="H17" s="8">
        <f t="shared" si="11"/>
        <v>0.1734357849</v>
      </c>
      <c r="J17" s="7" t="s">
        <v>19</v>
      </c>
      <c r="K17" s="32">
        <f t="shared" si="4"/>
        <v>0.2005571031</v>
      </c>
      <c r="L17" s="16">
        <f t="shared" si="5"/>
        <v>0.09976798144</v>
      </c>
    </row>
    <row r="18">
      <c r="B18" s="10" t="s">
        <v>20</v>
      </c>
      <c r="C18" s="10">
        <v>150.0</v>
      </c>
      <c r="D18" s="8">
        <f t="shared" si="9"/>
        <v>0.07302823759</v>
      </c>
      <c r="E18" s="10">
        <v>213.0</v>
      </c>
      <c r="F18" s="8">
        <f t="shared" si="10"/>
        <v>0.09090909091</v>
      </c>
      <c r="G18" s="10">
        <v>368.0</v>
      </c>
      <c r="H18" s="8">
        <f t="shared" si="11"/>
        <v>0.1346505671</v>
      </c>
      <c r="J18" s="10" t="s">
        <v>20</v>
      </c>
      <c r="K18" s="16">
        <f t="shared" si="4"/>
        <v>0.42</v>
      </c>
      <c r="L18" s="16">
        <f t="shared" si="5"/>
        <v>0.7276995305</v>
      </c>
    </row>
    <row r="19">
      <c r="B19" s="18"/>
      <c r="C19" s="17">
        <f>sum(C16:C18)</f>
        <v>2054</v>
      </c>
      <c r="D19" s="15">
        <f>C19/$C$53</f>
        <v>0.09628275442</v>
      </c>
      <c r="E19" s="17">
        <v>2343.0</v>
      </c>
      <c r="F19" s="15">
        <f>E19/$E$53</f>
        <v>0.09675421209</v>
      </c>
      <c r="G19" s="17">
        <v>2733.0</v>
      </c>
      <c r="H19" s="15">
        <f>G19/$G$53</f>
        <v>0.08739726904</v>
      </c>
      <c r="K19" s="16">
        <f t="shared" si="4"/>
        <v>0.1407010711</v>
      </c>
      <c r="L19" s="16">
        <f t="shared" si="5"/>
        <v>0.166453265</v>
      </c>
    </row>
    <row r="20">
      <c r="A20" s="3" t="s">
        <v>21</v>
      </c>
      <c r="B20" s="7" t="s">
        <v>22</v>
      </c>
      <c r="C20" s="7">
        <v>2735.0</v>
      </c>
      <c r="D20" s="16">
        <f t="shared" ref="D20:D24" si="12">C20/$C$25</f>
        <v>0.6072380107</v>
      </c>
      <c r="E20" s="7">
        <v>3065.0</v>
      </c>
      <c r="F20" s="16">
        <f t="shared" ref="F20:F24" si="13">E20/$E$25</f>
        <v>0.6214517437</v>
      </c>
      <c r="G20" s="7">
        <v>3449.0</v>
      </c>
      <c r="H20" s="16">
        <f t="shared" ref="H20:H24" si="14">G20/$G$25</f>
        <v>0.5897742818</v>
      </c>
      <c r="J20" s="7" t="s">
        <v>22</v>
      </c>
      <c r="K20" s="16">
        <f t="shared" si="4"/>
        <v>0.1206581353</v>
      </c>
      <c r="L20" s="16">
        <f t="shared" si="5"/>
        <v>0.1252854812</v>
      </c>
    </row>
    <row r="21">
      <c r="B21" s="7" t="s">
        <v>23</v>
      </c>
      <c r="C21" s="7">
        <v>977.0</v>
      </c>
      <c r="D21" s="16">
        <f t="shared" si="12"/>
        <v>0.2169182948</v>
      </c>
      <c r="E21" s="7">
        <v>1060.0</v>
      </c>
      <c r="F21" s="16">
        <f t="shared" si="13"/>
        <v>0.2149229521</v>
      </c>
      <c r="G21" s="7">
        <v>1227.0</v>
      </c>
      <c r="H21" s="16">
        <f t="shared" si="14"/>
        <v>0.2098153215</v>
      </c>
      <c r="J21" s="7" t="s">
        <v>23</v>
      </c>
      <c r="K21" s="16">
        <f t="shared" si="4"/>
        <v>0.08495394063</v>
      </c>
      <c r="L21" s="16">
        <f t="shared" si="5"/>
        <v>0.1575471698</v>
      </c>
    </row>
    <row r="22">
      <c r="B22" s="7" t="s">
        <v>24</v>
      </c>
      <c r="C22" s="7">
        <v>340.0</v>
      </c>
      <c r="D22" s="16">
        <f t="shared" si="12"/>
        <v>0.07548845471</v>
      </c>
      <c r="E22" s="7">
        <v>377.0</v>
      </c>
      <c r="F22" s="16">
        <f t="shared" si="13"/>
        <v>0.07643957826</v>
      </c>
      <c r="G22" s="7">
        <v>504.0</v>
      </c>
      <c r="H22" s="16">
        <f t="shared" si="14"/>
        <v>0.08618331053</v>
      </c>
      <c r="J22" s="7" t="s">
        <v>24</v>
      </c>
      <c r="K22" s="16">
        <f t="shared" si="4"/>
        <v>0.1088235294</v>
      </c>
      <c r="L22" s="16">
        <f t="shared" si="5"/>
        <v>0.3368700265</v>
      </c>
    </row>
    <row r="23">
      <c r="B23" s="7" t="s">
        <v>25</v>
      </c>
      <c r="C23" s="7">
        <v>167.0</v>
      </c>
      <c r="D23" s="16">
        <f t="shared" si="12"/>
        <v>0.03707815275</v>
      </c>
      <c r="E23" s="7">
        <v>186.0</v>
      </c>
      <c r="F23" s="16">
        <f t="shared" si="13"/>
        <v>0.03771289538</v>
      </c>
      <c r="G23" s="7">
        <v>319.0</v>
      </c>
      <c r="H23" s="16">
        <f t="shared" si="14"/>
        <v>0.05454856361</v>
      </c>
      <c r="J23" s="30" t="s">
        <v>25</v>
      </c>
      <c r="K23" s="16">
        <f t="shared" si="4"/>
        <v>0.1137724551</v>
      </c>
      <c r="L23" s="16">
        <f t="shared" si="5"/>
        <v>0.7150537634</v>
      </c>
    </row>
    <row r="24">
      <c r="B24" s="7" t="s">
        <v>26</v>
      </c>
      <c r="C24" s="7">
        <v>285.0</v>
      </c>
      <c r="D24" s="16">
        <f t="shared" si="12"/>
        <v>0.06327708703</v>
      </c>
      <c r="E24" s="7">
        <v>244.0</v>
      </c>
      <c r="F24" s="16">
        <f t="shared" si="13"/>
        <v>0.04947283049</v>
      </c>
      <c r="G24" s="7">
        <v>349.0</v>
      </c>
      <c r="H24" s="16">
        <f t="shared" si="14"/>
        <v>0.05967852257</v>
      </c>
      <c r="J24" s="30" t="s">
        <v>26</v>
      </c>
      <c r="K24" s="16">
        <f t="shared" si="4"/>
        <v>-0.1438596491</v>
      </c>
      <c r="L24" s="16">
        <f t="shared" si="5"/>
        <v>0.4303278689</v>
      </c>
    </row>
    <row r="25">
      <c r="B25" s="18"/>
      <c r="C25" s="18">
        <f>sum(C20:C24)</f>
        <v>4504</v>
      </c>
      <c r="D25" s="15">
        <f>C25/$C$53</f>
        <v>0.2111282989</v>
      </c>
      <c r="E25" s="17">
        <v>4932.0</v>
      </c>
      <c r="F25" s="15">
        <f>E25/$E$53</f>
        <v>0.203666997</v>
      </c>
      <c r="G25" s="17">
        <v>5848.0</v>
      </c>
      <c r="H25" s="15">
        <f>G25/$G$53</f>
        <v>0.1870103291</v>
      </c>
      <c r="K25" s="16">
        <f t="shared" si="4"/>
        <v>0.09502664298</v>
      </c>
      <c r="L25" s="16">
        <f t="shared" si="5"/>
        <v>0.1857258719</v>
      </c>
    </row>
    <row r="26">
      <c r="A26" s="3" t="s">
        <v>27</v>
      </c>
      <c r="B26" s="7" t="s">
        <v>28</v>
      </c>
      <c r="C26" s="7">
        <v>663.0</v>
      </c>
      <c r="D26" s="16">
        <f t="shared" ref="D26:D30" si="15">C26/$C$31</f>
        <v>0.5092165899</v>
      </c>
      <c r="E26" s="7">
        <v>800.0</v>
      </c>
      <c r="F26" s="16">
        <f t="shared" ref="F26:F30" si="16">E26/$E$31</f>
        <v>0.5633802817</v>
      </c>
      <c r="G26" s="7">
        <v>909.0</v>
      </c>
      <c r="H26" s="16">
        <f t="shared" ref="H26:H30" si="17">G26/$G$31</f>
        <v>0.5841902314</v>
      </c>
      <c r="J26" s="30" t="s">
        <v>28</v>
      </c>
      <c r="K26" s="16">
        <f t="shared" si="4"/>
        <v>0.2066365008</v>
      </c>
      <c r="L26" s="16">
        <f t="shared" si="5"/>
        <v>0.13625</v>
      </c>
    </row>
    <row r="27">
      <c r="B27" s="7" t="s">
        <v>29</v>
      </c>
      <c r="C27" s="7">
        <v>404.0</v>
      </c>
      <c r="D27" s="16">
        <f t="shared" si="15"/>
        <v>0.3102918587</v>
      </c>
      <c r="E27" s="7">
        <v>399.0</v>
      </c>
      <c r="F27" s="16">
        <f t="shared" si="16"/>
        <v>0.2809859155</v>
      </c>
      <c r="G27" s="7">
        <v>420.0</v>
      </c>
      <c r="H27" s="16">
        <f t="shared" si="17"/>
        <v>0.2699228792</v>
      </c>
      <c r="J27" s="7" t="s">
        <v>29</v>
      </c>
      <c r="K27" s="16">
        <f t="shared" si="4"/>
        <v>-0.01237623762</v>
      </c>
      <c r="L27" s="16">
        <f t="shared" si="5"/>
        <v>0.05263157895</v>
      </c>
    </row>
    <row r="28">
      <c r="B28" s="7" t="s">
        <v>30</v>
      </c>
      <c r="C28" s="7">
        <v>121.0</v>
      </c>
      <c r="D28" s="16">
        <f t="shared" si="15"/>
        <v>0.09293394777</v>
      </c>
      <c r="E28" s="7">
        <v>124.0</v>
      </c>
      <c r="F28" s="16">
        <f t="shared" si="16"/>
        <v>0.08732394366</v>
      </c>
      <c r="G28" s="7">
        <v>141.0</v>
      </c>
      <c r="H28" s="16">
        <f t="shared" si="17"/>
        <v>0.09061696658</v>
      </c>
      <c r="J28" s="7" t="s">
        <v>30</v>
      </c>
      <c r="K28" s="16">
        <f t="shared" si="4"/>
        <v>0.02479338843</v>
      </c>
      <c r="L28" s="16">
        <f t="shared" si="5"/>
        <v>0.1370967742</v>
      </c>
    </row>
    <row r="29">
      <c r="B29" s="7" t="s">
        <v>31</v>
      </c>
      <c r="C29" s="7">
        <v>23.0</v>
      </c>
      <c r="D29" s="16">
        <f t="shared" si="15"/>
        <v>0.01766513057</v>
      </c>
      <c r="E29" s="7">
        <v>27.0</v>
      </c>
      <c r="F29" s="16">
        <f t="shared" si="16"/>
        <v>0.01901408451</v>
      </c>
      <c r="G29" s="7">
        <v>20.0</v>
      </c>
      <c r="H29" s="16">
        <f t="shared" si="17"/>
        <v>0.01285347044</v>
      </c>
      <c r="J29" s="7" t="s">
        <v>31</v>
      </c>
      <c r="K29" s="16">
        <f t="shared" si="4"/>
        <v>0.1739130435</v>
      </c>
      <c r="L29" s="16">
        <f t="shared" si="5"/>
        <v>-0.2592592593</v>
      </c>
    </row>
    <row r="30">
      <c r="B30" s="21" t="s">
        <v>32</v>
      </c>
      <c r="C30" s="21">
        <v>91.0</v>
      </c>
      <c r="D30" s="16">
        <f t="shared" si="15"/>
        <v>0.06989247312</v>
      </c>
      <c r="E30" s="21">
        <v>70.0</v>
      </c>
      <c r="F30" s="16">
        <f t="shared" si="16"/>
        <v>0.04929577465</v>
      </c>
      <c r="G30" s="21">
        <v>66.0</v>
      </c>
      <c r="H30" s="16">
        <f t="shared" si="17"/>
        <v>0.04241645244</v>
      </c>
      <c r="J30" s="21" t="s">
        <v>32</v>
      </c>
      <c r="K30" s="16">
        <f t="shared" si="4"/>
        <v>-0.2307692308</v>
      </c>
      <c r="L30" s="16">
        <f t="shared" si="5"/>
        <v>-0.05714285714</v>
      </c>
    </row>
    <row r="31">
      <c r="B31" s="18"/>
      <c r="C31" s="18">
        <f>sum(C26:C30)</f>
        <v>1302</v>
      </c>
      <c r="D31" s="15">
        <f>C31/$C$53</f>
        <v>0.06103220363</v>
      </c>
      <c r="E31" s="17">
        <v>1420.0</v>
      </c>
      <c r="F31" s="15">
        <f>E31/$E$53</f>
        <v>0.05863891642</v>
      </c>
      <c r="G31" s="17">
        <v>1556.0</v>
      </c>
      <c r="H31" s="15">
        <f>G31/$G$53</f>
        <v>0.04975856225</v>
      </c>
      <c r="K31" s="16">
        <f t="shared" si="4"/>
        <v>0.09062980031</v>
      </c>
      <c r="L31" s="16">
        <f t="shared" si="5"/>
        <v>0.09577464789</v>
      </c>
    </row>
    <row r="32">
      <c r="A32" s="3" t="s">
        <v>33</v>
      </c>
      <c r="B32" s="7" t="s">
        <v>34</v>
      </c>
      <c r="C32" s="7">
        <v>3681.0</v>
      </c>
      <c r="D32" s="16">
        <f t="shared" ref="D32:D39" si="18">C32/$C$40</f>
        <v>0.469156258</v>
      </c>
      <c r="E32" s="7">
        <v>3957.0</v>
      </c>
      <c r="F32" s="16">
        <f t="shared" ref="F32:F37" si="19">E32/$E$40</f>
        <v>0.4536283389</v>
      </c>
      <c r="G32" s="7">
        <v>3907.0</v>
      </c>
      <c r="H32" s="16">
        <f t="shared" ref="H32:H39" si="20">G32/$G$40</f>
        <v>0.4169245545</v>
      </c>
      <c r="J32" s="7" t="s">
        <v>34</v>
      </c>
      <c r="K32" s="16">
        <f t="shared" si="4"/>
        <v>0.0749796251</v>
      </c>
      <c r="L32" s="16">
        <f t="shared" si="5"/>
        <v>-0.01263583523</v>
      </c>
    </row>
    <row r="33">
      <c r="B33" s="7" t="s">
        <v>33</v>
      </c>
      <c r="C33" s="7">
        <v>1062.0</v>
      </c>
      <c r="D33" s="16">
        <f t="shared" si="18"/>
        <v>0.1353555952</v>
      </c>
      <c r="E33" s="7">
        <v>1088.0</v>
      </c>
      <c r="F33" s="16">
        <f t="shared" si="19"/>
        <v>0.1247277313</v>
      </c>
      <c r="G33" s="7">
        <v>1177.0</v>
      </c>
      <c r="H33" s="16">
        <f t="shared" si="20"/>
        <v>0.1256002561</v>
      </c>
      <c r="J33" s="7" t="s">
        <v>33</v>
      </c>
      <c r="K33" s="16">
        <f t="shared" si="4"/>
        <v>0.02448210923</v>
      </c>
      <c r="L33" s="16">
        <f t="shared" si="5"/>
        <v>0.08180147059</v>
      </c>
    </row>
    <row r="34">
      <c r="B34" s="7" t="s">
        <v>35</v>
      </c>
      <c r="C34" s="7">
        <v>1097.0</v>
      </c>
      <c r="D34" s="16">
        <f t="shared" si="18"/>
        <v>0.139816467</v>
      </c>
      <c r="E34" s="7">
        <v>1334.0</v>
      </c>
      <c r="F34" s="16">
        <f t="shared" si="19"/>
        <v>0.1529290382</v>
      </c>
      <c r="G34" s="7">
        <v>1730.0</v>
      </c>
      <c r="H34" s="16">
        <f t="shared" si="20"/>
        <v>0.1846121012</v>
      </c>
      <c r="J34" s="30" t="s">
        <v>35</v>
      </c>
      <c r="K34" s="16">
        <f t="shared" si="4"/>
        <v>0.2160437557</v>
      </c>
      <c r="L34" s="16">
        <f t="shared" si="5"/>
        <v>0.2968515742</v>
      </c>
    </row>
    <row r="35">
      <c r="B35" s="7" t="s">
        <v>36</v>
      </c>
      <c r="C35" s="7">
        <v>1101.0</v>
      </c>
      <c r="D35" s="16">
        <f t="shared" si="18"/>
        <v>0.1403262809</v>
      </c>
      <c r="E35" s="7">
        <v>1505.0</v>
      </c>
      <c r="F35" s="16">
        <f t="shared" si="19"/>
        <v>0.1725323856</v>
      </c>
      <c r="G35" s="7">
        <v>1615.0</v>
      </c>
      <c r="H35" s="16">
        <f t="shared" si="20"/>
        <v>0.1723401985</v>
      </c>
      <c r="J35" s="7" t="s">
        <v>36</v>
      </c>
      <c r="K35" s="16">
        <f t="shared" si="4"/>
        <v>0.3669391462</v>
      </c>
      <c r="L35" s="16">
        <f t="shared" si="5"/>
        <v>0.073089701</v>
      </c>
    </row>
    <row r="36">
      <c r="B36" s="7" t="s">
        <v>37</v>
      </c>
      <c r="C36" s="7">
        <v>242.0</v>
      </c>
      <c r="D36" s="16">
        <f t="shared" si="18"/>
        <v>0.03084374203</v>
      </c>
      <c r="E36" s="7">
        <v>253.0</v>
      </c>
      <c r="F36" s="16">
        <f t="shared" si="19"/>
        <v>0.0290037831</v>
      </c>
      <c r="G36" s="7">
        <v>284.0</v>
      </c>
      <c r="H36" s="16">
        <f t="shared" si="20"/>
        <v>0.03030626401</v>
      </c>
      <c r="J36" s="7" t="s">
        <v>37</v>
      </c>
      <c r="K36" s="16">
        <f t="shared" si="4"/>
        <v>0.04545454545</v>
      </c>
      <c r="L36" s="16">
        <f t="shared" si="5"/>
        <v>0.1225296443</v>
      </c>
    </row>
    <row r="37">
      <c r="B37" s="7" t="s">
        <v>38</v>
      </c>
      <c r="C37" s="7">
        <v>224.0</v>
      </c>
      <c r="D37" s="16">
        <f t="shared" si="18"/>
        <v>0.0285495794</v>
      </c>
      <c r="E37" s="7">
        <v>237.0</v>
      </c>
      <c r="F37" s="16">
        <f t="shared" si="19"/>
        <v>0.02716955176</v>
      </c>
      <c r="G37" s="7">
        <v>330.0</v>
      </c>
      <c r="H37" s="16">
        <f t="shared" si="20"/>
        <v>0.03521502508</v>
      </c>
      <c r="J37" s="7" t="s">
        <v>38</v>
      </c>
      <c r="K37" s="16">
        <f t="shared" si="4"/>
        <v>0.05803571429</v>
      </c>
      <c r="L37" s="16">
        <f t="shared" si="5"/>
        <v>0.3924050633</v>
      </c>
    </row>
    <row r="38">
      <c r="B38" s="22" t="s">
        <v>39</v>
      </c>
      <c r="C38" s="19">
        <f>74</f>
        <v>74</v>
      </c>
      <c r="D38" s="16">
        <f t="shared" si="18"/>
        <v>0.009431557482</v>
      </c>
      <c r="E38" s="7">
        <v>70.0</v>
      </c>
      <c r="F38" s="16">
        <f t="shared" ref="F38:F39" si="21">G38/$E$40</f>
        <v>0.01054683022</v>
      </c>
      <c r="G38" s="7">
        <v>92.0</v>
      </c>
      <c r="H38" s="16">
        <f t="shared" si="20"/>
        <v>0.009817522143</v>
      </c>
      <c r="J38" s="22" t="s">
        <v>39</v>
      </c>
      <c r="K38" s="16">
        <f t="shared" si="4"/>
        <v>-0.05405405405</v>
      </c>
      <c r="L38" s="16">
        <f t="shared" si="5"/>
        <v>0.3142857143</v>
      </c>
    </row>
    <row r="39">
      <c r="B39" s="20" t="s">
        <v>40</v>
      </c>
      <c r="C39" s="19">
        <f>365</f>
        <v>365</v>
      </c>
      <c r="D39" s="16">
        <f t="shared" si="18"/>
        <v>0.04652052001</v>
      </c>
      <c r="E39" s="7">
        <v>279.0</v>
      </c>
      <c r="F39" s="16">
        <f t="shared" si="21"/>
        <v>0.0270549123</v>
      </c>
      <c r="G39" s="7">
        <v>236.0</v>
      </c>
      <c r="H39" s="16">
        <f t="shared" si="20"/>
        <v>0.02518407854</v>
      </c>
      <c r="J39" s="20" t="s">
        <v>40</v>
      </c>
      <c r="K39" s="16">
        <f t="shared" si="4"/>
        <v>-0.2356164384</v>
      </c>
      <c r="L39" s="16">
        <f t="shared" si="5"/>
        <v>-0.1541218638</v>
      </c>
    </row>
    <row r="40">
      <c r="B40" s="17"/>
      <c r="C40" s="18">
        <f>sum(C32:C39)</f>
        <v>7846</v>
      </c>
      <c r="D40" s="15">
        <f>C40/$C$53</f>
        <v>0.3677869967</v>
      </c>
      <c r="E40" s="17">
        <f>sum(E32:E39)</f>
        <v>8723</v>
      </c>
      <c r="F40" s="15">
        <f>E40/$E$53</f>
        <v>0.3602163859</v>
      </c>
      <c r="G40" s="17">
        <f>sum(G32:G39)</f>
        <v>9371</v>
      </c>
      <c r="H40" s="15">
        <f>G40/$G$53</f>
        <v>0.2996706213</v>
      </c>
      <c r="K40" s="16">
        <f t="shared" si="4"/>
        <v>0.1117767015</v>
      </c>
      <c r="L40" s="16">
        <f t="shared" si="5"/>
        <v>0.07428636937</v>
      </c>
    </row>
    <row r="41">
      <c r="A41" s="3" t="s">
        <v>41</v>
      </c>
      <c r="B41" s="24" t="s">
        <v>42</v>
      </c>
      <c r="C41" s="24">
        <v>313.0</v>
      </c>
      <c r="D41" s="25">
        <f t="shared" ref="D41:D49" si="22">C41/$C$50</f>
        <v>0.2126358696</v>
      </c>
      <c r="E41" s="24">
        <v>463.0</v>
      </c>
      <c r="F41" s="25">
        <f t="shared" ref="F41:F49" si="23">E41/$E$50</f>
        <v>0.2670126874</v>
      </c>
      <c r="G41" s="24">
        <v>463.0</v>
      </c>
      <c r="H41" s="25">
        <f t="shared" ref="H41:H49" si="24">G41/$G$50</f>
        <v>0.26276958</v>
      </c>
      <c r="J41" s="24" t="s">
        <v>42</v>
      </c>
      <c r="K41" s="32">
        <f t="shared" si="4"/>
        <v>0.4792332268</v>
      </c>
      <c r="L41" s="16">
        <f t="shared" si="5"/>
        <v>0</v>
      </c>
    </row>
    <row r="42">
      <c r="B42" s="7" t="s">
        <v>43</v>
      </c>
      <c r="C42" s="7">
        <v>222.0</v>
      </c>
      <c r="D42" s="25">
        <f t="shared" si="22"/>
        <v>0.1508152174</v>
      </c>
      <c r="E42" s="7">
        <v>243.0</v>
      </c>
      <c r="F42" s="25">
        <f t="shared" si="23"/>
        <v>0.1401384083</v>
      </c>
      <c r="G42" s="7">
        <v>234.0</v>
      </c>
      <c r="H42" s="25">
        <f t="shared" si="24"/>
        <v>0.1328036322</v>
      </c>
      <c r="J42" s="7" t="s">
        <v>43</v>
      </c>
      <c r="K42" s="16">
        <f t="shared" si="4"/>
        <v>0.09459459459</v>
      </c>
      <c r="L42" s="16">
        <f t="shared" si="5"/>
        <v>-0.03703703704</v>
      </c>
    </row>
    <row r="43">
      <c r="B43" s="7" t="s">
        <v>44</v>
      </c>
      <c r="C43" s="7">
        <v>160.0</v>
      </c>
      <c r="D43" s="25">
        <f t="shared" si="22"/>
        <v>0.1086956522</v>
      </c>
      <c r="E43" s="7">
        <v>225.0</v>
      </c>
      <c r="F43" s="25">
        <f t="shared" si="23"/>
        <v>0.1297577855</v>
      </c>
      <c r="G43" s="7">
        <v>158.0</v>
      </c>
      <c r="H43" s="25">
        <f t="shared" si="24"/>
        <v>0.0896708286</v>
      </c>
      <c r="J43" s="7" t="s">
        <v>44</v>
      </c>
      <c r="K43" s="16">
        <f t="shared" si="4"/>
        <v>0.40625</v>
      </c>
      <c r="L43" s="16">
        <f t="shared" si="5"/>
        <v>-0.2977777778</v>
      </c>
    </row>
    <row r="44">
      <c r="B44" s="7" t="s">
        <v>45</v>
      </c>
      <c r="C44" s="7">
        <v>179.0</v>
      </c>
      <c r="D44" s="25">
        <f t="shared" si="22"/>
        <v>0.1216032609</v>
      </c>
      <c r="E44" s="7">
        <v>201.0</v>
      </c>
      <c r="F44" s="25">
        <f t="shared" si="23"/>
        <v>0.115916955</v>
      </c>
      <c r="G44" s="7">
        <v>223.0</v>
      </c>
      <c r="H44" s="25">
        <f t="shared" si="24"/>
        <v>0.1265607264</v>
      </c>
      <c r="J44" s="7" t="s">
        <v>45</v>
      </c>
      <c r="K44" s="16">
        <f t="shared" si="4"/>
        <v>0.1229050279</v>
      </c>
      <c r="L44" s="16">
        <f t="shared" si="5"/>
        <v>0.1094527363</v>
      </c>
    </row>
    <row r="45">
      <c r="B45" s="7" t="s">
        <v>46</v>
      </c>
      <c r="C45" s="7">
        <v>141.0</v>
      </c>
      <c r="D45" s="25">
        <f t="shared" si="22"/>
        <v>0.09578804348</v>
      </c>
      <c r="E45" s="7">
        <v>152.0</v>
      </c>
      <c r="F45" s="25">
        <f t="shared" si="23"/>
        <v>0.08765859285</v>
      </c>
      <c r="G45" s="7">
        <v>168.0</v>
      </c>
      <c r="H45" s="25">
        <f t="shared" si="24"/>
        <v>0.0953461975</v>
      </c>
      <c r="J45" s="7" t="s">
        <v>46</v>
      </c>
      <c r="K45" s="16">
        <f t="shared" si="4"/>
        <v>0.0780141844</v>
      </c>
      <c r="L45" s="16">
        <f t="shared" si="5"/>
        <v>0.1052631579</v>
      </c>
    </row>
    <row r="46">
      <c r="B46" s="7" t="s">
        <v>47</v>
      </c>
      <c r="C46" s="7">
        <v>81.0</v>
      </c>
      <c r="D46" s="25">
        <f t="shared" si="22"/>
        <v>0.05502717391</v>
      </c>
      <c r="E46" s="7">
        <v>61.0</v>
      </c>
      <c r="F46" s="25">
        <f t="shared" si="23"/>
        <v>0.03517877739</v>
      </c>
      <c r="G46" s="7">
        <v>90.0</v>
      </c>
      <c r="H46" s="25">
        <f t="shared" si="24"/>
        <v>0.05107832009</v>
      </c>
      <c r="J46" s="30" t="s">
        <v>47</v>
      </c>
      <c r="K46" s="16">
        <f t="shared" si="4"/>
        <v>-0.2469135802</v>
      </c>
      <c r="L46" s="16">
        <f t="shared" si="5"/>
        <v>0.4754098361</v>
      </c>
    </row>
    <row r="47">
      <c r="B47" s="7" t="s">
        <v>48</v>
      </c>
      <c r="C47" s="7">
        <v>63.0</v>
      </c>
      <c r="D47" s="25">
        <f t="shared" si="22"/>
        <v>0.04279891304</v>
      </c>
      <c r="E47" s="7">
        <v>66.0</v>
      </c>
      <c r="F47" s="25">
        <f t="shared" si="23"/>
        <v>0.03806228374</v>
      </c>
      <c r="G47" s="7">
        <v>85.0</v>
      </c>
      <c r="H47" s="25">
        <f t="shared" si="24"/>
        <v>0.04824063564</v>
      </c>
      <c r="J47" s="30" t="s">
        <v>48</v>
      </c>
      <c r="K47" s="16">
        <f t="shared" si="4"/>
        <v>0.04761904762</v>
      </c>
      <c r="L47" s="16">
        <f t="shared" si="5"/>
        <v>0.2878787879</v>
      </c>
    </row>
    <row r="48">
      <c r="B48" s="7" t="s">
        <v>49</v>
      </c>
      <c r="C48" s="7">
        <v>57.0</v>
      </c>
      <c r="D48" s="25">
        <f t="shared" si="22"/>
        <v>0.03872282609</v>
      </c>
      <c r="E48" s="7">
        <v>78.0</v>
      </c>
      <c r="F48" s="25">
        <f t="shared" si="23"/>
        <v>0.04498269896</v>
      </c>
      <c r="G48" s="7">
        <v>67.0</v>
      </c>
      <c r="H48" s="25">
        <f t="shared" si="24"/>
        <v>0.03802497162</v>
      </c>
      <c r="J48" s="7" t="s">
        <v>49</v>
      </c>
      <c r="K48" s="16">
        <f t="shared" si="4"/>
        <v>0.3684210526</v>
      </c>
      <c r="L48" s="16">
        <f t="shared" si="5"/>
        <v>-0.141025641</v>
      </c>
    </row>
    <row r="49">
      <c r="B49" s="7" t="s">
        <v>50</v>
      </c>
      <c r="C49" s="7">
        <v>256.0</v>
      </c>
      <c r="D49" s="25">
        <f t="shared" si="22"/>
        <v>0.1739130435</v>
      </c>
      <c r="E49" s="7">
        <v>245.0</v>
      </c>
      <c r="F49" s="25">
        <f t="shared" si="23"/>
        <v>0.1412918108</v>
      </c>
      <c r="G49" s="7">
        <v>274.0</v>
      </c>
      <c r="H49" s="25">
        <f t="shared" si="24"/>
        <v>0.1555051078</v>
      </c>
      <c r="J49" s="30" t="s">
        <v>50</v>
      </c>
      <c r="K49" s="16">
        <f t="shared" si="4"/>
        <v>-0.04296875</v>
      </c>
      <c r="L49" s="16">
        <f t="shared" si="5"/>
        <v>0.1183673469</v>
      </c>
    </row>
    <row r="50">
      <c r="B50" s="18"/>
      <c r="C50" s="18">
        <f>SUM(C41:C49)</f>
        <v>1472</v>
      </c>
      <c r="D50" s="15">
        <f>C50/$C$53</f>
        <v>0.06900107814</v>
      </c>
      <c r="E50" s="17">
        <v>1734.0</v>
      </c>
      <c r="F50" s="15">
        <f>E50/$E$53</f>
        <v>0.07160555005</v>
      </c>
      <c r="G50" s="17">
        <v>1762.0</v>
      </c>
      <c r="H50" s="15">
        <f>G50/$G$53</f>
        <v>0.0563461354</v>
      </c>
      <c r="K50" s="16">
        <f t="shared" si="4"/>
        <v>0.1779891304</v>
      </c>
      <c r="L50" s="16">
        <f>H50-F50</f>
        <v>-0.01525941465</v>
      </c>
    </row>
    <row r="51">
      <c r="D51" s="16"/>
    </row>
    <row r="52">
      <c r="D52" s="16"/>
    </row>
    <row r="53">
      <c r="A53" s="27" t="s">
        <v>51</v>
      </c>
      <c r="B53" s="27"/>
      <c r="C53" s="28">
        <f>sum(C50,C40,C31,C19,C11,C15)</f>
        <v>21333</v>
      </c>
      <c r="D53" s="28"/>
      <c r="E53" s="28">
        <f>sum(E50,E40,E31,E19,E11,E15)</f>
        <v>24216</v>
      </c>
      <c r="F53" s="28"/>
      <c r="G53" s="28">
        <f>sum(G50,G40,G31,G25,G19,G15,G11)</f>
        <v>31271</v>
      </c>
      <c r="H53" s="28"/>
      <c r="I53" s="16">
        <f>(G53-E53)/G53</f>
        <v>0.2256083912</v>
      </c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43"/>
    <col customWidth="1" min="3" max="3" width="11.86"/>
    <col customWidth="1" min="4" max="4" width="9.71"/>
    <col customWidth="1" min="6" max="6" width="7.57"/>
    <col customWidth="1" min="8" max="8" width="11.57"/>
    <col customWidth="1" min="9" max="9" width="10.0"/>
    <col customWidth="1" min="10" max="10" width="11.14"/>
  </cols>
  <sheetData>
    <row r="1">
      <c r="A1" s="1" t="s">
        <v>0</v>
      </c>
      <c r="C1" s="1">
        <v>2018.0</v>
      </c>
      <c r="D1" s="1" t="s">
        <v>1</v>
      </c>
      <c r="E1" s="1">
        <v>2019.0</v>
      </c>
      <c r="F1" s="1" t="s">
        <v>1</v>
      </c>
      <c r="G1" s="1">
        <v>2020.0</v>
      </c>
      <c r="H1" s="1" t="s">
        <v>1</v>
      </c>
      <c r="I1" s="1" t="s">
        <v>52</v>
      </c>
      <c r="J1" s="1">
        <v>2018.0</v>
      </c>
      <c r="K1" s="1">
        <v>2019.0</v>
      </c>
      <c r="L1" s="1">
        <v>2020.0</v>
      </c>
      <c r="M1" s="21" t="s">
        <v>53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4</v>
      </c>
      <c r="B2" s="4" t="s">
        <v>5</v>
      </c>
      <c r="C2" s="4"/>
      <c r="D2" s="5"/>
      <c r="E2" s="4"/>
      <c r="F2" s="6"/>
      <c r="G2" s="4"/>
      <c r="H2" s="6"/>
      <c r="M2" s="33"/>
    </row>
    <row r="3">
      <c r="B3" s="7" t="s">
        <v>6</v>
      </c>
      <c r="C3" s="19">
        <f>'「PTT」無回文版'!C3+Dcard!C3</f>
        <v>3175</v>
      </c>
      <c r="D3" s="8">
        <f t="shared" ref="D3:D10" si="1">C3/$C$11</f>
        <v>0.3172779055</v>
      </c>
      <c r="E3" s="19">
        <f>Dcard!E3+'「PTT」無回文版'!E3</f>
        <v>3459</v>
      </c>
      <c r="F3" s="8">
        <f t="shared" ref="F3:F9" si="2">E3/$E$11</f>
        <v>0.3413599132</v>
      </c>
      <c r="G3" s="19">
        <f>Dcard!G3+'「PTT」無回文版'!G3</f>
        <v>2810</v>
      </c>
      <c r="H3" s="8">
        <f t="shared" ref="H3:H10" si="3">G3/$G$11</f>
        <v>0.3181252123</v>
      </c>
      <c r="I3" s="7" t="s">
        <v>4</v>
      </c>
      <c r="J3" s="7" t="s">
        <v>6</v>
      </c>
      <c r="K3" s="9">
        <f t="shared" ref="K3:K14" si="4">(F3-D3)/D3</f>
        <v>0.0759019373</v>
      </c>
      <c r="L3" s="9">
        <f>(H3-F3)/F3</f>
        <v>-0.06806511247</v>
      </c>
      <c r="M3" s="9">
        <f t="shared" ref="M3:M10" si="5">(H3-D3)/D3</f>
        <v>0.002670550932</v>
      </c>
    </row>
    <row r="4">
      <c r="B4" s="7" t="s">
        <v>7</v>
      </c>
      <c r="C4" s="19">
        <f>'「PTT」無回文版'!C4+Dcard!C4</f>
        <v>2856</v>
      </c>
      <c r="D4" s="8">
        <f t="shared" si="1"/>
        <v>0.2854002198</v>
      </c>
      <c r="E4" s="19">
        <f>Dcard!E4+'「PTT」無回文版'!E4</f>
        <v>3016</v>
      </c>
      <c r="F4" s="8">
        <f t="shared" si="2"/>
        <v>0.2976413698</v>
      </c>
      <c r="G4" s="19">
        <f>Dcard!G4+'「PTT」無回文版'!G4</f>
        <v>2635</v>
      </c>
      <c r="H4" s="8">
        <f t="shared" si="3"/>
        <v>0.2983131439</v>
      </c>
      <c r="I4" s="7"/>
      <c r="J4" s="30" t="s">
        <v>7</v>
      </c>
      <c r="K4" s="9">
        <f t="shared" si="4"/>
        <v>0.04289117206</v>
      </c>
      <c r="L4" s="34">
        <f t="shared" ref="L4:L10" si="6">H4-F4</f>
        <v>0.0006717741103</v>
      </c>
      <c r="M4" s="9">
        <f t="shared" si="5"/>
        <v>0.04524496881</v>
      </c>
    </row>
    <row r="5">
      <c r="B5" s="7" t="s">
        <v>8</v>
      </c>
      <c r="C5" s="19">
        <f>'「PTT」無回文版'!C5+Dcard!C5</f>
        <v>365</v>
      </c>
      <c r="D5" s="8">
        <f t="shared" si="1"/>
        <v>0.03647446787</v>
      </c>
      <c r="E5" s="19">
        <f>Dcard!E5+'「PTT」無回文版'!E5</f>
        <v>329</v>
      </c>
      <c r="F5" s="8">
        <f t="shared" si="2"/>
        <v>0.0324681733</v>
      </c>
      <c r="G5" s="19">
        <f>Dcard!G5+'「PTT」無回文版'!G5</f>
        <v>240</v>
      </c>
      <c r="H5" s="8">
        <f t="shared" si="3"/>
        <v>0.02717083664</v>
      </c>
      <c r="I5" s="7"/>
      <c r="J5" s="7" t="s">
        <v>8</v>
      </c>
      <c r="K5" s="9">
        <f t="shared" si="4"/>
        <v>-0.1098383283</v>
      </c>
      <c r="L5" s="16">
        <f t="shared" si="6"/>
        <v>-0.00529733666</v>
      </c>
      <c r="M5" s="9">
        <f t="shared" si="5"/>
        <v>-0.2550724323</v>
      </c>
    </row>
    <row r="6">
      <c r="B6" s="10" t="s">
        <v>9</v>
      </c>
      <c r="C6" s="19">
        <f>'「PTT」無回文版'!C6+Dcard!C6</f>
        <v>1804</v>
      </c>
      <c r="D6" s="8">
        <f t="shared" si="1"/>
        <v>0.1802738083</v>
      </c>
      <c r="E6" s="19">
        <f>Dcard!E6+'「PTT」無回文版'!E6</f>
        <v>1533</v>
      </c>
      <c r="F6" s="8">
        <f t="shared" si="2"/>
        <v>0.1512878713</v>
      </c>
      <c r="G6" s="19">
        <f>Dcard!G6+'「PTT」無回文版'!G6</f>
        <v>1423</v>
      </c>
      <c r="H6" s="8">
        <f t="shared" si="3"/>
        <v>0.1611004189</v>
      </c>
      <c r="J6" s="7" t="s">
        <v>9</v>
      </c>
      <c r="K6" s="9">
        <f t="shared" si="4"/>
        <v>-0.160788399</v>
      </c>
      <c r="L6" s="16">
        <f t="shared" si="6"/>
        <v>0.009812547572</v>
      </c>
      <c r="M6" s="9">
        <f t="shared" si="5"/>
        <v>-0.1063570445</v>
      </c>
    </row>
    <row r="7">
      <c r="B7" s="7" t="s">
        <v>10</v>
      </c>
      <c r="C7" s="19">
        <f>'「PTT」無回文版'!C7+Dcard!C7</f>
        <v>611</v>
      </c>
      <c r="D7" s="8">
        <f t="shared" si="1"/>
        <v>0.06105725992</v>
      </c>
      <c r="E7" s="19">
        <f>Dcard!E7+'「PTT」無回文版'!E7</f>
        <v>537</v>
      </c>
      <c r="F7" s="8">
        <f t="shared" si="2"/>
        <v>0.05299516431</v>
      </c>
      <c r="G7" s="19">
        <f>Dcard!G7+'「PTT」無回文版'!G7</f>
        <v>455</v>
      </c>
      <c r="H7" s="8">
        <f t="shared" si="3"/>
        <v>0.05151137779</v>
      </c>
      <c r="I7" s="7"/>
      <c r="J7" s="7" t="s">
        <v>10</v>
      </c>
      <c r="K7" s="9">
        <f t="shared" si="4"/>
        <v>-0.132041556</v>
      </c>
      <c r="L7" s="16">
        <f t="shared" si="6"/>
        <v>-0.001483786527</v>
      </c>
      <c r="M7" s="9">
        <f t="shared" si="5"/>
        <v>-0.1563431137</v>
      </c>
    </row>
    <row r="8">
      <c r="B8" s="7" t="s">
        <v>11</v>
      </c>
      <c r="C8" s="19">
        <f>'「PTT」無回文版'!C8+Dcard!C8</f>
        <v>190</v>
      </c>
      <c r="D8" s="8">
        <f t="shared" si="1"/>
        <v>0.0189867093</v>
      </c>
      <c r="E8" s="19">
        <f>Dcard!E8+'「PTT」無回文版'!E8</f>
        <v>178</v>
      </c>
      <c r="F8" s="8">
        <f t="shared" si="2"/>
        <v>0.01756636731</v>
      </c>
      <c r="G8" s="19">
        <f>Dcard!G8+'「PTT」無回文版'!G8</f>
        <v>180</v>
      </c>
      <c r="H8" s="8">
        <f t="shared" si="3"/>
        <v>0.02037812748</v>
      </c>
      <c r="J8" s="7" t="s">
        <v>11</v>
      </c>
      <c r="K8" s="9">
        <f t="shared" si="4"/>
        <v>-0.0748071699</v>
      </c>
      <c r="L8" s="16">
        <f t="shared" si="6"/>
        <v>0.002811760162</v>
      </c>
      <c r="M8" s="9">
        <f t="shared" si="5"/>
        <v>0.0732837982</v>
      </c>
    </row>
    <row r="9">
      <c r="B9" s="7" t="s">
        <v>12</v>
      </c>
      <c r="C9" s="19">
        <f>'「PTT」無回文版'!C9+Dcard!C9</f>
        <v>664</v>
      </c>
      <c r="D9" s="8">
        <f t="shared" si="1"/>
        <v>0.06635355251</v>
      </c>
      <c r="E9" s="19">
        <f>Dcard!E9+'「PTT」無回文版'!E9</f>
        <v>737</v>
      </c>
      <c r="F9" s="8">
        <f t="shared" si="2"/>
        <v>0.07273265568</v>
      </c>
      <c r="G9" s="19">
        <f>Dcard!G9+'「PTT」無回文版'!G9</f>
        <v>732</v>
      </c>
      <c r="H9" s="8">
        <f t="shared" si="3"/>
        <v>0.08287105174</v>
      </c>
      <c r="J9" s="7" t="s">
        <v>12</v>
      </c>
      <c r="K9" s="9">
        <f t="shared" si="4"/>
        <v>0.0961380804</v>
      </c>
      <c r="L9" s="16">
        <f t="shared" si="6"/>
        <v>0.01013839606</v>
      </c>
      <c r="M9" s="35">
        <f t="shared" si="5"/>
        <v>0.2489316487</v>
      </c>
    </row>
    <row r="10">
      <c r="B10" s="31" t="s">
        <v>13</v>
      </c>
      <c r="C10" s="19">
        <f>'「PTT」無回文版'!C10+Dcard!C10</f>
        <v>342</v>
      </c>
      <c r="D10" s="8">
        <f t="shared" si="1"/>
        <v>0.03417607675</v>
      </c>
      <c r="E10" s="19">
        <f>Dcard!E10+'「PTT」無回文版'!E10</f>
        <v>344</v>
      </c>
      <c r="F10" s="8">
        <f>G10/$E$11</f>
        <v>0.03533010954</v>
      </c>
      <c r="G10" s="19">
        <f>Dcard!G10+'「PTT」無回文版'!G10</f>
        <v>358</v>
      </c>
      <c r="H10" s="8">
        <f t="shared" si="3"/>
        <v>0.04052983131</v>
      </c>
      <c r="J10" s="7" t="s">
        <v>13</v>
      </c>
      <c r="K10" s="9">
        <f t="shared" si="4"/>
        <v>0.03376726958</v>
      </c>
      <c r="L10" s="16">
        <f t="shared" si="6"/>
        <v>0.005199721771</v>
      </c>
      <c r="M10" s="35">
        <f t="shared" si="5"/>
        <v>0.1859123449</v>
      </c>
    </row>
    <row r="11">
      <c r="B11" s="1"/>
      <c r="C11" s="19">
        <f>'「PTT」無回文版'!C11+Dcard!C11</f>
        <v>10007</v>
      </c>
      <c r="D11" s="15">
        <f>C11/$C$53</f>
        <v>0.2408075849</v>
      </c>
      <c r="E11" s="19">
        <f>Dcard!E11+'「PTT」無回文版'!E11</f>
        <v>10133</v>
      </c>
      <c r="F11" s="15">
        <f>E11/$E$53</f>
        <v>0.243622725</v>
      </c>
      <c r="G11" s="19">
        <f>Dcard!G11+'「PTT」無回文版'!G11</f>
        <v>8833</v>
      </c>
      <c r="H11" s="15">
        <f>G11/$G$53</f>
        <v>0.2275432134</v>
      </c>
      <c r="K11" s="9">
        <f t="shared" si="4"/>
        <v>0.01169041263</v>
      </c>
      <c r="L11" s="36"/>
      <c r="M11" s="37"/>
    </row>
    <row r="12">
      <c r="A12" s="3" t="s">
        <v>14</v>
      </c>
      <c r="B12" s="7" t="s">
        <v>14</v>
      </c>
      <c r="C12" s="19">
        <f>'「PTT」無回文版'!C12+Dcard!C12</f>
        <v>1118</v>
      </c>
      <c r="D12" s="16">
        <f t="shared" ref="D12:D14" si="7">C12/$C$15</f>
        <v>0.2536297641</v>
      </c>
      <c r="E12" s="19">
        <f>Dcard!E12+'「PTT」無回文版'!E12</f>
        <v>1148</v>
      </c>
      <c r="F12" s="16">
        <f t="shared" ref="F12:F14" si="8">E12/$E$15</f>
        <v>0.2553948832</v>
      </c>
      <c r="G12" s="19">
        <f>Dcard!G12+'「PTT」無回文版'!G12</f>
        <v>1115</v>
      </c>
      <c r="H12" s="16">
        <f t="shared" ref="H12:H14" si="9">G12/$G$15</f>
        <v>0.2779162512</v>
      </c>
      <c r="J12" s="30" t="s">
        <v>14</v>
      </c>
      <c r="K12" s="9">
        <f t="shared" si="4"/>
        <v>0.006959432166</v>
      </c>
      <c r="L12" s="34">
        <f t="shared" ref="L12:L14" si="10">H12-F12</f>
        <v>0.02252136804</v>
      </c>
      <c r="M12" s="9">
        <f t="shared" ref="M12:M14" si="11">(H12-D12)/D12</f>
        <v>0.09575566681</v>
      </c>
    </row>
    <row r="13">
      <c r="B13" s="7" t="s">
        <v>15</v>
      </c>
      <c r="C13" s="19">
        <f>'「PTT」無回文版'!C13+Dcard!C13</f>
        <v>2970</v>
      </c>
      <c r="D13" s="16">
        <f t="shared" si="7"/>
        <v>0.6737749546</v>
      </c>
      <c r="E13" s="19">
        <f>Dcard!E13+'「PTT」無回文版'!E13</f>
        <v>2944</v>
      </c>
      <c r="F13" s="16">
        <f t="shared" si="8"/>
        <v>0.6549499444</v>
      </c>
      <c r="G13" s="19">
        <f>Dcard!G13+'「PTT」無回文版'!G13</f>
        <v>2565</v>
      </c>
      <c r="H13" s="16">
        <f t="shared" si="9"/>
        <v>0.639332004</v>
      </c>
      <c r="J13" s="7" t="s">
        <v>15</v>
      </c>
      <c r="K13" s="9">
        <f t="shared" si="4"/>
        <v>-0.02793961117</v>
      </c>
      <c r="L13" s="16">
        <f t="shared" si="10"/>
        <v>-0.01561794039</v>
      </c>
      <c r="M13" s="9">
        <f t="shared" si="11"/>
        <v>-0.05111936917</v>
      </c>
    </row>
    <row r="14">
      <c r="B14" s="7" t="s">
        <v>16</v>
      </c>
      <c r="C14" s="19">
        <f>'「PTT」無回文版'!C14+Dcard!C14</f>
        <v>320</v>
      </c>
      <c r="D14" s="16">
        <f t="shared" si="7"/>
        <v>0.07259528131</v>
      </c>
      <c r="E14" s="19">
        <f>Dcard!E14+'「PTT」無回文版'!E14</f>
        <v>403</v>
      </c>
      <c r="F14" s="16">
        <f t="shared" si="8"/>
        <v>0.08965517241</v>
      </c>
      <c r="G14" s="19">
        <f>Dcard!G14+'「PTT」無回文版'!G14</f>
        <v>332</v>
      </c>
      <c r="H14" s="16">
        <f t="shared" si="9"/>
        <v>0.08275174477</v>
      </c>
      <c r="J14" s="7" t="s">
        <v>16</v>
      </c>
      <c r="K14" s="9">
        <f t="shared" si="4"/>
        <v>0.235</v>
      </c>
      <c r="L14" s="16">
        <f t="shared" si="10"/>
        <v>-0.006903427648</v>
      </c>
      <c r="M14" s="9">
        <f t="shared" si="11"/>
        <v>0.1399052841</v>
      </c>
    </row>
    <row r="15">
      <c r="B15" s="17"/>
      <c r="C15" s="19">
        <f>'「PTT」無回文版'!C15+Dcard!C15</f>
        <v>4408</v>
      </c>
      <c r="D15" s="15">
        <f>C15/$C$53</f>
        <v>0.1060737318</v>
      </c>
      <c r="E15" s="19">
        <f>Dcard!E15+'「PTT」無回文版'!E15</f>
        <v>4495</v>
      </c>
      <c r="F15" s="15">
        <f>E15/$E$53</f>
        <v>0.1080710697</v>
      </c>
      <c r="G15" s="19">
        <f>Dcard!G15+'「PTT」無回文版'!G15</f>
        <v>4012</v>
      </c>
      <c r="H15" s="15">
        <f>G15/$G$53</f>
        <v>0.1033514516</v>
      </c>
    </row>
    <row r="16">
      <c r="A16" s="3" t="s">
        <v>17</v>
      </c>
      <c r="B16" s="7" t="s">
        <v>18</v>
      </c>
      <c r="C16" s="19">
        <f>'「PTT」無回文版'!C16+Dcard!C16</f>
        <v>2566</v>
      </c>
      <c r="D16" s="8">
        <f t="shared" ref="D16:D18" si="12">C16/$C$19</f>
        <v>0.7666567075</v>
      </c>
      <c r="E16" s="19">
        <f>Dcard!E16+'「PTT」無回文版'!E16</f>
        <v>2509</v>
      </c>
      <c r="F16" s="8">
        <f t="shared" ref="F16:F18" si="13">E16/$E$19</f>
        <v>0.7211842483</v>
      </c>
      <c r="G16" s="19">
        <f>Dcard!G16+'「PTT」無回文版'!G16</f>
        <v>2416</v>
      </c>
      <c r="H16" s="8">
        <f t="shared" ref="H16:H18" si="14">G16/$G$19</f>
        <v>0.6942528736</v>
      </c>
      <c r="J16" s="7" t="s">
        <v>18</v>
      </c>
      <c r="K16" s="9">
        <f t="shared" ref="K16:K18" si="15">(F16-D16)/D16</f>
        <v>-0.05931267373</v>
      </c>
      <c r="L16" s="16">
        <f t="shared" ref="L16:L18" si="16">H16-F16</f>
        <v>-0.02693137478</v>
      </c>
      <c r="M16" s="9">
        <f t="shared" ref="M16:M18" si="17">(H16-D16)/D16</f>
        <v>-0.0944410102</v>
      </c>
    </row>
    <row r="17">
      <c r="B17" s="7" t="s">
        <v>19</v>
      </c>
      <c r="C17" s="19">
        <f>'「PTT」無回文版'!C17+Dcard!C17</f>
        <v>577</v>
      </c>
      <c r="D17" s="8">
        <f t="shared" si="12"/>
        <v>0.1723931879</v>
      </c>
      <c r="E17" s="19">
        <f>Dcard!E17+'「PTT」無回文版'!E17</f>
        <v>692</v>
      </c>
      <c r="F17" s="8">
        <f t="shared" si="13"/>
        <v>0.1989077321</v>
      </c>
      <c r="G17" s="19">
        <f>Dcard!G17+'「PTT」無回文版'!G17</f>
        <v>622</v>
      </c>
      <c r="H17" s="8">
        <f t="shared" si="14"/>
        <v>0.1787356322</v>
      </c>
      <c r="J17" s="7" t="s">
        <v>19</v>
      </c>
      <c r="K17" s="9">
        <f t="shared" si="15"/>
        <v>0.1538027372</v>
      </c>
      <c r="L17" s="34">
        <f t="shared" si="16"/>
        <v>-0.02017209992</v>
      </c>
      <c r="M17" s="9">
        <f t="shared" si="17"/>
        <v>0.03679057352</v>
      </c>
    </row>
    <row r="18">
      <c r="B18" s="10" t="s">
        <v>20</v>
      </c>
      <c r="C18" s="19">
        <f>'「PTT」無回文版'!C18+Dcard!C18</f>
        <v>204</v>
      </c>
      <c r="D18" s="8">
        <f t="shared" si="12"/>
        <v>0.06095010457</v>
      </c>
      <c r="E18" s="19">
        <f>Dcard!E18+'「PTT」無回文版'!E18</f>
        <v>278</v>
      </c>
      <c r="F18" s="8">
        <f t="shared" si="13"/>
        <v>0.07990801955</v>
      </c>
      <c r="G18" s="19">
        <f>Dcard!G18+'「PTT」無回文版'!G18</f>
        <v>442</v>
      </c>
      <c r="H18" s="8">
        <f t="shared" si="14"/>
        <v>0.1270114943</v>
      </c>
      <c r="J18" s="10" t="s">
        <v>20</v>
      </c>
      <c r="K18" s="9">
        <f t="shared" si="15"/>
        <v>0.3110399089</v>
      </c>
      <c r="L18" s="34">
        <f t="shared" si="16"/>
        <v>0.04710347471</v>
      </c>
      <c r="M18" s="35">
        <f t="shared" si="17"/>
        <v>1.083860153</v>
      </c>
    </row>
    <row r="19">
      <c r="B19" s="18"/>
      <c r="C19" s="19">
        <f>'「PTT」無回文版'!C19+Dcard!C19</f>
        <v>3347</v>
      </c>
      <c r="D19" s="15">
        <f>C19/$C$53</f>
        <v>0.08054191934</v>
      </c>
      <c r="E19" s="19">
        <f>Dcard!E19+'「PTT」無回文版'!E19</f>
        <v>3479</v>
      </c>
      <c r="F19" s="15">
        <f>E19/$E$53</f>
        <v>0.08364388238</v>
      </c>
      <c r="G19" s="19">
        <f>Dcard!G19+'「PTT」無回文版'!G19</f>
        <v>3480</v>
      </c>
      <c r="H19" s="15">
        <f>G19/$G$53</f>
        <v>0.08964682243</v>
      </c>
    </row>
    <row r="20">
      <c r="A20" s="3" t="s">
        <v>21</v>
      </c>
      <c r="B20" s="7" t="s">
        <v>22</v>
      </c>
      <c r="C20" s="19">
        <f>'「PTT」無回文版'!C20+Dcard!C20</f>
        <v>4391</v>
      </c>
      <c r="D20" s="16">
        <f t="shared" ref="D20:D24" si="18">C20/$C$25</f>
        <v>0.6045711139</v>
      </c>
      <c r="E20" s="19">
        <f>Dcard!E20+'「PTT」無回文版'!E20</f>
        <v>4303</v>
      </c>
      <c r="F20" s="16">
        <f t="shared" ref="F20:F24" si="19">E20/$E$25</f>
        <v>0.6193149108</v>
      </c>
      <c r="G20" s="19">
        <f>Dcard!G20+'「PTT」無回文版'!G20</f>
        <v>4292</v>
      </c>
      <c r="H20" s="16">
        <f t="shared" ref="H20:H24" si="20">G20/$G$25</f>
        <v>0.6034022213</v>
      </c>
      <c r="J20" s="7" t="s">
        <v>22</v>
      </c>
      <c r="K20" s="9">
        <f t="shared" ref="K20:K24" si="21">(F20-D20)/D20</f>
        <v>0.02438720039</v>
      </c>
      <c r="L20" s="16">
        <f t="shared" ref="L20:L24" si="22">H20-F20</f>
        <v>-0.01591268948</v>
      </c>
      <c r="M20" s="9">
        <f t="shared" ref="M20:M24" si="23">(H20-D20)/D20</f>
        <v>-0.001933424461</v>
      </c>
    </row>
    <row r="21">
      <c r="B21" s="7" t="s">
        <v>23</v>
      </c>
      <c r="C21" s="19">
        <f>'「PTT」無回文版'!C21+Dcard!C21</f>
        <v>1529</v>
      </c>
      <c r="D21" s="16">
        <f t="shared" si="18"/>
        <v>0.2105190693</v>
      </c>
      <c r="E21" s="19">
        <f>Dcard!E21+'「PTT」無回文版'!E21</f>
        <v>1450</v>
      </c>
      <c r="F21" s="16">
        <f t="shared" si="19"/>
        <v>0.2086931491</v>
      </c>
      <c r="G21" s="19">
        <f>Dcard!G21+'「PTT」無回文版'!G21</f>
        <v>1445</v>
      </c>
      <c r="H21" s="16">
        <f t="shared" si="20"/>
        <v>0.2031491635</v>
      </c>
      <c r="J21" s="7" t="s">
        <v>23</v>
      </c>
      <c r="K21" s="9">
        <f t="shared" si="21"/>
        <v>-0.008673419249</v>
      </c>
      <c r="L21" s="16">
        <f t="shared" si="22"/>
        <v>-0.005543985604</v>
      </c>
      <c r="M21" s="9">
        <f t="shared" si="23"/>
        <v>-0.03500825734</v>
      </c>
    </row>
    <row r="22">
      <c r="B22" s="7" t="s">
        <v>24</v>
      </c>
      <c r="C22" s="19">
        <f>'「PTT」無回文版'!C22+Dcard!C22</f>
        <v>603</v>
      </c>
      <c r="D22" s="16">
        <f t="shared" si="18"/>
        <v>0.08302354399</v>
      </c>
      <c r="E22" s="19">
        <f>Dcard!E22+'「PTT」無回文版'!E22</f>
        <v>573</v>
      </c>
      <c r="F22" s="16">
        <f t="shared" si="19"/>
        <v>0.08246977547</v>
      </c>
      <c r="G22" s="19">
        <f>Dcard!G22+'「PTT」無回文版'!G22</f>
        <v>604</v>
      </c>
      <c r="H22" s="16">
        <f t="shared" si="20"/>
        <v>0.08491494447</v>
      </c>
      <c r="J22" s="9" t="s">
        <v>24</v>
      </c>
      <c r="K22" s="9">
        <f t="shared" si="21"/>
        <v>-0.006670017787</v>
      </c>
      <c r="L22" s="16">
        <f t="shared" si="22"/>
        <v>0.002445168993</v>
      </c>
      <c r="M22" s="9">
        <f t="shared" si="23"/>
        <v>0.02278149531</v>
      </c>
    </row>
    <row r="23">
      <c r="B23" s="7" t="s">
        <v>25</v>
      </c>
      <c r="C23" s="19">
        <f>'「PTT」無回文版'!C23+Dcard!C23</f>
        <v>297</v>
      </c>
      <c r="D23" s="16">
        <f t="shared" si="18"/>
        <v>0.04089219331</v>
      </c>
      <c r="E23" s="19">
        <f>Dcard!E23+'「PTT」無回文版'!E23</f>
        <v>270</v>
      </c>
      <c r="F23" s="16">
        <f t="shared" si="19"/>
        <v>0.03886010363</v>
      </c>
      <c r="G23" s="19">
        <f>Dcard!G23+'「PTT」無回文版'!G23</f>
        <v>360</v>
      </c>
      <c r="H23" s="16">
        <f t="shared" si="20"/>
        <v>0.05061155631</v>
      </c>
      <c r="J23" s="30" t="s">
        <v>25</v>
      </c>
      <c r="K23" s="9">
        <f t="shared" si="21"/>
        <v>-0.04969382949</v>
      </c>
      <c r="L23" s="16">
        <f t="shared" si="22"/>
        <v>0.01175145268</v>
      </c>
      <c r="M23" s="35">
        <f t="shared" si="23"/>
        <v>0.2376826042</v>
      </c>
    </row>
    <row r="24">
      <c r="B24" s="7" t="s">
        <v>26</v>
      </c>
      <c r="C24" s="19">
        <f>'「PTT」無回文版'!C24+Dcard!C24</f>
        <v>443</v>
      </c>
      <c r="D24" s="16">
        <f t="shared" si="18"/>
        <v>0.06099407958</v>
      </c>
      <c r="E24" s="19">
        <f>Dcard!E24+'「PTT」無回文版'!E24</f>
        <v>352</v>
      </c>
      <c r="F24" s="16">
        <f t="shared" si="19"/>
        <v>0.05066206102</v>
      </c>
      <c r="G24" s="19">
        <f>Dcard!G24+'「PTT」無回文版'!G24</f>
        <v>412</v>
      </c>
      <c r="H24" s="16">
        <f t="shared" si="20"/>
        <v>0.05792211444</v>
      </c>
      <c r="J24" s="9" t="s">
        <v>26</v>
      </c>
      <c r="K24" s="9">
        <f t="shared" si="21"/>
        <v>-0.1693937941</v>
      </c>
      <c r="L24" s="16">
        <f t="shared" si="22"/>
        <v>0.007260053414</v>
      </c>
      <c r="M24" s="9">
        <f t="shared" si="23"/>
        <v>-0.05036497254</v>
      </c>
    </row>
    <row r="25">
      <c r="B25" s="18"/>
      <c r="C25" s="19">
        <f>'「PTT」無回文版'!C25+Dcard!C25</f>
        <v>7263</v>
      </c>
      <c r="D25" s="15">
        <f>C25/$C$53</f>
        <v>0.1747762056</v>
      </c>
      <c r="E25" s="19">
        <f>Dcard!E25+'「PTT」無回文版'!E25</f>
        <v>6948</v>
      </c>
      <c r="F25" s="15">
        <f>E25/$E$53</f>
        <v>0.1670473397</v>
      </c>
      <c r="G25" s="19">
        <f>Dcard!G25+'「PTT」無回文版'!G25</f>
        <v>7113</v>
      </c>
      <c r="H25" s="15">
        <f>G25/$G$53</f>
        <v>0.1832350138</v>
      </c>
    </row>
    <row r="26">
      <c r="A26" s="3" t="s">
        <v>27</v>
      </c>
      <c r="B26" s="7" t="s">
        <v>28</v>
      </c>
      <c r="C26" s="19">
        <f>'「PTT」無回文版'!C26+Dcard!C26</f>
        <v>1015</v>
      </c>
      <c r="D26" s="16">
        <f t="shared" ref="D26:D30" si="24">C26/$C$31</f>
        <v>0.4517133956</v>
      </c>
      <c r="E26" s="19">
        <f>Dcard!E26+'「PTT」無回文版'!E26</f>
        <v>1132</v>
      </c>
      <c r="F26" s="16">
        <f t="shared" ref="F26:F30" si="25">E26/$E$31</f>
        <v>0.5460684998</v>
      </c>
      <c r="G26" s="19">
        <f>Dcard!G26+'「PTT」無回文版'!G26</f>
        <v>1095</v>
      </c>
      <c r="H26" s="16">
        <f t="shared" ref="H26:H30" si="26">G26/$G$31</f>
        <v>0.5824468085</v>
      </c>
      <c r="J26" s="30" t="s">
        <v>28</v>
      </c>
      <c r="K26" s="9">
        <f t="shared" ref="K26:K30" si="27">(F26-D26)/D26</f>
        <v>0.2088826788</v>
      </c>
      <c r="L26" s="16">
        <f t="shared" ref="L26:L30" si="28">H26-F26</f>
        <v>0.03637830875</v>
      </c>
      <c r="M26" s="35">
        <f t="shared" ref="M26:M30" si="29">(H26-D26)/D26</f>
        <v>0.2894167278</v>
      </c>
    </row>
    <row r="27">
      <c r="B27" s="7" t="s">
        <v>29</v>
      </c>
      <c r="C27" s="19">
        <f>'「PTT」無回文版'!C27+Dcard!C27</f>
        <v>618</v>
      </c>
      <c r="D27" s="16">
        <f t="shared" si="24"/>
        <v>0.2750333778</v>
      </c>
      <c r="E27" s="19">
        <f>Dcard!E27+'「PTT」無回文版'!E27</f>
        <v>615</v>
      </c>
      <c r="F27" s="16">
        <f t="shared" si="25"/>
        <v>0.2966714906</v>
      </c>
      <c r="G27" s="19">
        <f>Dcard!G27+'「PTT」無回文版'!G27</f>
        <v>514</v>
      </c>
      <c r="H27" s="16">
        <f t="shared" si="26"/>
        <v>0.2734042553</v>
      </c>
      <c r="J27" s="7" t="s">
        <v>29</v>
      </c>
      <c r="K27" s="9">
        <f t="shared" si="27"/>
        <v>0.07867449735</v>
      </c>
      <c r="L27" s="16">
        <f t="shared" si="28"/>
        <v>-0.02326723527</v>
      </c>
      <c r="M27" s="9">
        <f t="shared" si="29"/>
        <v>-0.005923362942</v>
      </c>
    </row>
    <row r="28">
      <c r="B28" s="7" t="s">
        <v>30</v>
      </c>
      <c r="C28" s="19">
        <f>'「PTT」無回文版'!C28+Dcard!C28</f>
        <v>444</v>
      </c>
      <c r="D28" s="16">
        <f t="shared" si="24"/>
        <v>0.1975967957</v>
      </c>
      <c r="E28" s="19">
        <f>Dcard!E28+'「PTT」無回文版'!E28</f>
        <v>190</v>
      </c>
      <c r="F28" s="16">
        <f t="shared" si="25"/>
        <v>0.09165460685</v>
      </c>
      <c r="G28" s="19">
        <f>Dcard!G28+'「PTT」無回文版'!G28</f>
        <v>157</v>
      </c>
      <c r="H28" s="16">
        <f t="shared" si="26"/>
        <v>0.0835106383</v>
      </c>
      <c r="J28" s="7" t="s">
        <v>30</v>
      </c>
      <c r="K28" s="9">
        <f t="shared" si="27"/>
        <v>-0.5361533748</v>
      </c>
      <c r="L28" s="16">
        <f t="shared" si="28"/>
        <v>-0.008143968552</v>
      </c>
      <c r="M28" s="9">
        <f t="shared" si="29"/>
        <v>-0.5773684589</v>
      </c>
    </row>
    <row r="29">
      <c r="B29" s="7" t="s">
        <v>31</v>
      </c>
      <c r="C29" s="19">
        <f>'「PTT」無回文版'!C29+Dcard!C29</f>
        <v>31</v>
      </c>
      <c r="D29" s="16">
        <f t="shared" si="24"/>
        <v>0.01379617267</v>
      </c>
      <c r="E29" s="19">
        <f>Dcard!E29+'「PTT」無回文版'!E29</f>
        <v>32</v>
      </c>
      <c r="F29" s="16">
        <f t="shared" si="25"/>
        <v>0.01543656536</v>
      </c>
      <c r="G29" s="19">
        <f>Dcard!G29+'「PTT」無回文版'!G29</f>
        <v>25</v>
      </c>
      <c r="H29" s="16">
        <f t="shared" si="26"/>
        <v>0.01329787234</v>
      </c>
      <c r="J29" s="7" t="s">
        <v>31</v>
      </c>
      <c r="K29" s="9">
        <f t="shared" si="27"/>
        <v>0.118902012</v>
      </c>
      <c r="L29" s="16">
        <f t="shared" si="28"/>
        <v>-0.002138693024</v>
      </c>
      <c r="M29" s="9">
        <f t="shared" si="29"/>
        <v>-0.03611873713</v>
      </c>
    </row>
    <row r="30">
      <c r="B30" s="21" t="s">
        <v>32</v>
      </c>
      <c r="C30" s="19">
        <f>'「PTT」無回文版'!C30+Dcard!C30</f>
        <v>139</v>
      </c>
      <c r="D30" s="16">
        <f t="shared" si="24"/>
        <v>0.06186025812</v>
      </c>
      <c r="E30" s="19">
        <f>Dcard!E30+'「PTT」無回文版'!E30</f>
        <v>104</v>
      </c>
      <c r="F30" s="16">
        <f t="shared" si="25"/>
        <v>0.05016883743</v>
      </c>
      <c r="G30" s="19">
        <f>Dcard!G30+'「PTT」無回文版'!G30</f>
        <v>89</v>
      </c>
      <c r="H30" s="16">
        <f t="shared" si="26"/>
        <v>0.04734042553</v>
      </c>
      <c r="J30" s="21" t="s">
        <v>32</v>
      </c>
      <c r="K30" s="9">
        <f t="shared" si="27"/>
        <v>-0.1889972826</v>
      </c>
      <c r="L30" s="16">
        <f t="shared" si="28"/>
        <v>-0.002828411902</v>
      </c>
      <c r="M30" s="9">
        <f t="shared" si="29"/>
        <v>-0.2347198837</v>
      </c>
    </row>
    <row r="31">
      <c r="B31" s="18"/>
      <c r="C31" s="19">
        <f>'「PTT」無回文版'!C31+Dcard!C31</f>
        <v>2247</v>
      </c>
      <c r="D31" s="15">
        <f>C31/$C$53</f>
        <v>0.05407161421</v>
      </c>
      <c r="E31" s="19">
        <f>Dcard!E31+'「PTT」無回文版'!E31</f>
        <v>2073</v>
      </c>
      <c r="F31" s="15">
        <f>E31/$E$53</f>
        <v>0.04984011733</v>
      </c>
      <c r="G31" s="19">
        <f>Dcard!G31+'「PTT」無回文版'!G31</f>
        <v>1880</v>
      </c>
      <c r="H31" s="15">
        <f>G31/$G$53</f>
        <v>0.04842989258</v>
      </c>
    </row>
    <row r="32">
      <c r="A32" s="3" t="s">
        <v>33</v>
      </c>
      <c r="B32" s="7" t="s">
        <v>34</v>
      </c>
      <c r="C32" s="19">
        <f>'「PTT」無回文版'!C32+Dcard!C32</f>
        <v>5527</v>
      </c>
      <c r="D32" s="16">
        <f t="shared" ref="D32:D39" si="30">C32/$C$40</f>
        <v>0.4646099529</v>
      </c>
      <c r="E32" s="19">
        <f>Dcard!E32+'「PTT」無回文版'!E32</f>
        <v>5267</v>
      </c>
      <c r="F32" s="16">
        <f t="shared" ref="F32:F37" si="31">E32/$E$40</f>
        <v>0.4414920369</v>
      </c>
      <c r="G32" s="19">
        <f>Dcard!G32+'「PTT」無回文版'!G32</f>
        <v>4775</v>
      </c>
      <c r="H32" s="16">
        <f t="shared" ref="H32:H39" si="32">G32/$G$40</f>
        <v>0.4235408905</v>
      </c>
      <c r="J32" s="7" t="s">
        <v>34</v>
      </c>
      <c r="K32" s="9">
        <f t="shared" ref="K32:K39" si="33">(F32-D32)/D32</f>
        <v>-0.04975768577</v>
      </c>
      <c r="L32" s="16">
        <f t="shared" ref="L32:L39" si="34">H32-F32</f>
        <v>-0.01795114634</v>
      </c>
      <c r="M32" s="9">
        <f t="shared" ref="M32:M39" si="35">(H32-D32)/D32</f>
        <v>-0.08839471071</v>
      </c>
    </row>
    <row r="33">
      <c r="B33" s="7" t="s">
        <v>33</v>
      </c>
      <c r="C33" s="19">
        <f>'「PTT」無回文版'!C33+Dcard!C33</f>
        <v>1798</v>
      </c>
      <c r="D33" s="16">
        <f t="shared" si="30"/>
        <v>0.1511432414</v>
      </c>
      <c r="E33" s="19">
        <f>Dcard!E33+'「PTT」無回文版'!E33</f>
        <v>1556</v>
      </c>
      <c r="F33" s="16">
        <f t="shared" si="31"/>
        <v>0.1304274937</v>
      </c>
      <c r="G33" s="19">
        <f>Dcard!G33+'「PTT」無回文版'!G33</f>
        <v>1497</v>
      </c>
      <c r="H33" s="16">
        <f t="shared" si="32"/>
        <v>0.1327833954</v>
      </c>
      <c r="J33" s="7" t="s">
        <v>33</v>
      </c>
      <c r="K33" s="9">
        <f t="shared" si="33"/>
        <v>-0.1370603642</v>
      </c>
      <c r="L33" s="16">
        <f t="shared" si="34"/>
        <v>0.00235590171</v>
      </c>
      <c r="M33" s="9">
        <f t="shared" si="35"/>
        <v>-0.1214731524</v>
      </c>
    </row>
    <row r="34">
      <c r="B34" s="7" t="s">
        <v>35</v>
      </c>
      <c r="C34" s="19">
        <f>'「PTT」無回文版'!C34+Dcard!C34</f>
        <v>1578</v>
      </c>
      <c r="D34" s="16">
        <f t="shared" si="30"/>
        <v>0.1326496301</v>
      </c>
      <c r="E34" s="19">
        <f>Dcard!E34+'「PTT」無回文版'!E34</f>
        <v>1664</v>
      </c>
      <c r="F34" s="16">
        <f t="shared" si="31"/>
        <v>0.1394803018</v>
      </c>
      <c r="G34" s="19">
        <f>Dcard!G34+'「PTT」無回文版'!G34</f>
        <v>1991</v>
      </c>
      <c r="H34" s="16">
        <f t="shared" si="32"/>
        <v>0.1766010289</v>
      </c>
      <c r="J34" s="30" t="s">
        <v>35</v>
      </c>
      <c r="K34" s="9">
        <f t="shared" si="33"/>
        <v>0.05149408729</v>
      </c>
      <c r="L34" s="16">
        <f t="shared" si="34"/>
        <v>0.03712072716</v>
      </c>
      <c r="M34" s="35">
        <f t="shared" si="35"/>
        <v>0.3313344994</v>
      </c>
    </row>
    <row r="35">
      <c r="B35" s="7" t="s">
        <v>36</v>
      </c>
      <c r="C35" s="19">
        <f>'「PTT」無回文版'!C35+Dcard!C35</f>
        <v>1482</v>
      </c>
      <c r="D35" s="16">
        <f t="shared" si="30"/>
        <v>0.1245796907</v>
      </c>
      <c r="E35" s="19">
        <f>Dcard!E35+'「PTT」無回文版'!E35</f>
        <v>1840</v>
      </c>
      <c r="F35" s="16">
        <f t="shared" si="31"/>
        <v>0.154233026</v>
      </c>
      <c r="G35" s="19">
        <f>Dcard!G35+'「PTT」無回文版'!G35</f>
        <v>1835</v>
      </c>
      <c r="H35" s="16">
        <f t="shared" si="32"/>
        <v>0.1627638815</v>
      </c>
      <c r="J35" s="7" t="s">
        <v>36</v>
      </c>
      <c r="K35" s="9">
        <f t="shared" si="33"/>
        <v>0.2380270426</v>
      </c>
      <c r="L35" s="16">
        <f t="shared" si="34"/>
        <v>0.008530855512</v>
      </c>
      <c r="M35" s="9">
        <f t="shared" si="35"/>
        <v>0.3065041392</v>
      </c>
    </row>
    <row r="36">
      <c r="B36" s="7" t="s">
        <v>37</v>
      </c>
      <c r="C36" s="19">
        <f>'「PTT」無回文版'!C36+Dcard!C36</f>
        <v>498</v>
      </c>
      <c r="D36" s="16">
        <f t="shared" si="30"/>
        <v>0.04186281103</v>
      </c>
      <c r="E36" s="19">
        <f>Dcard!E36+'「PTT」無回文版'!E36</f>
        <v>399</v>
      </c>
      <c r="F36" s="16">
        <f t="shared" si="31"/>
        <v>0.0334450964</v>
      </c>
      <c r="G36" s="19">
        <f>Dcard!G36+'「PTT」無回文版'!G36</f>
        <v>355</v>
      </c>
      <c r="H36" s="16">
        <f t="shared" si="32"/>
        <v>0.03148838034</v>
      </c>
      <c r="J36" s="7" t="s">
        <v>37</v>
      </c>
      <c r="K36" s="9">
        <f t="shared" si="33"/>
        <v>-0.2010785809</v>
      </c>
      <c r="L36" s="16">
        <f t="shared" si="34"/>
        <v>-0.001956716051</v>
      </c>
      <c r="M36" s="9">
        <f t="shared" si="35"/>
        <v>-0.2478197338</v>
      </c>
    </row>
    <row r="37">
      <c r="B37" s="7" t="s">
        <v>38</v>
      </c>
      <c r="C37" s="19">
        <f>'「PTT」無回文版'!C37+Dcard!C37</f>
        <v>356</v>
      </c>
      <c r="D37" s="16">
        <f t="shared" si="30"/>
        <v>0.02992602555</v>
      </c>
      <c r="E37" s="19">
        <f>Dcard!E37+'「PTT」無回文版'!E37</f>
        <v>367</v>
      </c>
      <c r="F37" s="16">
        <f t="shared" si="31"/>
        <v>0.0307627829</v>
      </c>
      <c r="G37" s="19">
        <f>Dcard!G37+'「PTT」無回文版'!G37</f>
        <v>407</v>
      </c>
      <c r="H37" s="16">
        <f t="shared" si="32"/>
        <v>0.03610076282</v>
      </c>
      <c r="J37" s="7" t="s">
        <v>38</v>
      </c>
      <c r="K37" s="9">
        <f t="shared" si="33"/>
        <v>0.02796085781</v>
      </c>
      <c r="L37" s="16">
        <f t="shared" si="34"/>
        <v>0.005337979917</v>
      </c>
      <c r="M37" s="35">
        <f t="shared" si="35"/>
        <v>0.2063333553</v>
      </c>
    </row>
    <row r="38">
      <c r="B38" s="22" t="s">
        <v>39</v>
      </c>
      <c r="C38" s="19">
        <f>'「PTT」無回文版'!C38+Dcard!C38</f>
        <v>124</v>
      </c>
      <c r="D38" s="16">
        <f t="shared" si="30"/>
        <v>0.01042367182</v>
      </c>
      <c r="E38" s="19">
        <f>Dcard!E38+'「PTT」無回文版'!E38</f>
        <v>108</v>
      </c>
      <c r="F38" s="16">
        <f t="shared" ref="F38:F39" si="36">G38/$E$40</f>
        <v>0.009891031014</v>
      </c>
      <c r="G38" s="19">
        <f>Dcard!G38+'「PTT」無回文版'!G38</f>
        <v>118</v>
      </c>
      <c r="H38" s="16">
        <f t="shared" si="32"/>
        <v>0.01046656023</v>
      </c>
      <c r="J38" s="22" t="s">
        <v>39</v>
      </c>
      <c r="K38" s="9">
        <f t="shared" si="33"/>
        <v>-0.05109915367</v>
      </c>
      <c r="L38" s="16">
        <f t="shared" si="34"/>
        <v>0.0005755292128</v>
      </c>
      <c r="M38" s="9">
        <f t="shared" si="35"/>
        <v>0.004114519849</v>
      </c>
    </row>
    <row r="39">
      <c r="B39" s="20" t="s">
        <v>40</v>
      </c>
      <c r="C39" s="19">
        <f>'「PTT」無回文版'!C39+Dcard!C39</f>
        <v>533</v>
      </c>
      <c r="D39" s="16">
        <f t="shared" si="30"/>
        <v>0.04480497646</v>
      </c>
      <c r="E39" s="19">
        <f>Dcard!E39+'「PTT」無回文版'!E39</f>
        <v>729</v>
      </c>
      <c r="F39" s="16">
        <f t="shared" si="36"/>
        <v>0.02481139983</v>
      </c>
      <c r="G39" s="19">
        <f>Dcard!G39+'「PTT」無回文版'!G39</f>
        <v>296</v>
      </c>
      <c r="H39" s="16">
        <f t="shared" si="32"/>
        <v>0.02625510023</v>
      </c>
      <c r="J39" s="20" t="s">
        <v>40</v>
      </c>
      <c r="K39" s="9">
        <f t="shared" si="33"/>
        <v>-0.446235624</v>
      </c>
      <c r="L39" s="16">
        <f t="shared" si="34"/>
        <v>0.001443700398</v>
      </c>
      <c r="M39" s="9">
        <f t="shared" si="35"/>
        <v>-0.4140137479</v>
      </c>
    </row>
    <row r="40">
      <c r="B40" s="17"/>
      <c r="C40" s="19">
        <f>'「PTT」無回文版'!C40+Dcard!C40</f>
        <v>11896</v>
      </c>
      <c r="D40" s="15">
        <f>C40/$C$53</f>
        <v>0.286264318</v>
      </c>
      <c r="E40" s="19">
        <f>Dcard!E40+'「PTT」無回文版'!E40</f>
        <v>11930</v>
      </c>
      <c r="F40" s="15">
        <f>E40/$E$53</f>
        <v>0.2868271103</v>
      </c>
      <c r="G40" s="19">
        <f>Dcard!G40+'「PTT」無回文版'!G40</f>
        <v>11274</v>
      </c>
      <c r="H40" s="15">
        <f>G40/$G$53</f>
        <v>0.290424792</v>
      </c>
      <c r="L40" s="36"/>
    </row>
    <row r="41">
      <c r="A41" s="3" t="s">
        <v>41</v>
      </c>
      <c r="B41" s="24" t="s">
        <v>42</v>
      </c>
      <c r="C41" s="19">
        <f>'「PTT」無回文版'!C41+Dcard!C41</f>
        <v>473</v>
      </c>
      <c r="D41" s="25">
        <f t="shared" ref="D41:D49" si="37">C41/$C$50</f>
        <v>0.1980737018</v>
      </c>
      <c r="E41" s="19">
        <f>Dcard!E41+'「PTT」無回文版'!E41</f>
        <v>637</v>
      </c>
      <c r="F41" s="25">
        <f t="shared" ref="F41:F49" si="38">E41/$E$50</f>
        <v>0.2512820513</v>
      </c>
      <c r="G41" s="19">
        <f>Dcard!G41+'「PTT」無回文版'!G41</f>
        <v>583</v>
      </c>
      <c r="H41" s="25">
        <f t="shared" ref="H41:H49" si="39">G41/$G$50</f>
        <v>0.2617871576</v>
      </c>
      <c r="J41" s="24" t="s">
        <v>42</v>
      </c>
      <c r="K41" s="9">
        <f t="shared" ref="K41:K49" si="40">(F41-D41)/D41</f>
        <v>0.2686290454</v>
      </c>
      <c r="L41" s="16">
        <f t="shared" ref="L41:L49" si="41">H41-F41</f>
        <v>0.01050510633</v>
      </c>
      <c r="M41" s="35">
        <f t="shared" ref="M41:M49" si="42">(H41-D41)/D41</f>
        <v>0.3216653961</v>
      </c>
    </row>
    <row r="42">
      <c r="B42" s="7" t="s">
        <v>43</v>
      </c>
      <c r="C42" s="19">
        <f>'「PTT」無回文版'!C42+Dcard!C42</f>
        <v>368</v>
      </c>
      <c r="D42" s="25">
        <f t="shared" si="37"/>
        <v>0.1541038526</v>
      </c>
      <c r="E42" s="19">
        <f>Dcard!E42+'「PTT」無回文版'!E42</f>
        <v>367</v>
      </c>
      <c r="F42" s="25">
        <f t="shared" si="38"/>
        <v>0.1447731755</v>
      </c>
      <c r="G42" s="19">
        <f>Dcard!G42+'「PTT」無回文版'!G42</f>
        <v>318</v>
      </c>
      <c r="H42" s="25">
        <f t="shared" si="39"/>
        <v>0.1427929951</v>
      </c>
      <c r="J42" s="7" t="s">
        <v>43</v>
      </c>
      <c r="K42" s="9">
        <f t="shared" si="40"/>
        <v>-0.06054798045</v>
      </c>
      <c r="L42" s="16">
        <f t="shared" si="41"/>
        <v>-0.001980180482</v>
      </c>
      <c r="M42" s="9">
        <f t="shared" si="42"/>
        <v>-0.07339762988</v>
      </c>
    </row>
    <row r="43">
      <c r="B43" s="7" t="s">
        <v>44</v>
      </c>
      <c r="C43" s="19">
        <f>'「PTT」無回文版'!C43+Dcard!C43</f>
        <v>280</v>
      </c>
      <c r="D43" s="25">
        <f t="shared" si="37"/>
        <v>0.1172529313</v>
      </c>
      <c r="E43" s="19">
        <f>Dcard!E43+'「PTT」無回文版'!E43</f>
        <v>323</v>
      </c>
      <c r="F43" s="25">
        <f t="shared" si="38"/>
        <v>0.1274161736</v>
      </c>
      <c r="G43" s="19">
        <f>Dcard!G43+'「PTT」無回文版'!G43</f>
        <v>206</v>
      </c>
      <c r="H43" s="25">
        <f t="shared" si="39"/>
        <v>0.09250112259</v>
      </c>
      <c r="J43" s="7" t="s">
        <v>44</v>
      </c>
      <c r="K43" s="9">
        <f t="shared" si="40"/>
        <v>0.08667793745</v>
      </c>
      <c r="L43" s="16">
        <f t="shared" si="41"/>
        <v>-0.03491505098</v>
      </c>
      <c r="M43" s="9">
        <f t="shared" si="42"/>
        <v>-0.2110975688</v>
      </c>
    </row>
    <row r="44">
      <c r="B44" s="7" t="s">
        <v>45</v>
      </c>
      <c r="C44" s="19">
        <f>'「PTT」無回文版'!C44+Dcard!C44</f>
        <v>300</v>
      </c>
      <c r="D44" s="25">
        <f t="shared" si="37"/>
        <v>0.1256281407</v>
      </c>
      <c r="E44" s="19">
        <f>Dcard!E44+'「PTT」無回文版'!E44</f>
        <v>298</v>
      </c>
      <c r="F44" s="25">
        <f t="shared" si="38"/>
        <v>0.1175542406</v>
      </c>
      <c r="G44" s="19">
        <f>Dcard!G44+'「PTT」無回文版'!G44</f>
        <v>280</v>
      </c>
      <c r="H44" s="25">
        <f t="shared" si="39"/>
        <v>0.1257296812</v>
      </c>
      <c r="J44" s="7" t="s">
        <v>45</v>
      </c>
      <c r="K44" s="9">
        <f t="shared" si="40"/>
        <v>-0.06426824458</v>
      </c>
      <c r="L44" s="16">
        <f t="shared" si="41"/>
        <v>0.008175440554</v>
      </c>
      <c r="M44" s="9">
        <f t="shared" si="42"/>
        <v>0.0008082622362</v>
      </c>
    </row>
    <row r="45">
      <c r="B45" s="7" t="s">
        <v>46</v>
      </c>
      <c r="C45" s="19">
        <f>'「PTT」無回文版'!C45+Dcard!C45</f>
        <v>234</v>
      </c>
      <c r="D45" s="25">
        <f t="shared" si="37"/>
        <v>0.09798994975</v>
      </c>
      <c r="E45" s="19">
        <f>Dcard!E45+'「PTT」無回文版'!E45</f>
        <v>236</v>
      </c>
      <c r="F45" s="25">
        <f t="shared" si="38"/>
        <v>0.09309664694</v>
      </c>
      <c r="G45" s="19">
        <f>Dcard!G45+'「PTT」無回文版'!G45</f>
        <v>224</v>
      </c>
      <c r="H45" s="25">
        <f t="shared" si="39"/>
        <v>0.1005837449</v>
      </c>
      <c r="J45" s="7" t="s">
        <v>46</v>
      </c>
      <c r="K45" s="9">
        <f t="shared" si="40"/>
        <v>-0.04993678248</v>
      </c>
      <c r="L45" s="16">
        <f t="shared" si="41"/>
        <v>0.007487098006</v>
      </c>
      <c r="M45" s="9">
        <f t="shared" si="42"/>
        <v>0.02647001255</v>
      </c>
    </row>
    <row r="46">
      <c r="B46" s="7" t="s">
        <v>47</v>
      </c>
      <c r="C46" s="19">
        <f>'「PTT」無回文版'!C46+Dcard!C46</f>
        <v>166</v>
      </c>
      <c r="D46" s="25">
        <f t="shared" si="37"/>
        <v>0.06951423786</v>
      </c>
      <c r="E46" s="19">
        <f>Dcard!E46+'「PTT」無回文版'!E46</f>
        <v>99</v>
      </c>
      <c r="F46" s="25">
        <f t="shared" si="38"/>
        <v>0.03905325444</v>
      </c>
      <c r="G46" s="19">
        <f>Dcard!G46+'「PTT」無回文版'!G46</f>
        <v>111</v>
      </c>
      <c r="H46" s="25">
        <f t="shared" si="39"/>
        <v>0.0498428379</v>
      </c>
      <c r="J46" s="38" t="s">
        <v>47</v>
      </c>
      <c r="K46" s="9">
        <f t="shared" si="40"/>
        <v>-0.4381977615</v>
      </c>
      <c r="L46" s="34">
        <f t="shared" si="41"/>
        <v>0.01078958346</v>
      </c>
      <c r="M46" s="9">
        <f t="shared" si="42"/>
        <v>-0.2829837536</v>
      </c>
    </row>
    <row r="47">
      <c r="B47" s="7" t="s">
        <v>48</v>
      </c>
      <c r="C47" s="19">
        <f>'「PTT」無回文版'!C47+Dcard!C47</f>
        <v>109</v>
      </c>
      <c r="D47" s="25">
        <f t="shared" si="37"/>
        <v>0.04564489112</v>
      </c>
      <c r="E47" s="19">
        <f>Dcard!E47+'「PTT」無回文版'!E47</f>
        <v>105</v>
      </c>
      <c r="F47" s="25">
        <f t="shared" si="38"/>
        <v>0.04142011834</v>
      </c>
      <c r="G47" s="19">
        <f>Dcard!G47+'「PTT」無回文版'!G47</f>
        <v>102</v>
      </c>
      <c r="H47" s="25">
        <f t="shared" si="39"/>
        <v>0.04580152672</v>
      </c>
      <c r="J47" s="38" t="s">
        <v>48</v>
      </c>
      <c r="K47" s="9">
        <f t="shared" si="40"/>
        <v>-0.09255740731</v>
      </c>
      <c r="L47" s="34">
        <f t="shared" si="41"/>
        <v>0.004381408374</v>
      </c>
      <c r="M47" s="9">
        <f t="shared" si="42"/>
        <v>0.003431612858</v>
      </c>
    </row>
    <row r="48">
      <c r="B48" s="7" t="s">
        <v>49</v>
      </c>
      <c r="C48" s="19">
        <f>'「PTT」無回文版'!C48+Dcard!C48</f>
        <v>82</v>
      </c>
      <c r="D48" s="25">
        <f t="shared" si="37"/>
        <v>0.03433835846</v>
      </c>
      <c r="E48" s="19">
        <f>Dcard!E48+'「PTT」無回文版'!E48</f>
        <v>123</v>
      </c>
      <c r="F48" s="25">
        <f t="shared" si="38"/>
        <v>0.04852071006</v>
      </c>
      <c r="G48" s="19">
        <f>Dcard!G48+'「PTT」無回文版'!G48</f>
        <v>89</v>
      </c>
      <c r="H48" s="25">
        <f t="shared" si="39"/>
        <v>0.03996407723</v>
      </c>
      <c r="J48" s="38" t="s">
        <v>49</v>
      </c>
      <c r="K48" s="9">
        <f t="shared" si="40"/>
        <v>0.4130177515</v>
      </c>
      <c r="L48" s="16">
        <f t="shared" si="41"/>
        <v>-0.008556632825</v>
      </c>
      <c r="M48" s="9">
        <f t="shared" si="42"/>
        <v>0.1638319077</v>
      </c>
    </row>
    <row r="49">
      <c r="B49" s="7" t="s">
        <v>50</v>
      </c>
      <c r="C49" s="19">
        <f>'「PTT」無回文版'!C49+Dcard!C49</f>
        <v>376</v>
      </c>
      <c r="D49" s="25">
        <f t="shared" si="37"/>
        <v>0.1574539363</v>
      </c>
      <c r="E49" s="19">
        <f>Dcard!E49+'「PTT」無回文版'!E49</f>
        <v>347</v>
      </c>
      <c r="F49" s="25">
        <f t="shared" si="38"/>
        <v>0.1368836292</v>
      </c>
      <c r="G49" s="19">
        <f>Dcard!G49+'「PTT」無回文版'!G49</f>
        <v>314</v>
      </c>
      <c r="H49" s="25">
        <f t="shared" si="39"/>
        <v>0.1409968568</v>
      </c>
      <c r="J49" s="38" t="s">
        <v>50</v>
      </c>
      <c r="K49" s="9">
        <f t="shared" si="40"/>
        <v>-0.1306433338</v>
      </c>
      <c r="L49" s="34">
        <f t="shared" si="41"/>
        <v>0.004113227567</v>
      </c>
      <c r="M49" s="9">
        <f t="shared" si="42"/>
        <v>-0.1045199629</v>
      </c>
    </row>
    <row r="50">
      <c r="B50" s="18"/>
      <c r="C50" s="19">
        <f>'「PTT」無回文版'!C50+Dcard!C50</f>
        <v>2388</v>
      </c>
      <c r="D50" s="15">
        <f>C50/$C$53</f>
        <v>0.05746462605</v>
      </c>
      <c r="E50" s="19">
        <f>Dcard!E50+'「PTT」無回文版'!E50</f>
        <v>2535</v>
      </c>
      <c r="F50" s="15">
        <f>E50/$E$53</f>
        <v>0.06094775563</v>
      </c>
      <c r="G50" s="19">
        <f>Dcard!G50+'「PTT」無回文版'!G50</f>
        <v>2227</v>
      </c>
      <c r="H50" s="15">
        <f>G50/$G$53</f>
        <v>0.05736881424</v>
      </c>
    </row>
    <row r="51">
      <c r="D51" s="16"/>
    </row>
    <row r="52">
      <c r="D52" s="16"/>
    </row>
    <row r="53">
      <c r="A53" s="27" t="s">
        <v>51</v>
      </c>
      <c r="B53" s="27"/>
      <c r="C53" s="28">
        <f t="shared" ref="C53:F53" si="43">sum(C50,C40,C31,C19,C11,C15,C25)</f>
        <v>41556</v>
      </c>
      <c r="D53" s="29">
        <f t="shared" si="43"/>
        <v>1</v>
      </c>
      <c r="E53" s="28">
        <f t="shared" si="43"/>
        <v>41593</v>
      </c>
      <c r="F53" s="29">
        <f t="shared" si="43"/>
        <v>1</v>
      </c>
      <c r="G53" s="28">
        <f>sum(G50,G40,G31,G25,G19,G15,G11)</f>
        <v>38819</v>
      </c>
      <c r="H53" s="29">
        <f>sum(H50,H40,H31,H19,H11,H15,H25)</f>
        <v>1</v>
      </c>
      <c r="I53" s="16">
        <f>(G53-E53)/G53</f>
        <v>-0.07145985213</v>
      </c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14"/>
    <col customWidth="1" min="2" max="2" width="8.43"/>
    <col customWidth="1" min="3" max="3" width="14.0"/>
    <col customWidth="1" min="4" max="4" width="7.86"/>
    <col customWidth="1" min="5" max="5" width="9.43"/>
    <col customWidth="1" min="6" max="6" width="8.57"/>
    <col customWidth="1" min="7" max="7" width="8.86"/>
    <col customWidth="1" min="8" max="8" width="13.86"/>
    <col customWidth="1" min="9" max="9" width="13.71"/>
    <col customWidth="1" min="10" max="10" width="17.14"/>
    <col customWidth="1" min="11" max="11" width="7.86"/>
  </cols>
  <sheetData>
    <row r="1">
      <c r="A1" s="1" t="s">
        <v>54</v>
      </c>
      <c r="B1" s="39">
        <v>2018.0</v>
      </c>
      <c r="C1" s="39" t="s">
        <v>55</v>
      </c>
      <c r="D1" s="40">
        <v>2019.0</v>
      </c>
      <c r="F1" s="41">
        <v>2020.0</v>
      </c>
      <c r="H1" s="21" t="s">
        <v>56</v>
      </c>
      <c r="I1" s="21" t="s">
        <v>57</v>
      </c>
      <c r="J1" s="21" t="s">
        <v>58</v>
      </c>
      <c r="K1" s="42"/>
    </row>
    <row r="2">
      <c r="A2" s="43" t="s">
        <v>59</v>
      </c>
      <c r="B2" s="33">
        <v>608.0</v>
      </c>
      <c r="C2" s="44">
        <f t="shared" ref="C2:C41" si="1">B2/$B$41</f>
        <v>0.1140927003</v>
      </c>
      <c r="D2" s="33">
        <v>427.0</v>
      </c>
      <c r="E2" s="45">
        <f t="shared" ref="E2:E41" si="2">D2/$D$41</f>
        <v>0.09345589845</v>
      </c>
      <c r="F2" s="33">
        <v>273.0</v>
      </c>
      <c r="G2" s="46">
        <f t="shared" ref="G2:G40" si="3">F2/$F$41</f>
        <v>0.09075797872</v>
      </c>
      <c r="H2" s="47">
        <f t="shared" ref="H2:H39" si="4">(E2-C2)/C2</f>
        <v>-0.1808774954</v>
      </c>
      <c r="I2" s="47">
        <f t="shared" ref="I2:I40" si="5">(G2-E2)/E2</f>
        <v>-0.02886837286</v>
      </c>
      <c r="J2" s="47">
        <f t="shared" ref="J2:J38" si="6">(G2-C2)/C2</f>
        <v>-0.2045242292</v>
      </c>
    </row>
    <row r="3">
      <c r="A3" s="48" t="s">
        <v>60</v>
      </c>
      <c r="B3" s="33">
        <v>435.0</v>
      </c>
      <c r="C3" s="44">
        <f t="shared" si="1"/>
        <v>0.08162882342</v>
      </c>
      <c r="D3" s="33">
        <v>359.0</v>
      </c>
      <c r="E3" s="45">
        <f t="shared" si="2"/>
        <v>0.0785729919</v>
      </c>
      <c r="F3" s="33">
        <v>239.0</v>
      </c>
      <c r="G3" s="46">
        <f t="shared" si="3"/>
        <v>0.07945478723</v>
      </c>
      <c r="H3" s="47">
        <f t="shared" si="4"/>
        <v>-0.03743569231</v>
      </c>
      <c r="I3" s="47">
        <f t="shared" si="5"/>
        <v>0.01122262639</v>
      </c>
      <c r="J3" s="47">
        <f t="shared" si="6"/>
        <v>-0.02663319271</v>
      </c>
    </row>
    <row r="4">
      <c r="A4" s="43" t="s">
        <v>61</v>
      </c>
      <c r="B4" s="33">
        <v>280.0</v>
      </c>
      <c r="C4" s="44">
        <f t="shared" si="1"/>
        <v>0.05254269094</v>
      </c>
      <c r="D4" s="33">
        <v>383.0</v>
      </c>
      <c r="E4" s="45">
        <f t="shared" si="2"/>
        <v>0.08382578245</v>
      </c>
      <c r="F4" s="33">
        <v>306.0</v>
      </c>
      <c r="G4" s="46">
        <f t="shared" si="3"/>
        <v>0.1017287234</v>
      </c>
      <c r="H4" s="37">
        <f t="shared" si="4"/>
        <v>0.5953842666</v>
      </c>
      <c r="I4" s="47">
        <f t="shared" si="5"/>
        <v>0.2135732043</v>
      </c>
      <c r="J4" s="37">
        <f t="shared" si="6"/>
        <v>0.9361155965</v>
      </c>
    </row>
    <row r="5">
      <c r="A5" s="49" t="s">
        <v>62</v>
      </c>
      <c r="B5" s="33">
        <v>342.0</v>
      </c>
      <c r="C5" s="44">
        <f t="shared" si="1"/>
        <v>0.06417714393</v>
      </c>
      <c r="D5" s="33">
        <v>280.0</v>
      </c>
      <c r="E5" s="45">
        <f t="shared" si="2"/>
        <v>0.06128255636</v>
      </c>
      <c r="F5" s="33">
        <v>195.0</v>
      </c>
      <c r="G5" s="46">
        <f t="shared" si="3"/>
        <v>0.06482712766</v>
      </c>
      <c r="H5" s="47">
        <f t="shared" si="4"/>
        <v>-0.04510309113</v>
      </c>
      <c r="I5" s="47">
        <f t="shared" si="5"/>
        <v>0.05783980813</v>
      </c>
      <c r="J5" s="47">
        <f t="shared" si="6"/>
        <v>0.01012796286</v>
      </c>
    </row>
    <row r="6">
      <c r="A6" s="49" t="s">
        <v>63</v>
      </c>
      <c r="B6" s="33">
        <v>220.0</v>
      </c>
      <c r="C6" s="44">
        <f t="shared" si="1"/>
        <v>0.04128354288</v>
      </c>
      <c r="D6" s="33">
        <v>180.0</v>
      </c>
      <c r="E6" s="45">
        <f t="shared" si="2"/>
        <v>0.03939592909</v>
      </c>
      <c r="F6" s="33">
        <v>126.0</v>
      </c>
      <c r="G6" s="46">
        <f t="shared" si="3"/>
        <v>0.04188829787</v>
      </c>
      <c r="H6" s="47">
        <f t="shared" si="4"/>
        <v>-0.04572315406</v>
      </c>
      <c r="I6" s="47">
        <f t="shared" si="5"/>
        <v>0.06326462766</v>
      </c>
      <c r="J6" s="47">
        <f t="shared" si="6"/>
        <v>0.01464881528</v>
      </c>
    </row>
    <row r="7">
      <c r="A7" s="48" t="s">
        <v>64</v>
      </c>
      <c r="B7" s="33">
        <v>115.0</v>
      </c>
      <c r="C7" s="44">
        <f t="shared" si="1"/>
        <v>0.02158003378</v>
      </c>
      <c r="D7" s="33">
        <v>121.0</v>
      </c>
      <c r="E7" s="45">
        <f t="shared" si="2"/>
        <v>0.026482819</v>
      </c>
      <c r="F7" s="33">
        <v>104.0</v>
      </c>
      <c r="G7" s="46">
        <f t="shared" si="3"/>
        <v>0.03457446809</v>
      </c>
      <c r="H7" s="47">
        <f t="shared" si="4"/>
        <v>0.2271908038</v>
      </c>
      <c r="I7" s="47">
        <f t="shared" si="5"/>
        <v>0.3055433445</v>
      </c>
      <c r="J7" s="47">
        <f t="shared" si="6"/>
        <v>0.6021507863</v>
      </c>
    </row>
    <row r="8">
      <c r="A8" s="43" t="s">
        <v>65</v>
      </c>
      <c r="B8" s="33">
        <v>322.0</v>
      </c>
      <c r="C8" s="44">
        <f t="shared" si="1"/>
        <v>0.06042409458</v>
      </c>
      <c r="D8" s="33">
        <v>280.0</v>
      </c>
      <c r="E8" s="45">
        <f t="shared" si="2"/>
        <v>0.06128255636</v>
      </c>
      <c r="F8" s="33">
        <v>176.0</v>
      </c>
      <c r="G8" s="46">
        <f t="shared" si="3"/>
        <v>0.0585106383</v>
      </c>
      <c r="H8" s="47">
        <f t="shared" si="4"/>
        <v>0.01420727588</v>
      </c>
      <c r="I8" s="47">
        <f t="shared" si="5"/>
        <v>-0.04523176292</v>
      </c>
      <c r="J8" s="47">
        <f t="shared" si="6"/>
        <v>-0.03166710718</v>
      </c>
    </row>
    <row r="9">
      <c r="A9" s="49" t="s">
        <v>66</v>
      </c>
      <c r="B9" s="33">
        <v>49.0</v>
      </c>
      <c r="C9" s="44">
        <f t="shared" si="1"/>
        <v>0.009194970914</v>
      </c>
      <c r="D9" s="33">
        <v>34.0</v>
      </c>
      <c r="E9" s="45">
        <f t="shared" si="2"/>
        <v>0.007441453272</v>
      </c>
      <c r="F9" s="33">
        <v>20.0</v>
      </c>
      <c r="G9" s="46">
        <f t="shared" si="3"/>
        <v>0.00664893617</v>
      </c>
      <c r="H9" s="47">
        <f t="shared" si="4"/>
        <v>-0.1907039901</v>
      </c>
      <c r="I9" s="47">
        <f t="shared" si="5"/>
        <v>-0.1065003129</v>
      </c>
      <c r="J9" s="47">
        <f t="shared" si="6"/>
        <v>-0.2768942683</v>
      </c>
    </row>
    <row r="10">
      <c r="A10" s="48" t="s">
        <v>67</v>
      </c>
      <c r="B10" s="33">
        <v>191.0</v>
      </c>
      <c r="C10" s="44">
        <f t="shared" si="1"/>
        <v>0.03584162132</v>
      </c>
      <c r="D10" s="33">
        <v>113.0</v>
      </c>
      <c r="E10" s="45">
        <f t="shared" si="2"/>
        <v>0.02473188882</v>
      </c>
      <c r="F10" s="33">
        <v>79.0</v>
      </c>
      <c r="G10" s="46">
        <f t="shared" si="3"/>
        <v>0.02626329787</v>
      </c>
      <c r="H10" s="47">
        <f t="shared" si="4"/>
        <v>-0.3099673534</v>
      </c>
      <c r="I10" s="47">
        <f t="shared" si="5"/>
        <v>0.06192042459</v>
      </c>
      <c r="J10" s="47">
        <f t="shared" si="6"/>
        <v>-0.2672402389</v>
      </c>
    </row>
    <row r="11">
      <c r="A11" s="43" t="s">
        <v>68</v>
      </c>
      <c r="B11" s="21">
        <v>251.0</v>
      </c>
      <c r="C11" s="44">
        <f t="shared" si="1"/>
        <v>0.04710076938</v>
      </c>
      <c r="D11" s="21">
        <v>240.0</v>
      </c>
      <c r="E11" s="45">
        <f t="shared" si="2"/>
        <v>0.05252790545</v>
      </c>
      <c r="F11" s="21">
        <v>151.0</v>
      </c>
      <c r="G11" s="46">
        <f t="shared" si="3"/>
        <v>0.05019946809</v>
      </c>
      <c r="H11" s="47">
        <f t="shared" si="4"/>
        <v>0.1152239368</v>
      </c>
      <c r="I11" s="47">
        <f t="shared" si="5"/>
        <v>-0.04432762633</v>
      </c>
      <c r="J11" s="37">
        <f t="shared" si="6"/>
        <v>0.06578870687</v>
      </c>
    </row>
    <row r="12">
      <c r="A12" s="48" t="s">
        <v>69</v>
      </c>
      <c r="B12" s="33">
        <v>303.0</v>
      </c>
      <c r="C12" s="44">
        <f t="shared" si="1"/>
        <v>0.05685869769</v>
      </c>
      <c r="D12" s="33">
        <v>206.0</v>
      </c>
      <c r="E12" s="45">
        <f t="shared" si="2"/>
        <v>0.04508645218</v>
      </c>
      <c r="F12" s="33">
        <v>114.0</v>
      </c>
      <c r="G12" s="46">
        <f t="shared" si="3"/>
        <v>0.03789893617</v>
      </c>
      <c r="H12" s="47">
        <f t="shared" si="4"/>
        <v>-0.2070438823</v>
      </c>
      <c r="I12" s="47">
        <f t="shared" si="5"/>
        <v>-0.1594163138</v>
      </c>
      <c r="J12" s="47">
        <f t="shared" si="6"/>
        <v>-0.3334540236</v>
      </c>
    </row>
    <row r="13">
      <c r="A13" s="49" t="s">
        <v>70</v>
      </c>
      <c r="B13" s="33">
        <v>113.0</v>
      </c>
      <c r="C13" s="44">
        <f t="shared" si="1"/>
        <v>0.02120472884</v>
      </c>
      <c r="D13" s="33">
        <v>97.0</v>
      </c>
      <c r="E13" s="45">
        <f t="shared" si="2"/>
        <v>0.02123002845</v>
      </c>
      <c r="F13" s="33">
        <v>45.0</v>
      </c>
      <c r="G13" s="46">
        <f t="shared" si="3"/>
        <v>0.01496010638</v>
      </c>
      <c r="H13" s="47">
        <f t="shared" si="4"/>
        <v>0.001193111717</v>
      </c>
      <c r="I13" s="47">
        <f t="shared" si="5"/>
        <v>-0.295332721</v>
      </c>
      <c r="J13" s="47">
        <f t="shared" si="6"/>
        <v>-0.2944919742</v>
      </c>
    </row>
    <row r="14">
      <c r="A14" s="43" t="s">
        <v>71</v>
      </c>
      <c r="B14" s="33">
        <v>41.0</v>
      </c>
      <c r="C14" s="44">
        <f t="shared" si="1"/>
        <v>0.007693751173</v>
      </c>
      <c r="D14" s="33">
        <v>48.0</v>
      </c>
      <c r="E14" s="45">
        <f t="shared" si="2"/>
        <v>0.01050558109</v>
      </c>
      <c r="F14" s="33">
        <v>33.0</v>
      </c>
      <c r="G14" s="46">
        <f t="shared" si="3"/>
        <v>0.01097074468</v>
      </c>
      <c r="H14" s="47">
        <f t="shared" si="4"/>
        <v>0.365469308</v>
      </c>
      <c r="I14" s="47">
        <f t="shared" si="5"/>
        <v>0.04427775931</v>
      </c>
      <c r="J14" s="47">
        <f t="shared" si="6"/>
        <v>0.4259292294</v>
      </c>
    </row>
    <row r="15">
      <c r="A15" s="48" t="s">
        <v>72</v>
      </c>
      <c r="B15" s="33">
        <v>27.0</v>
      </c>
      <c r="C15" s="44">
        <f t="shared" si="1"/>
        <v>0.005066616626</v>
      </c>
      <c r="D15" s="33">
        <v>372.0</v>
      </c>
      <c r="E15" s="45">
        <f t="shared" si="2"/>
        <v>0.08141825345</v>
      </c>
      <c r="F15" s="33">
        <v>248.0</v>
      </c>
      <c r="G15" s="46">
        <f t="shared" si="3"/>
        <v>0.08244680851</v>
      </c>
      <c r="H15" s="47">
        <f t="shared" si="4"/>
        <v>15.06955084</v>
      </c>
      <c r="I15" s="47">
        <f t="shared" si="5"/>
        <v>0.01263297872</v>
      </c>
      <c r="J15" s="47">
        <f t="shared" si="6"/>
        <v>15.27255713</v>
      </c>
    </row>
    <row r="16">
      <c r="A16" s="50" t="s">
        <v>73</v>
      </c>
      <c r="B16" s="33">
        <v>68.0</v>
      </c>
      <c r="C16" s="44">
        <f t="shared" si="1"/>
        <v>0.0127603678</v>
      </c>
      <c r="D16" s="33">
        <v>50.0</v>
      </c>
      <c r="E16" s="45">
        <f t="shared" si="2"/>
        <v>0.01094331364</v>
      </c>
      <c r="F16" s="33">
        <v>25.0</v>
      </c>
      <c r="G16" s="46">
        <f t="shared" si="3"/>
        <v>0.008311170213</v>
      </c>
      <c r="H16" s="47">
        <f t="shared" si="4"/>
        <v>-0.1423982594</v>
      </c>
      <c r="I16" s="47">
        <f t="shared" si="5"/>
        <v>-0.240525266</v>
      </c>
      <c r="J16" s="47">
        <f t="shared" si="6"/>
        <v>-0.3486731461</v>
      </c>
    </row>
    <row r="17">
      <c r="A17" s="7" t="s">
        <v>74</v>
      </c>
      <c r="B17" s="33">
        <v>123.0</v>
      </c>
      <c r="C17" s="44">
        <f t="shared" si="1"/>
        <v>0.02308125352</v>
      </c>
      <c r="D17" s="33">
        <v>83.0</v>
      </c>
      <c r="E17" s="45">
        <f t="shared" si="2"/>
        <v>0.01816590063</v>
      </c>
      <c r="F17" s="33">
        <v>56.0</v>
      </c>
      <c r="G17" s="46">
        <f t="shared" si="3"/>
        <v>0.01861702128</v>
      </c>
      <c r="H17" s="47">
        <f t="shared" si="4"/>
        <v>-0.2129586627</v>
      </c>
      <c r="I17" s="47">
        <f t="shared" si="5"/>
        <v>0.02483337606</v>
      </c>
      <c r="J17" s="47">
        <f t="shared" si="6"/>
        <v>-0.1934137692</v>
      </c>
    </row>
    <row r="18">
      <c r="A18" s="49" t="s">
        <v>75</v>
      </c>
      <c r="B18" s="33">
        <v>79.0</v>
      </c>
      <c r="C18" s="44">
        <f t="shared" si="1"/>
        <v>0.01482454494</v>
      </c>
      <c r="D18" s="33">
        <v>70.0</v>
      </c>
      <c r="E18" s="45">
        <f t="shared" si="2"/>
        <v>0.01532063909</v>
      </c>
      <c r="F18" s="33">
        <v>40.0</v>
      </c>
      <c r="G18" s="46">
        <f t="shared" si="3"/>
        <v>0.01329787234</v>
      </c>
      <c r="H18" s="47">
        <f t="shared" si="4"/>
        <v>0.03346437605</v>
      </c>
      <c r="I18" s="47">
        <f t="shared" si="5"/>
        <v>-0.1320288754</v>
      </c>
      <c r="J18" s="47">
        <f t="shared" si="6"/>
        <v>-0.1029827633</v>
      </c>
    </row>
    <row r="19">
      <c r="A19" s="49" t="s">
        <v>76</v>
      </c>
      <c r="B19" s="33">
        <v>38.0</v>
      </c>
      <c r="C19" s="44">
        <f t="shared" si="1"/>
        <v>0.00713079377</v>
      </c>
      <c r="D19" s="33">
        <v>34.0</v>
      </c>
      <c r="E19" s="45">
        <f t="shared" si="2"/>
        <v>0.007441453272</v>
      </c>
      <c r="F19" s="33">
        <v>19.0</v>
      </c>
      <c r="G19" s="46">
        <f t="shared" si="3"/>
        <v>0.006316489362</v>
      </c>
      <c r="H19" s="37">
        <f t="shared" si="4"/>
        <v>0.04356590755</v>
      </c>
      <c r="I19" s="47">
        <f t="shared" si="5"/>
        <v>-0.1511752972</v>
      </c>
      <c r="J19" s="37">
        <f t="shared" si="6"/>
        <v>-0.1141954787</v>
      </c>
    </row>
    <row r="20">
      <c r="A20" s="49" t="s">
        <v>77</v>
      </c>
      <c r="B20" s="33">
        <v>117.0</v>
      </c>
      <c r="C20" s="44">
        <f t="shared" si="1"/>
        <v>0.02195533871</v>
      </c>
      <c r="D20" s="33">
        <v>48.0</v>
      </c>
      <c r="E20" s="45">
        <f t="shared" si="2"/>
        <v>0.01050558109</v>
      </c>
      <c r="F20" s="33">
        <v>20.0</v>
      </c>
      <c r="G20" s="46">
        <f t="shared" si="3"/>
        <v>0.00664893617</v>
      </c>
      <c r="H20" s="47">
        <f t="shared" si="4"/>
        <v>-0.5215022083</v>
      </c>
      <c r="I20" s="47">
        <f t="shared" si="5"/>
        <v>-0.3671043883</v>
      </c>
      <c r="J20" s="47">
        <f t="shared" si="6"/>
        <v>-0.6971608474</v>
      </c>
    </row>
    <row r="21">
      <c r="A21" s="7" t="s">
        <v>78</v>
      </c>
      <c r="B21" s="33">
        <v>19.0</v>
      </c>
      <c r="C21" s="44">
        <f t="shared" si="1"/>
        <v>0.003565396885</v>
      </c>
      <c r="D21" s="33">
        <v>10.0</v>
      </c>
      <c r="E21" s="45">
        <f t="shared" si="2"/>
        <v>0.002188662727</v>
      </c>
      <c r="F21" s="33">
        <v>11.0</v>
      </c>
      <c r="G21" s="46">
        <f t="shared" si="3"/>
        <v>0.003656914894</v>
      </c>
      <c r="H21" s="47">
        <f t="shared" si="4"/>
        <v>-0.3861377014</v>
      </c>
      <c r="I21" s="47">
        <f t="shared" si="5"/>
        <v>0.6708444149</v>
      </c>
      <c r="J21" s="47">
        <f t="shared" si="6"/>
        <v>0.02566839306</v>
      </c>
    </row>
    <row r="22">
      <c r="A22" s="49" t="s">
        <v>79</v>
      </c>
      <c r="B22" s="33">
        <v>111.0</v>
      </c>
      <c r="C22" s="44">
        <f t="shared" si="1"/>
        <v>0.02082942391</v>
      </c>
      <c r="D22" s="33">
        <v>126.0</v>
      </c>
      <c r="E22" s="45">
        <f t="shared" si="2"/>
        <v>0.02757715036</v>
      </c>
      <c r="F22" s="33">
        <v>73.0</v>
      </c>
      <c r="G22" s="46">
        <f t="shared" si="3"/>
        <v>0.02426861702</v>
      </c>
      <c r="H22" s="47">
        <f t="shared" si="4"/>
        <v>0.3239516601</v>
      </c>
      <c r="I22" s="47">
        <f t="shared" si="5"/>
        <v>-0.1199737209</v>
      </c>
      <c r="J22" s="47">
        <f t="shared" si="6"/>
        <v>0.1651122532</v>
      </c>
    </row>
    <row r="23">
      <c r="A23" s="49" t="s">
        <v>80</v>
      </c>
      <c r="B23" s="33">
        <v>13.0</v>
      </c>
      <c r="C23" s="44">
        <f t="shared" si="1"/>
        <v>0.002439482079</v>
      </c>
      <c r="D23" s="33">
        <v>4.0</v>
      </c>
      <c r="E23" s="45">
        <f t="shared" si="2"/>
        <v>0.0008754650908</v>
      </c>
      <c r="F23" s="33">
        <v>4.0</v>
      </c>
      <c r="G23" s="46">
        <f t="shared" si="3"/>
        <v>0.001329787234</v>
      </c>
      <c r="H23" s="47">
        <f t="shared" si="4"/>
        <v>-0.6411266562</v>
      </c>
      <c r="I23" s="47">
        <f t="shared" si="5"/>
        <v>0.5189494681</v>
      </c>
      <c r="J23" s="47">
        <f t="shared" si="6"/>
        <v>-0.4548895254</v>
      </c>
    </row>
    <row r="24">
      <c r="A24" s="51">
        <v>1028.0</v>
      </c>
      <c r="B24" s="33">
        <v>186.0</v>
      </c>
      <c r="C24" s="44">
        <f t="shared" si="1"/>
        <v>0.03490335898</v>
      </c>
      <c r="D24" s="33">
        <v>158.0</v>
      </c>
      <c r="E24" s="45">
        <f t="shared" si="2"/>
        <v>0.03458087109</v>
      </c>
      <c r="F24" s="33">
        <v>79.0</v>
      </c>
      <c r="G24" s="46">
        <f t="shared" si="3"/>
        <v>0.02626329787</v>
      </c>
      <c r="H24" s="47">
        <f t="shared" si="4"/>
        <v>-0.009239451469</v>
      </c>
      <c r="I24" s="47">
        <f t="shared" si="5"/>
        <v>-0.240525266</v>
      </c>
      <c r="J24" s="47">
        <f t="shared" si="6"/>
        <v>-0.2475423959</v>
      </c>
    </row>
    <row r="25">
      <c r="A25" s="49" t="s">
        <v>81</v>
      </c>
      <c r="B25" s="33">
        <v>142.0</v>
      </c>
      <c r="C25" s="44">
        <f t="shared" si="1"/>
        <v>0.0266466504</v>
      </c>
      <c r="D25" s="33">
        <v>125.0</v>
      </c>
      <c r="E25" s="45">
        <f t="shared" si="2"/>
        <v>0.02735828409</v>
      </c>
      <c r="F25" s="33">
        <v>62.0</v>
      </c>
      <c r="G25" s="46">
        <f t="shared" si="3"/>
        <v>0.02061170213</v>
      </c>
      <c r="H25" s="47">
        <f t="shared" si="4"/>
        <v>0.02670630921</v>
      </c>
      <c r="I25" s="47">
        <f t="shared" si="5"/>
        <v>-0.2466010638</v>
      </c>
      <c r="J25" s="47">
        <f t="shared" si="6"/>
        <v>-0.2264805589</v>
      </c>
    </row>
    <row r="26">
      <c r="A26" s="49" t="s">
        <v>82</v>
      </c>
      <c r="B26" s="33">
        <v>13.0</v>
      </c>
      <c r="C26" s="44">
        <f t="shared" si="1"/>
        <v>0.002439482079</v>
      </c>
      <c r="D26" s="33">
        <v>30.0</v>
      </c>
      <c r="E26" s="45">
        <f t="shared" si="2"/>
        <v>0.006565988181</v>
      </c>
      <c r="F26" s="33">
        <v>17.0</v>
      </c>
      <c r="G26" s="46">
        <f t="shared" si="3"/>
        <v>0.005651595745</v>
      </c>
      <c r="H26" s="47">
        <f t="shared" si="4"/>
        <v>1.691550078</v>
      </c>
      <c r="I26" s="47">
        <f t="shared" si="5"/>
        <v>-0.1392619681</v>
      </c>
      <c r="J26" s="47">
        <f t="shared" si="6"/>
        <v>1.316719517</v>
      </c>
    </row>
    <row r="27">
      <c r="A27" s="43" t="s">
        <v>83</v>
      </c>
      <c r="B27" s="33">
        <v>101.0</v>
      </c>
      <c r="C27" s="44">
        <f t="shared" si="1"/>
        <v>0.01895289923</v>
      </c>
      <c r="D27" s="21">
        <v>75.0</v>
      </c>
      <c r="E27" s="45">
        <f t="shared" si="2"/>
        <v>0.01641497045</v>
      </c>
      <c r="F27" s="33">
        <v>61.0</v>
      </c>
      <c r="G27" s="46">
        <f t="shared" si="3"/>
        <v>0.02027925532</v>
      </c>
      <c r="H27" s="47">
        <f t="shared" si="4"/>
        <v>-0.133907153</v>
      </c>
      <c r="I27" s="47">
        <f t="shared" si="5"/>
        <v>0.235412234</v>
      </c>
      <c r="J27" s="47">
        <f t="shared" si="6"/>
        <v>0.06998169897</v>
      </c>
    </row>
    <row r="28">
      <c r="A28" s="7" t="s">
        <v>84</v>
      </c>
      <c r="B28" s="33">
        <v>23.0</v>
      </c>
      <c r="C28" s="44">
        <f t="shared" si="1"/>
        <v>0.004316006755</v>
      </c>
      <c r="D28" s="21">
        <v>29.0</v>
      </c>
      <c r="E28" s="45">
        <f t="shared" si="2"/>
        <v>0.006347121909</v>
      </c>
      <c r="F28" s="33">
        <v>19.0</v>
      </c>
      <c r="G28" s="46">
        <f t="shared" si="3"/>
        <v>0.006316489362</v>
      </c>
      <c r="H28" s="47">
        <f t="shared" si="4"/>
        <v>0.47060055</v>
      </c>
      <c r="I28" s="47">
        <f t="shared" si="5"/>
        <v>-0.004826210565</v>
      </c>
      <c r="J28" s="47">
        <f t="shared" si="6"/>
        <v>0.4635031221</v>
      </c>
    </row>
    <row r="29">
      <c r="A29" s="49" t="s">
        <v>85</v>
      </c>
      <c r="B29" s="33">
        <v>113.0</v>
      </c>
      <c r="C29" s="44">
        <f t="shared" si="1"/>
        <v>0.02120472884</v>
      </c>
      <c r="D29" s="21">
        <v>70.0</v>
      </c>
      <c r="E29" s="45">
        <f t="shared" si="2"/>
        <v>0.01532063909</v>
      </c>
      <c r="F29" s="33">
        <v>35.0</v>
      </c>
      <c r="G29" s="46">
        <f t="shared" si="3"/>
        <v>0.0116356383</v>
      </c>
      <c r="H29" s="47">
        <f t="shared" si="4"/>
        <v>-0.277489507</v>
      </c>
      <c r="I29" s="47">
        <f t="shared" si="5"/>
        <v>-0.240525266</v>
      </c>
      <c r="J29" s="47">
        <f t="shared" si="6"/>
        <v>-0.4512715355</v>
      </c>
    </row>
    <row r="30">
      <c r="A30" s="49" t="s">
        <v>86</v>
      </c>
      <c r="B30" s="33">
        <v>116.0</v>
      </c>
      <c r="C30" s="44">
        <f t="shared" si="1"/>
        <v>0.02176768625</v>
      </c>
      <c r="D30" s="21">
        <v>102.0</v>
      </c>
      <c r="E30" s="45">
        <f t="shared" si="2"/>
        <v>0.02232435982</v>
      </c>
      <c r="F30" s="33">
        <v>68.0</v>
      </c>
      <c r="G30" s="46">
        <f t="shared" si="3"/>
        <v>0.02260638298</v>
      </c>
      <c r="H30" s="47">
        <f t="shared" si="4"/>
        <v>0.0255733919</v>
      </c>
      <c r="I30" s="47">
        <f t="shared" si="5"/>
        <v>0.01263297872</v>
      </c>
      <c r="J30" s="47">
        <f t="shared" si="6"/>
        <v>0.03852943874</v>
      </c>
    </row>
    <row r="31">
      <c r="A31" s="7" t="s">
        <v>87</v>
      </c>
      <c r="B31" s="33">
        <v>2.0</v>
      </c>
      <c r="C31" s="44">
        <f t="shared" si="1"/>
        <v>0.0003753049353</v>
      </c>
      <c r="D31" s="21">
        <v>3.0</v>
      </c>
      <c r="E31" s="45">
        <f t="shared" si="2"/>
        <v>0.0006565988181</v>
      </c>
      <c r="F31" s="33">
        <v>3.0</v>
      </c>
      <c r="G31" s="46">
        <f t="shared" si="3"/>
        <v>0.0009973404255</v>
      </c>
      <c r="H31" s="47">
        <f t="shared" si="4"/>
        <v>0.7495075509</v>
      </c>
      <c r="I31" s="47">
        <f t="shared" si="5"/>
        <v>0.5189494681</v>
      </c>
      <c r="J31" s="47">
        <f t="shared" si="6"/>
        <v>1.657413564</v>
      </c>
    </row>
    <row r="32">
      <c r="A32" s="7" t="s">
        <v>88</v>
      </c>
      <c r="B32" s="33">
        <v>46.0</v>
      </c>
      <c r="C32" s="44">
        <f t="shared" si="1"/>
        <v>0.008632013511</v>
      </c>
      <c r="D32" s="21">
        <v>57.0</v>
      </c>
      <c r="E32" s="45">
        <f t="shared" si="2"/>
        <v>0.01247537754</v>
      </c>
      <c r="F32" s="33">
        <v>51.0</v>
      </c>
      <c r="G32" s="46">
        <f t="shared" si="3"/>
        <v>0.01695478723</v>
      </c>
      <c r="H32" s="37">
        <f t="shared" si="4"/>
        <v>0.4452453681</v>
      </c>
      <c r="I32" s="47">
        <f t="shared" si="5"/>
        <v>0.3590600504</v>
      </c>
      <c r="J32" s="37">
        <f t="shared" si="6"/>
        <v>0.9641752428</v>
      </c>
    </row>
    <row r="33">
      <c r="A33" s="7" t="s">
        <v>89</v>
      </c>
      <c r="B33" s="33">
        <v>435.0</v>
      </c>
      <c r="C33" s="44">
        <f t="shared" si="1"/>
        <v>0.08162882342</v>
      </c>
      <c r="D33" s="21">
        <v>60.0</v>
      </c>
      <c r="E33" s="45">
        <f t="shared" si="2"/>
        <v>0.01313197636</v>
      </c>
      <c r="F33" s="33">
        <v>42.0</v>
      </c>
      <c r="G33" s="46">
        <f t="shared" si="3"/>
        <v>0.01396276596</v>
      </c>
      <c r="H33" s="47">
        <f t="shared" si="4"/>
        <v>-0.8391257424</v>
      </c>
      <c r="I33" s="47">
        <f t="shared" si="5"/>
        <v>0.06326462766</v>
      </c>
      <c r="J33" s="47">
        <f t="shared" si="6"/>
        <v>-0.8289480924</v>
      </c>
    </row>
    <row r="34">
      <c r="A34" s="7" t="s">
        <v>90</v>
      </c>
      <c r="B34" s="33">
        <v>28.0</v>
      </c>
      <c r="C34" s="44">
        <f t="shared" si="1"/>
        <v>0.005254269094</v>
      </c>
      <c r="D34" s="21">
        <v>13.0</v>
      </c>
      <c r="E34" s="45">
        <f t="shared" si="2"/>
        <v>0.002845261545</v>
      </c>
      <c r="F34" s="33">
        <v>20.0</v>
      </c>
      <c r="G34" s="46">
        <f t="shared" si="3"/>
        <v>0.00664893617</v>
      </c>
      <c r="H34" s="47">
        <f t="shared" si="4"/>
        <v>-0.4584857581</v>
      </c>
      <c r="I34" s="47">
        <f t="shared" si="5"/>
        <v>1.336845336</v>
      </c>
      <c r="J34" s="47">
        <f t="shared" si="6"/>
        <v>0.2654350304</v>
      </c>
    </row>
    <row r="35">
      <c r="A35" s="7" t="s">
        <v>91</v>
      </c>
      <c r="B35" s="33">
        <v>17.0</v>
      </c>
      <c r="C35" s="44">
        <f t="shared" si="1"/>
        <v>0.00319009195</v>
      </c>
      <c r="D35" s="21">
        <v>4.0</v>
      </c>
      <c r="E35" s="45">
        <f t="shared" si="2"/>
        <v>0.0008754650908</v>
      </c>
      <c r="F35" s="33">
        <v>2.0</v>
      </c>
      <c r="G35" s="46">
        <f t="shared" si="3"/>
        <v>0.000664893617</v>
      </c>
      <c r="H35" s="47">
        <f t="shared" si="4"/>
        <v>-0.725567443</v>
      </c>
      <c r="I35" s="47">
        <f t="shared" si="5"/>
        <v>-0.240525266</v>
      </c>
      <c r="J35" s="47">
        <f t="shared" si="6"/>
        <v>-0.7915754068</v>
      </c>
    </row>
    <row r="36">
      <c r="A36" s="7" t="s">
        <v>92</v>
      </c>
      <c r="B36" s="33">
        <v>7.0</v>
      </c>
      <c r="C36" s="44">
        <f t="shared" si="1"/>
        <v>0.001313567273</v>
      </c>
      <c r="D36" s="21">
        <v>5.0</v>
      </c>
      <c r="E36" s="45">
        <f t="shared" si="2"/>
        <v>0.001094331364</v>
      </c>
      <c r="F36" s="33">
        <v>4.0</v>
      </c>
      <c r="G36" s="46">
        <f t="shared" si="3"/>
        <v>0.001329787234</v>
      </c>
      <c r="H36" s="47">
        <f t="shared" si="4"/>
        <v>-0.1669011662</v>
      </c>
      <c r="I36" s="47">
        <f t="shared" si="5"/>
        <v>0.2151595745</v>
      </c>
      <c r="J36" s="47">
        <f t="shared" si="6"/>
        <v>0.01234802432</v>
      </c>
    </row>
    <row r="37">
      <c r="A37" s="7" t="s">
        <v>93</v>
      </c>
      <c r="B37" s="33">
        <v>0.0</v>
      </c>
      <c r="C37" s="44">
        <f t="shared" si="1"/>
        <v>0</v>
      </c>
      <c r="D37" s="21">
        <v>8.0</v>
      </c>
      <c r="E37" s="45">
        <f t="shared" si="2"/>
        <v>0.001750930182</v>
      </c>
      <c r="F37" s="33">
        <v>17.0</v>
      </c>
      <c r="G37" s="46">
        <f t="shared" si="3"/>
        <v>0.005651595745</v>
      </c>
      <c r="H37" s="37" t="str">
        <f t="shared" si="4"/>
        <v>#DIV/0!</v>
      </c>
      <c r="I37" s="47">
        <f t="shared" si="5"/>
        <v>2.22776762</v>
      </c>
      <c r="J37" s="37" t="str">
        <f t="shared" si="6"/>
        <v>#DIV/0!</v>
      </c>
    </row>
    <row r="38">
      <c r="A38" s="7" t="s">
        <v>94</v>
      </c>
      <c r="B38" s="33">
        <v>0.0</v>
      </c>
      <c r="C38" s="44">
        <f t="shared" si="1"/>
        <v>0</v>
      </c>
      <c r="D38" s="21">
        <v>2.0</v>
      </c>
      <c r="E38" s="45">
        <f t="shared" si="2"/>
        <v>0.0004377325454</v>
      </c>
      <c r="F38" s="33">
        <v>2.0</v>
      </c>
      <c r="G38" s="46">
        <f t="shared" si="3"/>
        <v>0.000664893617</v>
      </c>
      <c r="H38" s="47" t="str">
        <f t="shared" si="4"/>
        <v>#DIV/0!</v>
      </c>
      <c r="I38" s="47">
        <f t="shared" si="5"/>
        <v>0.5189494681</v>
      </c>
      <c r="J38" s="47" t="str">
        <f t="shared" si="6"/>
        <v>#DIV/0!</v>
      </c>
    </row>
    <row r="39">
      <c r="A39" s="7" t="s">
        <v>95</v>
      </c>
      <c r="B39" s="33">
        <v>191.0</v>
      </c>
      <c r="C39" s="44">
        <f t="shared" si="1"/>
        <v>0.03584162132</v>
      </c>
      <c r="D39" s="21">
        <v>218.0</v>
      </c>
      <c r="E39" s="45">
        <f t="shared" si="2"/>
        <v>0.04771284745</v>
      </c>
      <c r="F39" s="33">
        <v>103.0</v>
      </c>
      <c r="G39" s="46">
        <f t="shared" si="3"/>
        <v>0.03424202128</v>
      </c>
      <c r="H39" s="47">
        <f t="shared" si="4"/>
        <v>0.3312134244</v>
      </c>
      <c r="I39" s="47">
        <f t="shared" si="5"/>
        <v>-0.2823312146</v>
      </c>
      <c r="J39" s="37">
        <f t="shared" ref="J39:J40" si="7">(G39-C39)/G39</f>
        <v>-0.04671453323</v>
      </c>
    </row>
    <row r="40">
      <c r="A40" s="7" t="s">
        <v>96</v>
      </c>
      <c r="B40" s="33">
        <v>44.0</v>
      </c>
      <c r="C40" s="44">
        <f t="shared" si="1"/>
        <v>0.008256708576</v>
      </c>
      <c r="D40" s="21">
        <v>45.0</v>
      </c>
      <c r="E40" s="45">
        <f t="shared" si="2"/>
        <v>0.009848982272</v>
      </c>
      <c r="F40" s="33">
        <v>66.0</v>
      </c>
      <c r="G40" s="46">
        <f t="shared" si="3"/>
        <v>0.02194148936</v>
      </c>
      <c r="H40" s="47">
        <f>(E40-C39)/C39</f>
        <v>-0.7252082381</v>
      </c>
      <c r="I40" s="47">
        <f t="shared" si="5"/>
        <v>1.227792553</v>
      </c>
      <c r="J40" s="37">
        <f t="shared" si="7"/>
        <v>0.6236942516</v>
      </c>
    </row>
    <row r="41">
      <c r="A41" s="17" t="s">
        <v>97</v>
      </c>
      <c r="B41" s="17">
        <f>sum(B2:B40)</f>
        <v>5329</v>
      </c>
      <c r="C41" s="44">
        <f t="shared" si="1"/>
        <v>1</v>
      </c>
      <c r="D41" s="17">
        <f>sum(D2:D40)</f>
        <v>4569</v>
      </c>
      <c r="E41" s="45">
        <f t="shared" si="2"/>
        <v>1</v>
      </c>
      <c r="F41" s="33">
        <f t="shared" ref="F41:G41" si="8">sum(F2:F40)</f>
        <v>3008</v>
      </c>
      <c r="G41" s="46">
        <f t="shared" si="8"/>
        <v>1</v>
      </c>
      <c r="H41" s="33"/>
      <c r="I41" s="21"/>
      <c r="J41" s="21"/>
    </row>
    <row r="42">
      <c r="B42" s="52"/>
      <c r="C42" s="53"/>
      <c r="D42" s="52"/>
      <c r="E42" s="54"/>
      <c r="F42" s="52"/>
      <c r="G42" s="55"/>
      <c r="H42" s="33"/>
      <c r="I42" s="33"/>
      <c r="J42" s="33"/>
    </row>
    <row r="43">
      <c r="B43" s="52"/>
      <c r="C43" s="53"/>
      <c r="D43" s="52"/>
      <c r="E43" s="54"/>
      <c r="F43" s="52"/>
      <c r="G43" s="55"/>
      <c r="H43" s="33"/>
      <c r="I43" s="33"/>
      <c r="J43" s="33"/>
    </row>
    <row r="44">
      <c r="B44" s="7"/>
      <c r="C44" s="56"/>
      <c r="D44" s="7"/>
      <c r="E44" s="27"/>
      <c r="F44" s="7"/>
      <c r="G44" s="57"/>
      <c r="H44" s="21"/>
      <c r="I44" s="21"/>
      <c r="J44" s="21"/>
    </row>
    <row r="45">
      <c r="B45" s="7"/>
      <c r="C45" s="56"/>
      <c r="D45" s="7"/>
      <c r="E45" s="27"/>
      <c r="F45" s="7"/>
      <c r="G45" s="57"/>
      <c r="H45" s="21"/>
      <c r="I45" s="21"/>
      <c r="J45" s="21"/>
    </row>
    <row r="46">
      <c r="B46" s="7"/>
      <c r="C46" s="56"/>
      <c r="D46" s="7"/>
      <c r="E46" s="27"/>
      <c r="F46" s="7"/>
      <c r="G46" s="57"/>
      <c r="H46" s="21"/>
      <c r="I46" s="21"/>
      <c r="J46" s="21"/>
    </row>
    <row r="47">
      <c r="B47" s="7"/>
      <c r="C47" s="56"/>
      <c r="D47" s="7"/>
      <c r="E47" s="27"/>
      <c r="F47" s="7"/>
      <c r="G47" s="57"/>
      <c r="H47" s="21"/>
      <c r="I47" s="21"/>
      <c r="J47" s="21"/>
    </row>
    <row r="48">
      <c r="B48" s="7"/>
      <c r="C48" s="56"/>
      <c r="D48" s="7"/>
      <c r="E48" s="27"/>
      <c r="F48" s="7"/>
      <c r="G48" s="57"/>
      <c r="H48" s="21"/>
      <c r="I48" s="21"/>
      <c r="J48" s="21"/>
    </row>
    <row r="49">
      <c r="B49" s="7"/>
      <c r="C49" s="56"/>
      <c r="D49" s="7"/>
      <c r="E49" s="27"/>
      <c r="F49" s="7"/>
      <c r="G49" s="57"/>
      <c r="H49" s="21"/>
      <c r="I49" s="21"/>
      <c r="J49" s="21"/>
    </row>
    <row r="50">
      <c r="B50" s="7"/>
      <c r="C50" s="56"/>
      <c r="D50" s="7"/>
      <c r="E50" s="27"/>
      <c r="F50" s="7"/>
      <c r="G50" s="57"/>
      <c r="H50" s="21"/>
      <c r="I50" s="21"/>
      <c r="J50" s="21"/>
    </row>
    <row r="51">
      <c r="B51" s="7"/>
      <c r="C51" s="56"/>
      <c r="D51" s="7"/>
      <c r="E51" s="27"/>
      <c r="F51" s="7"/>
      <c r="G51" s="57"/>
      <c r="H51" s="21"/>
      <c r="I51" s="21"/>
      <c r="J51" s="21"/>
    </row>
    <row r="52">
      <c r="B52" s="7"/>
      <c r="C52" s="56"/>
      <c r="D52" s="7"/>
      <c r="E52" s="27"/>
      <c r="F52" s="7"/>
      <c r="G52" s="57"/>
      <c r="H52" s="21"/>
      <c r="I52" s="21"/>
      <c r="J52" s="21"/>
    </row>
    <row r="53">
      <c r="B53" s="7"/>
      <c r="C53" s="56"/>
      <c r="D53" s="7"/>
      <c r="E53" s="27"/>
      <c r="F53" s="7"/>
      <c r="G53" s="57"/>
      <c r="H53" s="21"/>
      <c r="I53" s="21"/>
      <c r="J53" s="21"/>
    </row>
    <row r="54">
      <c r="C54" s="58"/>
      <c r="E54" s="28"/>
      <c r="G54" s="59"/>
      <c r="H54" s="60"/>
      <c r="I54" s="60"/>
      <c r="J54" s="60"/>
    </row>
    <row r="55">
      <c r="C55" s="58"/>
      <c r="E55" s="28"/>
      <c r="G55" s="59"/>
      <c r="H55" s="60"/>
      <c r="I55" s="60"/>
      <c r="J55" s="60"/>
    </row>
    <row r="56">
      <c r="C56" s="58"/>
      <c r="E56" s="28"/>
      <c r="G56" s="59"/>
      <c r="H56" s="60"/>
      <c r="I56" s="60"/>
      <c r="J56" s="60"/>
    </row>
    <row r="57">
      <c r="C57" s="58"/>
      <c r="E57" s="28"/>
      <c r="G57" s="59"/>
      <c r="H57" s="60"/>
      <c r="I57" s="60"/>
      <c r="J57" s="60"/>
    </row>
    <row r="58">
      <c r="C58" s="58"/>
      <c r="E58" s="28"/>
      <c r="G58" s="59"/>
      <c r="H58" s="60"/>
      <c r="I58" s="60"/>
      <c r="J58" s="60"/>
    </row>
    <row r="59">
      <c r="C59" s="58"/>
      <c r="E59" s="28"/>
      <c r="G59" s="59"/>
      <c r="H59" s="60"/>
      <c r="I59" s="60"/>
      <c r="J59" s="60"/>
    </row>
    <row r="60">
      <c r="C60" s="58"/>
      <c r="E60" s="28"/>
      <c r="G60" s="59"/>
      <c r="H60" s="60"/>
      <c r="I60" s="60"/>
      <c r="J60" s="60"/>
    </row>
    <row r="61">
      <c r="C61" s="58"/>
      <c r="E61" s="28"/>
      <c r="G61" s="59"/>
      <c r="H61" s="60"/>
      <c r="I61" s="60"/>
      <c r="J61" s="60"/>
    </row>
    <row r="62">
      <c r="C62" s="58"/>
      <c r="E62" s="28"/>
      <c r="G62" s="59"/>
      <c r="H62" s="60"/>
      <c r="I62" s="60"/>
      <c r="J62" s="60"/>
    </row>
    <row r="63">
      <c r="C63" s="58"/>
      <c r="E63" s="28"/>
      <c r="G63" s="59"/>
      <c r="H63" s="60"/>
      <c r="I63" s="60"/>
      <c r="J63" s="60"/>
    </row>
    <row r="64">
      <c r="C64" s="58"/>
      <c r="E64" s="28"/>
      <c r="G64" s="59"/>
      <c r="H64" s="60"/>
      <c r="I64" s="60"/>
      <c r="J64" s="60"/>
    </row>
    <row r="65">
      <c r="C65" s="58"/>
      <c r="E65" s="28"/>
      <c r="G65" s="59"/>
      <c r="H65" s="60"/>
      <c r="I65" s="60"/>
      <c r="J65" s="60"/>
    </row>
    <row r="66">
      <c r="C66" s="58"/>
      <c r="E66" s="28"/>
      <c r="G66" s="59"/>
      <c r="H66" s="60"/>
      <c r="I66" s="60"/>
      <c r="J66" s="60"/>
    </row>
    <row r="67">
      <c r="C67" s="58"/>
      <c r="E67" s="28"/>
      <c r="G67" s="59"/>
      <c r="H67" s="60"/>
      <c r="I67" s="60"/>
      <c r="J67" s="60"/>
    </row>
    <row r="68">
      <c r="C68" s="58"/>
      <c r="E68" s="28"/>
      <c r="G68" s="59"/>
      <c r="H68" s="60"/>
      <c r="I68" s="60"/>
      <c r="J68" s="60"/>
    </row>
    <row r="69">
      <c r="C69" s="58"/>
      <c r="E69" s="28"/>
      <c r="G69" s="59"/>
      <c r="H69" s="60"/>
      <c r="I69" s="60"/>
      <c r="J69" s="60"/>
    </row>
    <row r="70">
      <c r="C70" s="58"/>
      <c r="E70" s="28"/>
      <c r="G70" s="59"/>
      <c r="H70" s="60"/>
      <c r="I70" s="60"/>
      <c r="J70" s="60"/>
    </row>
    <row r="71">
      <c r="C71" s="58"/>
      <c r="E71" s="28"/>
      <c r="G71" s="59"/>
      <c r="H71" s="60"/>
      <c r="I71" s="60"/>
      <c r="J71" s="60"/>
    </row>
    <row r="72">
      <c r="C72" s="58"/>
      <c r="E72" s="28"/>
      <c r="G72" s="59"/>
      <c r="H72" s="60"/>
      <c r="I72" s="60"/>
      <c r="J72" s="60"/>
    </row>
    <row r="73">
      <c r="C73" s="58"/>
      <c r="E73" s="28"/>
      <c r="G73" s="59"/>
      <c r="H73" s="60"/>
      <c r="I73" s="60"/>
      <c r="J73" s="60"/>
    </row>
    <row r="74">
      <c r="C74" s="58"/>
      <c r="E74" s="28"/>
      <c r="G74" s="59"/>
      <c r="H74" s="60"/>
      <c r="I74" s="60"/>
      <c r="J74" s="60"/>
    </row>
    <row r="75">
      <c r="C75" s="58"/>
      <c r="E75" s="28"/>
      <c r="G75" s="59"/>
      <c r="H75" s="60"/>
      <c r="I75" s="60"/>
      <c r="J75" s="60"/>
    </row>
    <row r="76">
      <c r="C76" s="58"/>
      <c r="E76" s="28"/>
      <c r="G76" s="59"/>
      <c r="H76" s="60"/>
      <c r="I76" s="60"/>
      <c r="J76" s="60"/>
    </row>
    <row r="77">
      <c r="C77" s="58"/>
      <c r="E77" s="28"/>
      <c r="G77" s="59"/>
      <c r="H77" s="60"/>
      <c r="I77" s="60"/>
      <c r="J77" s="60"/>
    </row>
    <row r="78">
      <c r="C78" s="58"/>
      <c r="E78" s="28"/>
      <c r="G78" s="59"/>
      <c r="H78" s="60"/>
      <c r="I78" s="60"/>
      <c r="J78" s="60"/>
    </row>
    <row r="79">
      <c r="C79" s="58"/>
      <c r="E79" s="28"/>
      <c r="G79" s="59"/>
      <c r="H79" s="60"/>
      <c r="I79" s="60"/>
      <c r="J79" s="60"/>
    </row>
    <row r="80">
      <c r="C80" s="58"/>
      <c r="E80" s="28"/>
      <c r="G80" s="59"/>
      <c r="H80" s="60"/>
      <c r="I80" s="60"/>
      <c r="J80" s="60"/>
    </row>
    <row r="81">
      <c r="C81" s="58"/>
      <c r="E81" s="28"/>
      <c r="G81" s="59"/>
      <c r="H81" s="60"/>
      <c r="I81" s="60"/>
      <c r="J81" s="60"/>
    </row>
    <row r="82">
      <c r="C82" s="58"/>
      <c r="E82" s="28"/>
      <c r="G82" s="59"/>
      <c r="H82" s="60"/>
      <c r="I82" s="60"/>
      <c r="J82" s="60"/>
    </row>
    <row r="83">
      <c r="C83" s="58"/>
      <c r="E83" s="28"/>
      <c r="G83" s="59"/>
      <c r="H83" s="60"/>
      <c r="I83" s="60"/>
      <c r="J83" s="60"/>
    </row>
    <row r="84">
      <c r="C84" s="58"/>
      <c r="E84" s="28"/>
      <c r="G84" s="59"/>
      <c r="H84" s="60"/>
      <c r="I84" s="60"/>
      <c r="J84" s="60"/>
    </row>
    <row r="85">
      <c r="C85" s="58"/>
      <c r="E85" s="28"/>
      <c r="G85" s="59"/>
      <c r="H85" s="60"/>
      <c r="I85" s="60"/>
      <c r="J85" s="60"/>
    </row>
    <row r="86">
      <c r="C86" s="58"/>
      <c r="E86" s="28"/>
      <c r="G86" s="59"/>
      <c r="H86" s="60"/>
      <c r="I86" s="60"/>
      <c r="J86" s="60"/>
    </row>
    <row r="87">
      <c r="C87" s="58"/>
      <c r="E87" s="28"/>
      <c r="G87" s="59"/>
      <c r="H87" s="60"/>
      <c r="I87" s="60"/>
      <c r="J87" s="60"/>
    </row>
    <row r="88">
      <c r="C88" s="58"/>
      <c r="E88" s="28"/>
      <c r="G88" s="59"/>
      <c r="H88" s="60"/>
      <c r="I88" s="60"/>
      <c r="J88" s="60"/>
    </row>
    <row r="89">
      <c r="C89" s="58"/>
      <c r="E89" s="28"/>
      <c r="G89" s="59"/>
      <c r="H89" s="60"/>
      <c r="I89" s="60"/>
      <c r="J89" s="60"/>
    </row>
    <row r="90">
      <c r="C90" s="58"/>
      <c r="E90" s="28"/>
      <c r="G90" s="59"/>
      <c r="H90" s="60"/>
      <c r="I90" s="60"/>
      <c r="J90" s="60"/>
    </row>
    <row r="91">
      <c r="C91" s="58"/>
      <c r="E91" s="28"/>
      <c r="G91" s="59"/>
      <c r="H91" s="60"/>
      <c r="I91" s="60"/>
      <c r="J91" s="60"/>
    </row>
    <row r="92">
      <c r="C92" s="58"/>
      <c r="E92" s="28"/>
      <c r="G92" s="59"/>
      <c r="H92" s="60"/>
      <c r="I92" s="60"/>
      <c r="J92" s="60"/>
    </row>
    <row r="93">
      <c r="C93" s="58"/>
      <c r="E93" s="28"/>
      <c r="G93" s="59"/>
      <c r="H93" s="60"/>
      <c r="I93" s="60"/>
      <c r="J93" s="60"/>
    </row>
    <row r="94">
      <c r="C94" s="58"/>
      <c r="E94" s="28"/>
      <c r="G94" s="59"/>
      <c r="H94" s="60"/>
      <c r="I94" s="60"/>
      <c r="J94" s="60"/>
    </row>
    <row r="95">
      <c r="C95" s="58"/>
      <c r="E95" s="28"/>
      <c r="G95" s="59"/>
      <c r="H95" s="60"/>
      <c r="I95" s="60"/>
      <c r="J95" s="60"/>
    </row>
    <row r="96">
      <c r="C96" s="58"/>
      <c r="E96" s="28"/>
      <c r="G96" s="59"/>
      <c r="H96" s="60"/>
      <c r="I96" s="60"/>
      <c r="J96" s="60"/>
    </row>
    <row r="97">
      <c r="C97" s="58"/>
      <c r="E97" s="28"/>
      <c r="G97" s="59"/>
      <c r="H97" s="60"/>
      <c r="I97" s="60"/>
      <c r="J97" s="60"/>
    </row>
    <row r="98">
      <c r="C98" s="58"/>
      <c r="E98" s="28"/>
      <c r="G98" s="59"/>
      <c r="H98" s="60"/>
      <c r="I98" s="60"/>
      <c r="J98" s="60"/>
    </row>
    <row r="99">
      <c r="C99" s="58"/>
      <c r="E99" s="28"/>
      <c r="G99" s="59"/>
      <c r="H99" s="60"/>
      <c r="I99" s="60"/>
      <c r="J99" s="60"/>
    </row>
    <row r="100">
      <c r="C100" s="58"/>
      <c r="E100" s="28"/>
      <c r="G100" s="59"/>
      <c r="H100" s="60"/>
      <c r="I100" s="60"/>
      <c r="J100" s="60"/>
    </row>
    <row r="101">
      <c r="C101" s="58"/>
      <c r="E101" s="28"/>
      <c r="G101" s="59"/>
      <c r="H101" s="60"/>
      <c r="I101" s="60"/>
      <c r="J101" s="60"/>
    </row>
    <row r="102">
      <c r="C102" s="58"/>
      <c r="E102" s="28"/>
      <c r="G102" s="59"/>
      <c r="H102" s="60"/>
      <c r="I102" s="60"/>
      <c r="J102" s="60"/>
    </row>
    <row r="103">
      <c r="C103" s="58"/>
      <c r="E103" s="28"/>
      <c r="G103" s="59"/>
      <c r="H103" s="60"/>
      <c r="I103" s="60"/>
      <c r="J103" s="60"/>
    </row>
    <row r="104">
      <c r="C104" s="58"/>
      <c r="E104" s="28"/>
      <c r="G104" s="59"/>
      <c r="H104" s="60"/>
      <c r="I104" s="60"/>
      <c r="J104" s="60"/>
    </row>
    <row r="105">
      <c r="C105" s="58"/>
      <c r="E105" s="28"/>
      <c r="G105" s="59"/>
      <c r="H105" s="60"/>
      <c r="I105" s="60"/>
      <c r="J105" s="60"/>
    </row>
    <row r="106">
      <c r="C106" s="58"/>
      <c r="E106" s="28"/>
      <c r="G106" s="59"/>
      <c r="H106" s="60"/>
      <c r="I106" s="60"/>
      <c r="J106" s="60"/>
    </row>
    <row r="107">
      <c r="C107" s="58"/>
      <c r="E107" s="28"/>
      <c r="G107" s="59"/>
      <c r="H107" s="60"/>
      <c r="I107" s="60"/>
      <c r="J107" s="60"/>
    </row>
    <row r="108">
      <c r="C108" s="58"/>
      <c r="E108" s="28"/>
      <c r="G108" s="59"/>
      <c r="H108" s="60"/>
      <c r="I108" s="60"/>
      <c r="J108" s="60"/>
    </row>
    <row r="109">
      <c r="C109" s="58"/>
      <c r="E109" s="28"/>
      <c r="G109" s="59"/>
      <c r="H109" s="60"/>
      <c r="I109" s="60"/>
      <c r="J109" s="60"/>
    </row>
    <row r="110">
      <c r="C110" s="58"/>
      <c r="E110" s="28"/>
      <c r="G110" s="59"/>
      <c r="H110" s="60"/>
      <c r="I110" s="60"/>
      <c r="J110" s="60"/>
    </row>
    <row r="111">
      <c r="C111" s="58"/>
      <c r="E111" s="28"/>
      <c r="G111" s="59"/>
      <c r="H111" s="60"/>
      <c r="I111" s="60"/>
      <c r="J111" s="60"/>
    </row>
    <row r="112">
      <c r="C112" s="58"/>
      <c r="E112" s="28"/>
      <c r="G112" s="59"/>
      <c r="H112" s="60"/>
      <c r="I112" s="60"/>
      <c r="J112" s="60"/>
    </row>
    <row r="113">
      <c r="C113" s="58"/>
      <c r="E113" s="28"/>
      <c r="G113" s="59"/>
      <c r="H113" s="60"/>
      <c r="I113" s="60"/>
      <c r="J113" s="60"/>
    </row>
    <row r="114">
      <c r="C114" s="58"/>
      <c r="E114" s="28"/>
      <c r="G114" s="59"/>
      <c r="H114" s="60"/>
      <c r="I114" s="60"/>
      <c r="J114" s="60"/>
    </row>
    <row r="115">
      <c r="C115" s="58"/>
      <c r="E115" s="28"/>
      <c r="G115" s="59"/>
      <c r="H115" s="60"/>
      <c r="I115" s="60"/>
      <c r="J115" s="60"/>
    </row>
    <row r="116">
      <c r="C116" s="58"/>
      <c r="E116" s="28"/>
      <c r="G116" s="59"/>
      <c r="H116" s="60"/>
      <c r="I116" s="60"/>
      <c r="J116" s="60"/>
    </row>
    <row r="117">
      <c r="C117" s="58"/>
      <c r="E117" s="28"/>
      <c r="G117" s="59"/>
      <c r="H117" s="60"/>
      <c r="I117" s="60"/>
      <c r="J117" s="60"/>
    </row>
    <row r="118">
      <c r="C118" s="58"/>
      <c r="E118" s="28"/>
      <c r="G118" s="59"/>
      <c r="H118" s="60"/>
      <c r="I118" s="60"/>
      <c r="J118" s="60"/>
    </row>
    <row r="119">
      <c r="C119" s="58"/>
      <c r="E119" s="28"/>
      <c r="G119" s="59"/>
      <c r="H119" s="60"/>
      <c r="I119" s="60"/>
      <c r="J119" s="60"/>
    </row>
    <row r="120">
      <c r="C120" s="58"/>
      <c r="E120" s="28"/>
      <c r="G120" s="59"/>
      <c r="H120" s="60"/>
      <c r="I120" s="60"/>
      <c r="J120" s="60"/>
    </row>
    <row r="121">
      <c r="C121" s="58"/>
      <c r="E121" s="28"/>
      <c r="G121" s="59"/>
      <c r="H121" s="60"/>
      <c r="I121" s="60"/>
      <c r="J121" s="60"/>
    </row>
    <row r="122">
      <c r="C122" s="58"/>
      <c r="E122" s="28"/>
      <c r="G122" s="59"/>
      <c r="H122" s="60"/>
      <c r="I122" s="60"/>
      <c r="J122" s="60"/>
    </row>
    <row r="123">
      <c r="C123" s="58"/>
      <c r="E123" s="28"/>
      <c r="G123" s="59"/>
      <c r="H123" s="60"/>
      <c r="I123" s="60"/>
      <c r="J123" s="60"/>
    </row>
    <row r="124">
      <c r="C124" s="58"/>
      <c r="E124" s="28"/>
      <c r="G124" s="59"/>
      <c r="H124" s="60"/>
      <c r="I124" s="60"/>
      <c r="J124" s="60"/>
    </row>
    <row r="125">
      <c r="C125" s="58"/>
      <c r="E125" s="28"/>
      <c r="G125" s="59"/>
      <c r="H125" s="60"/>
      <c r="I125" s="60"/>
      <c r="J125" s="60"/>
    </row>
    <row r="126">
      <c r="C126" s="58"/>
      <c r="E126" s="28"/>
      <c r="G126" s="59"/>
      <c r="H126" s="60"/>
      <c r="I126" s="60"/>
      <c r="J126" s="60"/>
    </row>
    <row r="127">
      <c r="C127" s="58"/>
      <c r="E127" s="28"/>
      <c r="G127" s="59"/>
      <c r="H127" s="60"/>
      <c r="I127" s="60"/>
      <c r="J127" s="60"/>
    </row>
    <row r="128">
      <c r="C128" s="58"/>
      <c r="E128" s="28"/>
      <c r="G128" s="59"/>
      <c r="H128" s="60"/>
      <c r="I128" s="60"/>
      <c r="J128" s="60"/>
    </row>
    <row r="129">
      <c r="C129" s="58"/>
      <c r="E129" s="28"/>
      <c r="G129" s="59"/>
      <c r="H129" s="60"/>
      <c r="I129" s="60"/>
      <c r="J129" s="60"/>
    </row>
    <row r="130">
      <c r="C130" s="58"/>
      <c r="E130" s="28"/>
      <c r="G130" s="59"/>
      <c r="H130" s="60"/>
      <c r="I130" s="60"/>
      <c r="J130" s="60"/>
    </row>
    <row r="131">
      <c r="C131" s="58"/>
      <c r="E131" s="28"/>
      <c r="G131" s="59"/>
      <c r="H131" s="60"/>
      <c r="I131" s="60"/>
      <c r="J131" s="60"/>
    </row>
    <row r="132">
      <c r="C132" s="58"/>
      <c r="E132" s="28"/>
      <c r="G132" s="59"/>
      <c r="H132" s="60"/>
      <c r="I132" s="60"/>
      <c r="J132" s="60"/>
    </row>
    <row r="133">
      <c r="C133" s="58"/>
      <c r="E133" s="28"/>
      <c r="G133" s="59"/>
      <c r="H133" s="60"/>
      <c r="I133" s="60"/>
      <c r="J133" s="60"/>
    </row>
    <row r="134">
      <c r="C134" s="58"/>
      <c r="E134" s="28"/>
      <c r="G134" s="59"/>
      <c r="H134" s="60"/>
      <c r="I134" s="60"/>
      <c r="J134" s="60"/>
    </row>
    <row r="135">
      <c r="C135" s="58"/>
      <c r="E135" s="28"/>
      <c r="G135" s="59"/>
      <c r="H135" s="60"/>
      <c r="I135" s="60"/>
      <c r="J135" s="60"/>
    </row>
    <row r="136">
      <c r="C136" s="58"/>
      <c r="E136" s="28"/>
      <c r="G136" s="59"/>
      <c r="H136" s="60"/>
      <c r="I136" s="60"/>
      <c r="J136" s="60"/>
    </row>
    <row r="137">
      <c r="C137" s="58"/>
      <c r="E137" s="28"/>
      <c r="G137" s="59"/>
      <c r="H137" s="60"/>
      <c r="I137" s="60"/>
      <c r="J137" s="60"/>
    </row>
    <row r="138">
      <c r="C138" s="58"/>
      <c r="E138" s="28"/>
      <c r="G138" s="59"/>
      <c r="H138" s="60"/>
      <c r="I138" s="60"/>
      <c r="J138" s="60"/>
    </row>
    <row r="139">
      <c r="C139" s="58"/>
      <c r="E139" s="28"/>
      <c r="G139" s="59"/>
      <c r="H139" s="60"/>
      <c r="I139" s="60"/>
      <c r="J139" s="60"/>
    </row>
    <row r="140">
      <c r="C140" s="58"/>
      <c r="E140" s="28"/>
      <c r="G140" s="59"/>
      <c r="H140" s="60"/>
      <c r="I140" s="60"/>
      <c r="J140" s="60"/>
    </row>
    <row r="141">
      <c r="C141" s="58"/>
      <c r="E141" s="28"/>
      <c r="G141" s="59"/>
      <c r="H141" s="60"/>
      <c r="I141" s="60"/>
      <c r="J141" s="60"/>
    </row>
    <row r="142">
      <c r="C142" s="58"/>
      <c r="E142" s="28"/>
      <c r="G142" s="59"/>
      <c r="H142" s="60"/>
      <c r="I142" s="60"/>
      <c r="J142" s="60"/>
    </row>
    <row r="143">
      <c r="C143" s="58"/>
      <c r="E143" s="28"/>
      <c r="G143" s="59"/>
      <c r="H143" s="60"/>
      <c r="I143" s="60"/>
      <c r="J143" s="60"/>
    </row>
    <row r="144">
      <c r="C144" s="58"/>
      <c r="E144" s="28"/>
      <c r="G144" s="59"/>
      <c r="H144" s="60"/>
      <c r="I144" s="60"/>
      <c r="J144" s="60"/>
    </row>
    <row r="145">
      <c r="C145" s="58"/>
      <c r="E145" s="28"/>
      <c r="G145" s="59"/>
      <c r="H145" s="60"/>
      <c r="I145" s="60"/>
      <c r="J145" s="60"/>
    </row>
    <row r="146">
      <c r="C146" s="58"/>
      <c r="E146" s="28"/>
      <c r="G146" s="59"/>
      <c r="H146" s="60"/>
      <c r="I146" s="60"/>
      <c r="J146" s="60"/>
    </row>
    <row r="147">
      <c r="C147" s="58"/>
      <c r="E147" s="28"/>
      <c r="G147" s="59"/>
      <c r="H147" s="60"/>
      <c r="I147" s="60"/>
      <c r="J147" s="60"/>
    </row>
    <row r="148">
      <c r="C148" s="58"/>
      <c r="E148" s="28"/>
      <c r="G148" s="59"/>
      <c r="H148" s="60"/>
      <c r="I148" s="60"/>
      <c r="J148" s="60"/>
    </row>
    <row r="149">
      <c r="C149" s="58"/>
      <c r="E149" s="28"/>
      <c r="G149" s="59"/>
      <c r="H149" s="60"/>
      <c r="I149" s="60"/>
      <c r="J149" s="60"/>
    </row>
    <row r="150">
      <c r="C150" s="58"/>
      <c r="E150" s="28"/>
      <c r="G150" s="59"/>
      <c r="H150" s="60"/>
      <c r="I150" s="60"/>
      <c r="J150" s="60"/>
    </row>
    <row r="151">
      <c r="C151" s="58"/>
      <c r="E151" s="28"/>
      <c r="G151" s="59"/>
      <c r="H151" s="60"/>
      <c r="I151" s="60"/>
      <c r="J151" s="60"/>
    </row>
    <row r="152">
      <c r="C152" s="58"/>
      <c r="E152" s="28"/>
      <c r="G152" s="59"/>
      <c r="H152" s="60"/>
      <c r="I152" s="60"/>
      <c r="J152" s="60"/>
    </row>
    <row r="153">
      <c r="C153" s="58"/>
      <c r="E153" s="28"/>
      <c r="G153" s="59"/>
      <c r="H153" s="60"/>
      <c r="I153" s="60"/>
      <c r="J153" s="60"/>
    </row>
    <row r="154">
      <c r="C154" s="58"/>
      <c r="E154" s="28"/>
      <c r="G154" s="59"/>
      <c r="H154" s="60"/>
      <c r="I154" s="60"/>
      <c r="J154" s="60"/>
    </row>
    <row r="155">
      <c r="C155" s="58"/>
      <c r="E155" s="28"/>
      <c r="G155" s="59"/>
      <c r="H155" s="60"/>
      <c r="I155" s="60"/>
      <c r="J155" s="60"/>
    </row>
    <row r="156">
      <c r="C156" s="58"/>
      <c r="E156" s="28"/>
      <c r="G156" s="59"/>
      <c r="H156" s="60"/>
      <c r="I156" s="60"/>
      <c r="J156" s="60"/>
    </row>
    <row r="157">
      <c r="C157" s="58"/>
      <c r="E157" s="28"/>
      <c r="G157" s="59"/>
      <c r="H157" s="60"/>
      <c r="I157" s="60"/>
      <c r="J157" s="60"/>
    </row>
    <row r="158">
      <c r="C158" s="58"/>
      <c r="E158" s="28"/>
      <c r="G158" s="59"/>
      <c r="H158" s="60"/>
      <c r="I158" s="60"/>
      <c r="J158" s="60"/>
    </row>
    <row r="159">
      <c r="C159" s="58"/>
      <c r="E159" s="28"/>
      <c r="G159" s="59"/>
      <c r="H159" s="60"/>
      <c r="I159" s="60"/>
      <c r="J159" s="60"/>
    </row>
    <row r="160">
      <c r="C160" s="58"/>
      <c r="E160" s="28"/>
      <c r="G160" s="59"/>
      <c r="H160" s="60"/>
      <c r="I160" s="60"/>
      <c r="J160" s="60"/>
    </row>
    <row r="161">
      <c r="C161" s="58"/>
      <c r="E161" s="28"/>
      <c r="G161" s="59"/>
      <c r="H161" s="60"/>
      <c r="I161" s="60"/>
      <c r="J161" s="60"/>
    </row>
    <row r="162">
      <c r="C162" s="58"/>
      <c r="E162" s="28"/>
      <c r="G162" s="59"/>
      <c r="H162" s="60"/>
      <c r="I162" s="60"/>
      <c r="J162" s="60"/>
    </row>
    <row r="163">
      <c r="C163" s="58"/>
      <c r="E163" s="28"/>
      <c r="G163" s="59"/>
      <c r="H163" s="60"/>
      <c r="I163" s="60"/>
      <c r="J163" s="60"/>
    </row>
    <row r="164">
      <c r="C164" s="58"/>
      <c r="E164" s="28"/>
      <c r="G164" s="59"/>
      <c r="H164" s="60"/>
      <c r="I164" s="60"/>
      <c r="J164" s="60"/>
    </row>
    <row r="165">
      <c r="C165" s="58"/>
      <c r="E165" s="28"/>
      <c r="G165" s="59"/>
      <c r="H165" s="60"/>
      <c r="I165" s="60"/>
      <c r="J165" s="60"/>
    </row>
    <row r="166">
      <c r="C166" s="58"/>
      <c r="E166" s="28"/>
      <c r="G166" s="59"/>
      <c r="H166" s="60"/>
      <c r="I166" s="60"/>
      <c r="J166" s="60"/>
    </row>
    <row r="167">
      <c r="C167" s="58"/>
      <c r="E167" s="28"/>
      <c r="G167" s="59"/>
      <c r="H167" s="60"/>
      <c r="I167" s="60"/>
      <c r="J167" s="60"/>
    </row>
    <row r="168">
      <c r="C168" s="58"/>
      <c r="E168" s="28"/>
      <c r="G168" s="59"/>
      <c r="H168" s="60"/>
      <c r="I168" s="60"/>
      <c r="J168" s="60"/>
    </row>
    <row r="169">
      <c r="C169" s="58"/>
      <c r="E169" s="28"/>
      <c r="G169" s="59"/>
      <c r="H169" s="60"/>
      <c r="I169" s="60"/>
      <c r="J169" s="60"/>
    </row>
    <row r="170">
      <c r="C170" s="58"/>
      <c r="E170" s="28"/>
      <c r="G170" s="59"/>
      <c r="H170" s="60"/>
      <c r="I170" s="60"/>
      <c r="J170" s="60"/>
    </row>
    <row r="171">
      <c r="C171" s="58"/>
      <c r="E171" s="28"/>
      <c r="G171" s="59"/>
      <c r="H171" s="60"/>
      <c r="I171" s="60"/>
      <c r="J171" s="60"/>
    </row>
    <row r="172">
      <c r="C172" s="58"/>
      <c r="E172" s="28"/>
      <c r="G172" s="59"/>
      <c r="H172" s="60"/>
      <c r="I172" s="60"/>
      <c r="J172" s="60"/>
    </row>
    <row r="173">
      <c r="C173" s="58"/>
      <c r="E173" s="28"/>
      <c r="G173" s="59"/>
      <c r="H173" s="60"/>
      <c r="I173" s="60"/>
      <c r="J173" s="60"/>
    </row>
    <row r="174">
      <c r="C174" s="58"/>
      <c r="E174" s="28"/>
      <c r="G174" s="59"/>
      <c r="H174" s="60"/>
      <c r="I174" s="60"/>
      <c r="J174" s="60"/>
    </row>
    <row r="175">
      <c r="C175" s="58"/>
      <c r="E175" s="28"/>
      <c r="G175" s="59"/>
      <c r="H175" s="60"/>
      <c r="I175" s="60"/>
      <c r="J175" s="60"/>
    </row>
    <row r="176">
      <c r="C176" s="58"/>
      <c r="E176" s="28"/>
      <c r="G176" s="59"/>
      <c r="H176" s="60"/>
      <c r="I176" s="60"/>
      <c r="J176" s="60"/>
    </row>
    <row r="177">
      <c r="C177" s="58"/>
      <c r="E177" s="28"/>
      <c r="G177" s="59"/>
      <c r="H177" s="60"/>
      <c r="I177" s="60"/>
      <c r="J177" s="60"/>
    </row>
    <row r="178">
      <c r="C178" s="58"/>
      <c r="E178" s="28"/>
      <c r="G178" s="59"/>
      <c r="H178" s="60"/>
      <c r="I178" s="60"/>
      <c r="J178" s="60"/>
    </row>
    <row r="179">
      <c r="C179" s="58"/>
      <c r="E179" s="28"/>
      <c r="G179" s="59"/>
      <c r="H179" s="60"/>
      <c r="I179" s="60"/>
      <c r="J179" s="60"/>
    </row>
    <row r="180">
      <c r="C180" s="58"/>
      <c r="E180" s="28"/>
      <c r="G180" s="59"/>
      <c r="H180" s="60"/>
      <c r="I180" s="60"/>
      <c r="J180" s="60"/>
    </row>
    <row r="181">
      <c r="C181" s="58"/>
      <c r="E181" s="28"/>
      <c r="G181" s="59"/>
      <c r="H181" s="60"/>
      <c r="I181" s="60"/>
      <c r="J181" s="60"/>
    </row>
    <row r="182">
      <c r="C182" s="58"/>
      <c r="E182" s="28"/>
      <c r="G182" s="59"/>
      <c r="H182" s="60"/>
      <c r="I182" s="60"/>
      <c r="J182" s="60"/>
    </row>
    <row r="183">
      <c r="C183" s="58"/>
      <c r="E183" s="28"/>
      <c r="G183" s="59"/>
      <c r="H183" s="60"/>
      <c r="I183" s="60"/>
      <c r="J183" s="60"/>
    </row>
    <row r="184">
      <c r="C184" s="58"/>
      <c r="E184" s="28"/>
      <c r="G184" s="59"/>
      <c r="H184" s="60"/>
      <c r="I184" s="60"/>
      <c r="J184" s="60"/>
    </row>
    <row r="185">
      <c r="C185" s="58"/>
      <c r="E185" s="28"/>
      <c r="G185" s="59"/>
      <c r="H185" s="60"/>
      <c r="I185" s="60"/>
      <c r="J185" s="60"/>
    </row>
    <row r="186">
      <c r="C186" s="58"/>
      <c r="E186" s="28"/>
      <c r="G186" s="59"/>
      <c r="H186" s="60"/>
      <c r="I186" s="60"/>
      <c r="J186" s="60"/>
    </row>
    <row r="187">
      <c r="C187" s="58"/>
      <c r="E187" s="28"/>
      <c r="G187" s="59"/>
      <c r="H187" s="60"/>
      <c r="I187" s="60"/>
      <c r="J187" s="60"/>
    </row>
    <row r="188">
      <c r="C188" s="58"/>
      <c r="E188" s="28"/>
      <c r="G188" s="59"/>
      <c r="H188" s="60"/>
      <c r="I188" s="60"/>
      <c r="J188" s="60"/>
    </row>
    <row r="189">
      <c r="C189" s="58"/>
      <c r="E189" s="28"/>
      <c r="G189" s="59"/>
      <c r="H189" s="60"/>
      <c r="I189" s="60"/>
      <c r="J189" s="60"/>
    </row>
    <row r="190">
      <c r="C190" s="58"/>
      <c r="E190" s="28"/>
      <c r="G190" s="59"/>
      <c r="H190" s="60"/>
      <c r="I190" s="60"/>
      <c r="J190" s="60"/>
    </row>
    <row r="191">
      <c r="C191" s="58"/>
      <c r="E191" s="28"/>
      <c r="G191" s="59"/>
      <c r="H191" s="60"/>
      <c r="I191" s="60"/>
      <c r="J191" s="60"/>
    </row>
    <row r="192">
      <c r="C192" s="58"/>
      <c r="E192" s="28"/>
      <c r="G192" s="59"/>
      <c r="H192" s="60"/>
      <c r="I192" s="60"/>
      <c r="J192" s="60"/>
    </row>
    <row r="193">
      <c r="C193" s="58"/>
      <c r="E193" s="28"/>
      <c r="G193" s="59"/>
      <c r="H193" s="60"/>
      <c r="I193" s="60"/>
      <c r="J193" s="60"/>
    </row>
    <row r="194">
      <c r="C194" s="58"/>
      <c r="E194" s="28"/>
      <c r="G194" s="59"/>
      <c r="H194" s="60"/>
      <c r="I194" s="60"/>
      <c r="J194" s="60"/>
    </row>
    <row r="195">
      <c r="C195" s="58"/>
      <c r="E195" s="28"/>
      <c r="G195" s="59"/>
      <c r="H195" s="60"/>
      <c r="I195" s="60"/>
      <c r="J195" s="60"/>
    </row>
    <row r="196">
      <c r="C196" s="58"/>
      <c r="E196" s="28"/>
      <c r="G196" s="59"/>
      <c r="H196" s="60"/>
      <c r="I196" s="60"/>
      <c r="J196" s="60"/>
    </row>
    <row r="197">
      <c r="C197" s="58"/>
      <c r="E197" s="28"/>
      <c r="G197" s="59"/>
      <c r="H197" s="60"/>
      <c r="I197" s="60"/>
      <c r="J197" s="60"/>
    </row>
    <row r="198">
      <c r="C198" s="58"/>
      <c r="E198" s="28"/>
      <c r="G198" s="59"/>
      <c r="H198" s="60"/>
      <c r="I198" s="60"/>
      <c r="J198" s="60"/>
    </row>
    <row r="199">
      <c r="C199" s="58"/>
      <c r="E199" s="28"/>
      <c r="G199" s="59"/>
      <c r="H199" s="60"/>
      <c r="I199" s="60"/>
      <c r="J199" s="60"/>
    </row>
    <row r="200">
      <c r="C200" s="58"/>
      <c r="E200" s="28"/>
      <c r="G200" s="59"/>
      <c r="H200" s="60"/>
      <c r="I200" s="60"/>
      <c r="J200" s="60"/>
    </row>
    <row r="201">
      <c r="C201" s="58"/>
      <c r="E201" s="28"/>
      <c r="G201" s="59"/>
      <c r="H201" s="60"/>
      <c r="I201" s="60"/>
      <c r="J201" s="60"/>
    </row>
    <row r="202">
      <c r="C202" s="58"/>
      <c r="E202" s="28"/>
      <c r="G202" s="59"/>
      <c r="H202" s="60"/>
      <c r="I202" s="60"/>
      <c r="J202" s="60"/>
    </row>
    <row r="203">
      <c r="C203" s="58"/>
      <c r="E203" s="28"/>
      <c r="G203" s="59"/>
      <c r="H203" s="60"/>
      <c r="I203" s="60"/>
      <c r="J203" s="60"/>
    </row>
    <row r="204">
      <c r="C204" s="58"/>
      <c r="E204" s="28"/>
      <c r="G204" s="59"/>
      <c r="H204" s="60"/>
      <c r="I204" s="60"/>
      <c r="J204" s="60"/>
    </row>
    <row r="205">
      <c r="C205" s="58"/>
      <c r="E205" s="28"/>
      <c r="G205" s="59"/>
      <c r="H205" s="60"/>
      <c r="I205" s="60"/>
      <c r="J205" s="60"/>
    </row>
    <row r="206">
      <c r="C206" s="58"/>
      <c r="E206" s="28"/>
      <c r="G206" s="59"/>
      <c r="H206" s="60"/>
      <c r="I206" s="60"/>
      <c r="J206" s="60"/>
    </row>
    <row r="207">
      <c r="C207" s="58"/>
      <c r="E207" s="28"/>
      <c r="G207" s="59"/>
      <c r="H207" s="60"/>
      <c r="I207" s="60"/>
      <c r="J207" s="60"/>
    </row>
    <row r="208">
      <c r="C208" s="58"/>
      <c r="E208" s="28"/>
      <c r="G208" s="59"/>
      <c r="H208" s="60"/>
      <c r="I208" s="60"/>
      <c r="J208" s="60"/>
    </row>
    <row r="209">
      <c r="C209" s="58"/>
      <c r="E209" s="28"/>
      <c r="G209" s="59"/>
      <c r="H209" s="60"/>
      <c r="I209" s="60"/>
      <c r="J209" s="60"/>
    </row>
    <row r="210">
      <c r="C210" s="58"/>
      <c r="E210" s="28"/>
      <c r="G210" s="59"/>
      <c r="H210" s="60"/>
      <c r="I210" s="60"/>
      <c r="J210" s="60"/>
    </row>
    <row r="211">
      <c r="C211" s="58"/>
      <c r="E211" s="28"/>
      <c r="G211" s="59"/>
      <c r="H211" s="60"/>
      <c r="I211" s="60"/>
      <c r="J211" s="60"/>
    </row>
    <row r="212">
      <c r="C212" s="58"/>
      <c r="E212" s="28"/>
      <c r="G212" s="59"/>
      <c r="H212" s="60"/>
      <c r="I212" s="60"/>
      <c r="J212" s="60"/>
    </row>
    <row r="213">
      <c r="C213" s="58"/>
      <c r="E213" s="28"/>
      <c r="G213" s="59"/>
      <c r="H213" s="60"/>
      <c r="I213" s="60"/>
      <c r="J213" s="60"/>
    </row>
    <row r="214">
      <c r="C214" s="58"/>
      <c r="E214" s="28"/>
      <c r="G214" s="59"/>
      <c r="H214" s="60"/>
      <c r="I214" s="60"/>
      <c r="J214" s="60"/>
    </row>
    <row r="215">
      <c r="C215" s="58"/>
      <c r="E215" s="28"/>
      <c r="G215" s="59"/>
      <c r="H215" s="60"/>
      <c r="I215" s="60"/>
      <c r="J215" s="60"/>
    </row>
    <row r="216">
      <c r="C216" s="58"/>
      <c r="E216" s="28"/>
      <c r="G216" s="59"/>
      <c r="H216" s="60"/>
      <c r="I216" s="60"/>
      <c r="J216" s="60"/>
    </row>
    <row r="217">
      <c r="C217" s="58"/>
      <c r="E217" s="28"/>
      <c r="G217" s="59"/>
      <c r="H217" s="60"/>
      <c r="I217" s="60"/>
      <c r="J217" s="60"/>
    </row>
    <row r="218">
      <c r="C218" s="58"/>
      <c r="E218" s="28"/>
      <c r="G218" s="59"/>
      <c r="H218" s="60"/>
      <c r="I218" s="60"/>
      <c r="J218" s="60"/>
    </row>
    <row r="219">
      <c r="C219" s="58"/>
      <c r="E219" s="28"/>
      <c r="G219" s="59"/>
      <c r="H219" s="60"/>
      <c r="I219" s="60"/>
      <c r="J219" s="60"/>
    </row>
    <row r="220">
      <c r="C220" s="58"/>
      <c r="E220" s="28"/>
      <c r="G220" s="59"/>
      <c r="H220" s="60"/>
      <c r="I220" s="60"/>
      <c r="J220" s="60"/>
    </row>
    <row r="221">
      <c r="C221" s="58"/>
      <c r="E221" s="28"/>
      <c r="G221" s="59"/>
      <c r="H221" s="60"/>
      <c r="I221" s="60"/>
      <c r="J221" s="60"/>
    </row>
    <row r="222">
      <c r="C222" s="58"/>
      <c r="E222" s="28"/>
      <c r="G222" s="59"/>
      <c r="H222" s="60"/>
      <c r="I222" s="60"/>
      <c r="J222" s="60"/>
    </row>
    <row r="223">
      <c r="C223" s="58"/>
      <c r="E223" s="28"/>
      <c r="G223" s="59"/>
      <c r="H223" s="60"/>
      <c r="I223" s="60"/>
      <c r="J223" s="60"/>
    </row>
    <row r="224">
      <c r="C224" s="58"/>
      <c r="E224" s="28"/>
      <c r="G224" s="59"/>
      <c r="H224" s="60"/>
      <c r="I224" s="60"/>
      <c r="J224" s="60"/>
    </row>
    <row r="225">
      <c r="C225" s="58"/>
      <c r="E225" s="28"/>
      <c r="G225" s="59"/>
      <c r="H225" s="60"/>
      <c r="I225" s="60"/>
      <c r="J225" s="60"/>
    </row>
    <row r="226">
      <c r="C226" s="58"/>
      <c r="E226" s="28"/>
      <c r="G226" s="59"/>
      <c r="H226" s="60"/>
      <c r="I226" s="60"/>
      <c r="J226" s="60"/>
    </row>
    <row r="227">
      <c r="C227" s="58"/>
      <c r="E227" s="28"/>
      <c r="G227" s="59"/>
      <c r="H227" s="60"/>
      <c r="I227" s="60"/>
      <c r="J227" s="60"/>
    </row>
    <row r="228">
      <c r="C228" s="58"/>
      <c r="E228" s="28"/>
      <c r="G228" s="59"/>
      <c r="H228" s="60"/>
      <c r="I228" s="60"/>
      <c r="J228" s="60"/>
    </row>
    <row r="229">
      <c r="C229" s="58"/>
      <c r="E229" s="28"/>
      <c r="G229" s="59"/>
      <c r="H229" s="60"/>
      <c r="I229" s="60"/>
      <c r="J229" s="60"/>
    </row>
    <row r="230">
      <c r="C230" s="58"/>
      <c r="E230" s="28"/>
      <c r="G230" s="59"/>
      <c r="H230" s="60"/>
      <c r="I230" s="60"/>
      <c r="J230" s="60"/>
    </row>
    <row r="231">
      <c r="C231" s="58"/>
      <c r="E231" s="28"/>
      <c r="G231" s="59"/>
      <c r="H231" s="60"/>
      <c r="I231" s="60"/>
      <c r="J231" s="60"/>
    </row>
    <row r="232">
      <c r="C232" s="58"/>
      <c r="E232" s="28"/>
      <c r="G232" s="59"/>
      <c r="H232" s="60"/>
      <c r="I232" s="60"/>
      <c r="J232" s="60"/>
    </row>
    <row r="233">
      <c r="C233" s="58"/>
      <c r="E233" s="28"/>
      <c r="G233" s="59"/>
      <c r="H233" s="60"/>
      <c r="I233" s="60"/>
      <c r="J233" s="60"/>
    </row>
    <row r="234">
      <c r="C234" s="58"/>
      <c r="E234" s="28"/>
      <c r="G234" s="59"/>
      <c r="H234" s="60"/>
      <c r="I234" s="60"/>
      <c r="J234" s="60"/>
    </row>
    <row r="235">
      <c r="C235" s="58"/>
      <c r="E235" s="28"/>
      <c r="G235" s="59"/>
      <c r="H235" s="60"/>
      <c r="I235" s="60"/>
      <c r="J235" s="60"/>
    </row>
    <row r="236">
      <c r="C236" s="58"/>
      <c r="E236" s="28"/>
      <c r="G236" s="59"/>
      <c r="H236" s="60"/>
      <c r="I236" s="60"/>
      <c r="J236" s="60"/>
    </row>
    <row r="237">
      <c r="C237" s="58"/>
      <c r="E237" s="28"/>
      <c r="G237" s="59"/>
      <c r="H237" s="60"/>
      <c r="I237" s="60"/>
      <c r="J237" s="60"/>
    </row>
    <row r="238">
      <c r="C238" s="58"/>
      <c r="E238" s="28"/>
      <c r="G238" s="59"/>
      <c r="H238" s="60"/>
      <c r="I238" s="60"/>
      <c r="J238" s="60"/>
    </row>
    <row r="239">
      <c r="C239" s="58"/>
      <c r="E239" s="28"/>
      <c r="G239" s="59"/>
      <c r="H239" s="60"/>
      <c r="I239" s="60"/>
      <c r="J239" s="60"/>
    </row>
    <row r="240">
      <c r="C240" s="58"/>
      <c r="E240" s="28"/>
      <c r="G240" s="59"/>
      <c r="H240" s="60"/>
      <c r="I240" s="60"/>
      <c r="J240" s="60"/>
    </row>
    <row r="241">
      <c r="C241" s="58"/>
      <c r="E241" s="28"/>
      <c r="G241" s="59"/>
      <c r="H241" s="60"/>
      <c r="I241" s="60"/>
      <c r="J241" s="60"/>
    </row>
    <row r="242">
      <c r="C242" s="58"/>
      <c r="E242" s="28"/>
      <c r="G242" s="59"/>
      <c r="H242" s="60"/>
      <c r="I242" s="60"/>
      <c r="J242" s="60"/>
    </row>
    <row r="243">
      <c r="C243" s="58"/>
      <c r="E243" s="28"/>
      <c r="G243" s="59"/>
      <c r="H243" s="60"/>
      <c r="I243" s="60"/>
      <c r="J243" s="60"/>
    </row>
    <row r="244">
      <c r="C244" s="58"/>
      <c r="E244" s="28"/>
      <c r="G244" s="59"/>
      <c r="H244" s="60"/>
      <c r="I244" s="60"/>
      <c r="J244" s="60"/>
    </row>
    <row r="245">
      <c r="C245" s="58"/>
      <c r="E245" s="28"/>
      <c r="G245" s="59"/>
      <c r="H245" s="60"/>
      <c r="I245" s="60"/>
      <c r="J245" s="60"/>
    </row>
    <row r="246">
      <c r="C246" s="58"/>
      <c r="E246" s="28"/>
      <c r="G246" s="59"/>
      <c r="H246" s="60"/>
      <c r="I246" s="60"/>
      <c r="J246" s="60"/>
    </row>
    <row r="247">
      <c r="C247" s="58"/>
      <c r="E247" s="28"/>
      <c r="G247" s="59"/>
      <c r="H247" s="60"/>
      <c r="I247" s="60"/>
      <c r="J247" s="60"/>
    </row>
    <row r="248">
      <c r="C248" s="58"/>
      <c r="E248" s="28"/>
      <c r="G248" s="59"/>
      <c r="H248" s="60"/>
      <c r="I248" s="60"/>
      <c r="J248" s="60"/>
    </row>
    <row r="249">
      <c r="C249" s="58"/>
      <c r="E249" s="28"/>
      <c r="G249" s="59"/>
      <c r="H249" s="60"/>
      <c r="I249" s="60"/>
      <c r="J249" s="60"/>
    </row>
    <row r="250">
      <c r="C250" s="58"/>
      <c r="E250" s="28"/>
      <c r="G250" s="59"/>
      <c r="H250" s="60"/>
      <c r="I250" s="60"/>
      <c r="J250" s="60"/>
    </row>
    <row r="251">
      <c r="C251" s="58"/>
      <c r="E251" s="28"/>
      <c r="G251" s="59"/>
      <c r="H251" s="60"/>
      <c r="I251" s="60"/>
      <c r="J251" s="60"/>
    </row>
    <row r="252">
      <c r="C252" s="58"/>
      <c r="E252" s="28"/>
      <c r="G252" s="59"/>
      <c r="H252" s="60"/>
      <c r="I252" s="60"/>
      <c r="J252" s="60"/>
    </row>
    <row r="253">
      <c r="C253" s="58"/>
      <c r="E253" s="28"/>
      <c r="G253" s="59"/>
      <c r="H253" s="60"/>
      <c r="I253" s="60"/>
      <c r="J253" s="60"/>
    </row>
    <row r="254">
      <c r="C254" s="58"/>
      <c r="E254" s="28"/>
      <c r="G254" s="59"/>
      <c r="H254" s="60"/>
      <c r="I254" s="60"/>
      <c r="J254" s="60"/>
    </row>
    <row r="255">
      <c r="C255" s="58"/>
      <c r="E255" s="28"/>
      <c r="G255" s="59"/>
      <c r="H255" s="60"/>
      <c r="I255" s="60"/>
      <c r="J255" s="60"/>
    </row>
    <row r="256">
      <c r="C256" s="58"/>
      <c r="E256" s="28"/>
      <c r="G256" s="59"/>
      <c r="H256" s="60"/>
      <c r="I256" s="60"/>
      <c r="J256" s="60"/>
    </row>
    <row r="257">
      <c r="C257" s="58"/>
      <c r="E257" s="28"/>
      <c r="G257" s="59"/>
      <c r="H257" s="60"/>
      <c r="I257" s="60"/>
      <c r="J257" s="60"/>
    </row>
    <row r="258">
      <c r="C258" s="58"/>
      <c r="E258" s="28"/>
      <c r="G258" s="59"/>
      <c r="H258" s="60"/>
      <c r="I258" s="60"/>
      <c r="J258" s="60"/>
    </row>
    <row r="259">
      <c r="C259" s="58"/>
      <c r="E259" s="28"/>
      <c r="G259" s="59"/>
      <c r="H259" s="60"/>
      <c r="I259" s="60"/>
      <c r="J259" s="60"/>
    </row>
    <row r="260">
      <c r="C260" s="58"/>
      <c r="E260" s="28"/>
      <c r="G260" s="59"/>
      <c r="H260" s="60"/>
      <c r="I260" s="60"/>
      <c r="J260" s="60"/>
    </row>
    <row r="261">
      <c r="C261" s="58"/>
      <c r="E261" s="28"/>
      <c r="G261" s="59"/>
      <c r="H261" s="60"/>
      <c r="I261" s="60"/>
      <c r="J261" s="60"/>
    </row>
    <row r="262">
      <c r="C262" s="58"/>
      <c r="E262" s="28"/>
      <c r="G262" s="59"/>
      <c r="H262" s="60"/>
      <c r="I262" s="60"/>
      <c r="J262" s="60"/>
    </row>
    <row r="263">
      <c r="C263" s="58"/>
      <c r="E263" s="28"/>
      <c r="G263" s="59"/>
      <c r="H263" s="60"/>
      <c r="I263" s="60"/>
      <c r="J263" s="60"/>
    </row>
    <row r="264">
      <c r="C264" s="58"/>
      <c r="E264" s="28"/>
      <c r="G264" s="59"/>
      <c r="H264" s="60"/>
      <c r="I264" s="60"/>
      <c r="J264" s="60"/>
    </row>
    <row r="265">
      <c r="C265" s="58"/>
      <c r="E265" s="28"/>
      <c r="G265" s="59"/>
      <c r="H265" s="60"/>
      <c r="I265" s="60"/>
      <c r="J265" s="60"/>
    </row>
    <row r="266">
      <c r="C266" s="58"/>
      <c r="E266" s="28"/>
      <c r="G266" s="59"/>
      <c r="H266" s="60"/>
      <c r="I266" s="60"/>
      <c r="J266" s="60"/>
    </row>
    <row r="267">
      <c r="C267" s="58"/>
      <c r="E267" s="28"/>
      <c r="G267" s="59"/>
      <c r="H267" s="60"/>
      <c r="I267" s="60"/>
      <c r="J267" s="60"/>
    </row>
    <row r="268">
      <c r="C268" s="58"/>
      <c r="E268" s="28"/>
      <c r="G268" s="59"/>
      <c r="H268" s="60"/>
      <c r="I268" s="60"/>
      <c r="J268" s="60"/>
    </row>
    <row r="269">
      <c r="C269" s="58"/>
      <c r="E269" s="28"/>
      <c r="G269" s="59"/>
      <c r="H269" s="60"/>
      <c r="I269" s="60"/>
      <c r="J269" s="60"/>
    </row>
    <row r="270">
      <c r="C270" s="58"/>
      <c r="E270" s="28"/>
      <c r="G270" s="59"/>
      <c r="H270" s="60"/>
      <c r="I270" s="60"/>
      <c r="J270" s="60"/>
    </row>
    <row r="271">
      <c r="C271" s="58"/>
      <c r="E271" s="28"/>
      <c r="G271" s="59"/>
      <c r="H271" s="60"/>
      <c r="I271" s="60"/>
      <c r="J271" s="60"/>
    </row>
    <row r="272">
      <c r="C272" s="58"/>
      <c r="E272" s="28"/>
      <c r="G272" s="59"/>
      <c r="H272" s="60"/>
      <c r="I272" s="60"/>
      <c r="J272" s="60"/>
    </row>
    <row r="273">
      <c r="C273" s="58"/>
      <c r="E273" s="28"/>
      <c r="G273" s="59"/>
      <c r="H273" s="60"/>
      <c r="I273" s="60"/>
      <c r="J273" s="60"/>
    </row>
    <row r="274">
      <c r="C274" s="58"/>
      <c r="E274" s="28"/>
      <c r="G274" s="59"/>
      <c r="H274" s="60"/>
      <c r="I274" s="60"/>
      <c r="J274" s="60"/>
    </row>
    <row r="275">
      <c r="C275" s="58"/>
      <c r="E275" s="28"/>
      <c r="G275" s="59"/>
      <c r="H275" s="60"/>
      <c r="I275" s="60"/>
      <c r="J275" s="60"/>
    </row>
    <row r="276">
      <c r="C276" s="58"/>
      <c r="E276" s="28"/>
      <c r="G276" s="59"/>
      <c r="H276" s="60"/>
      <c r="I276" s="60"/>
      <c r="J276" s="60"/>
    </row>
    <row r="277">
      <c r="C277" s="58"/>
      <c r="E277" s="28"/>
      <c r="G277" s="59"/>
      <c r="H277" s="60"/>
      <c r="I277" s="60"/>
      <c r="J277" s="60"/>
    </row>
    <row r="278">
      <c r="C278" s="58"/>
      <c r="E278" s="28"/>
      <c r="G278" s="59"/>
      <c r="H278" s="60"/>
      <c r="I278" s="60"/>
      <c r="J278" s="60"/>
    </row>
    <row r="279">
      <c r="C279" s="58"/>
      <c r="E279" s="28"/>
      <c r="G279" s="59"/>
      <c r="H279" s="60"/>
      <c r="I279" s="60"/>
      <c r="J279" s="60"/>
    </row>
    <row r="280">
      <c r="C280" s="58"/>
      <c r="E280" s="28"/>
      <c r="G280" s="59"/>
      <c r="H280" s="60"/>
      <c r="I280" s="60"/>
      <c r="J280" s="60"/>
    </row>
    <row r="281">
      <c r="C281" s="58"/>
      <c r="E281" s="28"/>
      <c r="G281" s="59"/>
      <c r="H281" s="60"/>
      <c r="I281" s="60"/>
      <c r="J281" s="60"/>
    </row>
    <row r="282">
      <c r="C282" s="58"/>
      <c r="E282" s="28"/>
      <c r="G282" s="59"/>
      <c r="H282" s="60"/>
      <c r="I282" s="60"/>
      <c r="J282" s="60"/>
    </row>
    <row r="283">
      <c r="C283" s="58"/>
      <c r="E283" s="28"/>
      <c r="G283" s="59"/>
      <c r="H283" s="60"/>
      <c r="I283" s="60"/>
      <c r="J283" s="60"/>
    </row>
    <row r="284">
      <c r="C284" s="58"/>
      <c r="E284" s="28"/>
      <c r="G284" s="59"/>
      <c r="H284" s="60"/>
      <c r="I284" s="60"/>
      <c r="J284" s="60"/>
    </row>
    <row r="285">
      <c r="C285" s="58"/>
      <c r="E285" s="28"/>
      <c r="G285" s="59"/>
      <c r="H285" s="60"/>
      <c r="I285" s="60"/>
      <c r="J285" s="60"/>
    </row>
    <row r="286">
      <c r="C286" s="58"/>
      <c r="E286" s="28"/>
      <c r="G286" s="59"/>
      <c r="H286" s="60"/>
      <c r="I286" s="60"/>
      <c r="J286" s="60"/>
    </row>
    <row r="287">
      <c r="C287" s="58"/>
      <c r="E287" s="28"/>
      <c r="G287" s="59"/>
      <c r="H287" s="60"/>
      <c r="I287" s="60"/>
      <c r="J287" s="60"/>
    </row>
    <row r="288">
      <c r="C288" s="58"/>
      <c r="E288" s="28"/>
      <c r="G288" s="59"/>
      <c r="H288" s="60"/>
      <c r="I288" s="60"/>
      <c r="J288" s="60"/>
    </row>
    <row r="289">
      <c r="C289" s="58"/>
      <c r="E289" s="28"/>
      <c r="G289" s="59"/>
      <c r="H289" s="60"/>
      <c r="I289" s="60"/>
      <c r="J289" s="60"/>
    </row>
    <row r="290">
      <c r="C290" s="58"/>
      <c r="E290" s="28"/>
      <c r="G290" s="59"/>
      <c r="H290" s="60"/>
      <c r="I290" s="60"/>
      <c r="J290" s="60"/>
    </row>
    <row r="291">
      <c r="C291" s="58"/>
      <c r="E291" s="28"/>
      <c r="G291" s="59"/>
      <c r="H291" s="60"/>
      <c r="I291" s="60"/>
      <c r="J291" s="60"/>
    </row>
    <row r="292">
      <c r="C292" s="58"/>
      <c r="E292" s="28"/>
      <c r="G292" s="59"/>
      <c r="H292" s="60"/>
      <c r="I292" s="60"/>
      <c r="J292" s="60"/>
    </row>
    <row r="293">
      <c r="C293" s="58"/>
      <c r="E293" s="28"/>
      <c r="G293" s="59"/>
      <c r="H293" s="60"/>
      <c r="I293" s="60"/>
      <c r="J293" s="60"/>
    </row>
    <row r="294">
      <c r="C294" s="58"/>
      <c r="E294" s="28"/>
      <c r="G294" s="59"/>
      <c r="H294" s="60"/>
      <c r="I294" s="60"/>
      <c r="J294" s="60"/>
    </row>
    <row r="295">
      <c r="C295" s="58"/>
      <c r="E295" s="28"/>
      <c r="G295" s="59"/>
      <c r="H295" s="60"/>
      <c r="I295" s="60"/>
      <c r="J295" s="60"/>
    </row>
    <row r="296">
      <c r="C296" s="58"/>
      <c r="E296" s="28"/>
      <c r="G296" s="59"/>
      <c r="H296" s="60"/>
      <c r="I296" s="60"/>
      <c r="J296" s="60"/>
    </row>
    <row r="297">
      <c r="C297" s="58"/>
      <c r="E297" s="28"/>
      <c r="G297" s="59"/>
      <c r="H297" s="60"/>
      <c r="I297" s="60"/>
      <c r="J297" s="60"/>
    </row>
    <row r="298">
      <c r="C298" s="58"/>
      <c r="E298" s="28"/>
      <c r="G298" s="59"/>
      <c r="H298" s="60"/>
      <c r="I298" s="60"/>
      <c r="J298" s="60"/>
    </row>
    <row r="299">
      <c r="C299" s="58"/>
      <c r="E299" s="28"/>
      <c r="G299" s="59"/>
      <c r="H299" s="60"/>
      <c r="I299" s="60"/>
      <c r="J299" s="60"/>
    </row>
    <row r="300">
      <c r="C300" s="58"/>
      <c r="E300" s="28"/>
      <c r="G300" s="59"/>
      <c r="H300" s="60"/>
      <c r="I300" s="60"/>
      <c r="J300" s="60"/>
    </row>
    <row r="301">
      <c r="C301" s="58"/>
      <c r="E301" s="28"/>
      <c r="G301" s="59"/>
      <c r="H301" s="60"/>
      <c r="I301" s="60"/>
      <c r="J301" s="60"/>
    </row>
    <row r="302">
      <c r="C302" s="58"/>
      <c r="E302" s="28"/>
      <c r="G302" s="59"/>
      <c r="H302" s="60"/>
      <c r="I302" s="60"/>
      <c r="J302" s="60"/>
    </row>
    <row r="303">
      <c r="C303" s="58"/>
      <c r="E303" s="28"/>
      <c r="G303" s="59"/>
      <c r="H303" s="60"/>
      <c r="I303" s="60"/>
      <c r="J303" s="60"/>
    </row>
    <row r="304">
      <c r="C304" s="58"/>
      <c r="E304" s="28"/>
      <c r="G304" s="59"/>
      <c r="H304" s="60"/>
      <c r="I304" s="60"/>
      <c r="J304" s="60"/>
    </row>
    <row r="305">
      <c r="C305" s="58"/>
      <c r="E305" s="28"/>
      <c r="G305" s="59"/>
      <c r="H305" s="60"/>
      <c r="I305" s="60"/>
      <c r="J305" s="60"/>
    </row>
    <row r="306">
      <c r="C306" s="58"/>
      <c r="E306" s="28"/>
      <c r="G306" s="59"/>
      <c r="H306" s="60"/>
      <c r="I306" s="60"/>
      <c r="J306" s="60"/>
    </row>
    <row r="307">
      <c r="C307" s="58"/>
      <c r="E307" s="28"/>
      <c r="G307" s="59"/>
      <c r="H307" s="60"/>
      <c r="I307" s="60"/>
      <c r="J307" s="60"/>
    </row>
    <row r="308">
      <c r="C308" s="58"/>
      <c r="E308" s="28"/>
      <c r="G308" s="59"/>
      <c r="H308" s="60"/>
      <c r="I308" s="60"/>
      <c r="J308" s="60"/>
    </row>
    <row r="309">
      <c r="C309" s="58"/>
      <c r="E309" s="28"/>
      <c r="G309" s="59"/>
      <c r="H309" s="60"/>
      <c r="I309" s="60"/>
      <c r="J309" s="60"/>
    </row>
    <row r="310">
      <c r="C310" s="58"/>
      <c r="E310" s="28"/>
      <c r="G310" s="59"/>
      <c r="H310" s="60"/>
      <c r="I310" s="60"/>
      <c r="J310" s="60"/>
    </row>
    <row r="311">
      <c r="C311" s="58"/>
      <c r="E311" s="28"/>
      <c r="G311" s="59"/>
      <c r="H311" s="60"/>
      <c r="I311" s="60"/>
      <c r="J311" s="60"/>
    </row>
    <row r="312">
      <c r="C312" s="58"/>
      <c r="E312" s="28"/>
      <c r="G312" s="59"/>
      <c r="H312" s="60"/>
      <c r="I312" s="60"/>
      <c r="J312" s="60"/>
    </row>
    <row r="313">
      <c r="C313" s="58"/>
      <c r="E313" s="28"/>
      <c r="G313" s="59"/>
      <c r="H313" s="60"/>
      <c r="I313" s="60"/>
      <c r="J313" s="60"/>
    </row>
    <row r="314">
      <c r="C314" s="58"/>
      <c r="E314" s="28"/>
      <c r="G314" s="59"/>
      <c r="H314" s="60"/>
      <c r="I314" s="60"/>
      <c r="J314" s="60"/>
    </row>
    <row r="315">
      <c r="C315" s="58"/>
      <c r="E315" s="28"/>
      <c r="G315" s="59"/>
      <c r="H315" s="60"/>
      <c r="I315" s="60"/>
      <c r="J315" s="60"/>
    </row>
    <row r="316">
      <c r="C316" s="58"/>
      <c r="E316" s="28"/>
      <c r="G316" s="59"/>
      <c r="H316" s="60"/>
      <c r="I316" s="60"/>
      <c r="J316" s="60"/>
    </row>
    <row r="317">
      <c r="C317" s="58"/>
      <c r="E317" s="28"/>
      <c r="G317" s="59"/>
      <c r="H317" s="60"/>
      <c r="I317" s="60"/>
      <c r="J317" s="60"/>
    </row>
    <row r="318">
      <c r="C318" s="58"/>
      <c r="E318" s="28"/>
      <c r="G318" s="59"/>
      <c r="H318" s="60"/>
      <c r="I318" s="60"/>
      <c r="J318" s="60"/>
    </row>
    <row r="319">
      <c r="C319" s="58"/>
      <c r="E319" s="28"/>
      <c r="G319" s="59"/>
      <c r="H319" s="60"/>
      <c r="I319" s="60"/>
      <c r="J319" s="60"/>
    </row>
    <row r="320">
      <c r="C320" s="58"/>
      <c r="E320" s="28"/>
      <c r="G320" s="59"/>
      <c r="H320" s="60"/>
      <c r="I320" s="60"/>
      <c r="J320" s="60"/>
    </row>
    <row r="321">
      <c r="C321" s="58"/>
      <c r="E321" s="28"/>
      <c r="G321" s="59"/>
      <c r="H321" s="60"/>
      <c r="I321" s="60"/>
      <c r="J321" s="60"/>
    </row>
    <row r="322">
      <c r="C322" s="58"/>
      <c r="E322" s="28"/>
      <c r="G322" s="59"/>
      <c r="H322" s="60"/>
      <c r="I322" s="60"/>
      <c r="J322" s="60"/>
    </row>
    <row r="323">
      <c r="C323" s="58"/>
      <c r="E323" s="28"/>
      <c r="G323" s="59"/>
      <c r="H323" s="60"/>
      <c r="I323" s="60"/>
      <c r="J323" s="60"/>
    </row>
    <row r="324">
      <c r="C324" s="58"/>
      <c r="E324" s="28"/>
      <c r="G324" s="59"/>
      <c r="H324" s="60"/>
      <c r="I324" s="60"/>
      <c r="J324" s="60"/>
    </row>
    <row r="325">
      <c r="C325" s="58"/>
      <c r="E325" s="28"/>
      <c r="G325" s="59"/>
      <c r="H325" s="60"/>
      <c r="I325" s="60"/>
      <c r="J325" s="60"/>
    </row>
    <row r="326">
      <c r="C326" s="58"/>
      <c r="E326" s="28"/>
      <c r="G326" s="59"/>
      <c r="H326" s="60"/>
      <c r="I326" s="60"/>
      <c r="J326" s="60"/>
    </row>
    <row r="327">
      <c r="C327" s="58"/>
      <c r="E327" s="28"/>
      <c r="G327" s="59"/>
      <c r="H327" s="60"/>
      <c r="I327" s="60"/>
      <c r="J327" s="60"/>
    </row>
    <row r="328">
      <c r="C328" s="58"/>
      <c r="E328" s="28"/>
      <c r="G328" s="59"/>
      <c r="H328" s="60"/>
      <c r="I328" s="60"/>
      <c r="J328" s="60"/>
    </row>
    <row r="329">
      <c r="C329" s="58"/>
      <c r="E329" s="28"/>
      <c r="G329" s="59"/>
      <c r="H329" s="60"/>
      <c r="I329" s="60"/>
      <c r="J329" s="60"/>
    </row>
    <row r="330">
      <c r="C330" s="58"/>
      <c r="E330" s="28"/>
      <c r="G330" s="59"/>
      <c r="H330" s="60"/>
      <c r="I330" s="60"/>
      <c r="J330" s="60"/>
    </row>
    <row r="331">
      <c r="C331" s="58"/>
      <c r="E331" s="28"/>
      <c r="G331" s="59"/>
      <c r="H331" s="60"/>
      <c r="I331" s="60"/>
      <c r="J331" s="60"/>
    </row>
    <row r="332">
      <c r="C332" s="58"/>
      <c r="E332" s="28"/>
      <c r="G332" s="59"/>
      <c r="H332" s="60"/>
      <c r="I332" s="60"/>
      <c r="J332" s="60"/>
    </row>
    <row r="333">
      <c r="C333" s="58"/>
      <c r="E333" s="28"/>
      <c r="G333" s="59"/>
      <c r="H333" s="60"/>
      <c r="I333" s="60"/>
      <c r="J333" s="60"/>
    </row>
    <row r="334">
      <c r="C334" s="58"/>
      <c r="E334" s="28"/>
      <c r="G334" s="59"/>
      <c r="H334" s="60"/>
      <c r="I334" s="60"/>
      <c r="J334" s="60"/>
    </row>
    <row r="335">
      <c r="C335" s="58"/>
      <c r="E335" s="28"/>
      <c r="G335" s="59"/>
      <c r="H335" s="60"/>
      <c r="I335" s="60"/>
      <c r="J335" s="60"/>
    </row>
    <row r="336">
      <c r="C336" s="58"/>
      <c r="E336" s="28"/>
      <c r="G336" s="59"/>
      <c r="H336" s="60"/>
      <c r="I336" s="60"/>
      <c r="J336" s="60"/>
    </row>
    <row r="337">
      <c r="C337" s="58"/>
      <c r="E337" s="28"/>
      <c r="G337" s="59"/>
      <c r="H337" s="60"/>
      <c r="I337" s="60"/>
      <c r="J337" s="60"/>
    </row>
    <row r="338">
      <c r="C338" s="58"/>
      <c r="E338" s="28"/>
      <c r="G338" s="59"/>
      <c r="H338" s="60"/>
      <c r="I338" s="60"/>
      <c r="J338" s="60"/>
    </row>
    <row r="339">
      <c r="C339" s="58"/>
      <c r="E339" s="28"/>
      <c r="G339" s="59"/>
      <c r="H339" s="60"/>
      <c r="I339" s="60"/>
      <c r="J339" s="60"/>
    </row>
    <row r="340">
      <c r="C340" s="58"/>
      <c r="E340" s="28"/>
      <c r="G340" s="59"/>
      <c r="H340" s="60"/>
      <c r="I340" s="60"/>
      <c r="J340" s="60"/>
    </row>
    <row r="341">
      <c r="C341" s="58"/>
      <c r="E341" s="28"/>
      <c r="G341" s="59"/>
      <c r="H341" s="60"/>
      <c r="I341" s="60"/>
      <c r="J341" s="60"/>
    </row>
    <row r="342">
      <c r="C342" s="58"/>
      <c r="E342" s="28"/>
      <c r="G342" s="59"/>
      <c r="H342" s="60"/>
      <c r="I342" s="60"/>
      <c r="J342" s="60"/>
    </row>
    <row r="343">
      <c r="C343" s="58"/>
      <c r="E343" s="28"/>
      <c r="G343" s="59"/>
      <c r="H343" s="60"/>
      <c r="I343" s="60"/>
      <c r="J343" s="60"/>
    </row>
    <row r="344">
      <c r="C344" s="58"/>
      <c r="E344" s="28"/>
      <c r="G344" s="59"/>
      <c r="H344" s="60"/>
      <c r="I344" s="60"/>
      <c r="J344" s="60"/>
    </row>
    <row r="345">
      <c r="C345" s="58"/>
      <c r="E345" s="28"/>
      <c r="G345" s="59"/>
      <c r="H345" s="60"/>
      <c r="I345" s="60"/>
      <c r="J345" s="60"/>
    </row>
    <row r="346">
      <c r="C346" s="58"/>
      <c r="E346" s="28"/>
      <c r="G346" s="59"/>
      <c r="H346" s="60"/>
      <c r="I346" s="60"/>
      <c r="J346" s="60"/>
    </row>
    <row r="347">
      <c r="C347" s="58"/>
      <c r="E347" s="28"/>
      <c r="G347" s="59"/>
      <c r="H347" s="60"/>
      <c r="I347" s="60"/>
      <c r="J347" s="60"/>
    </row>
    <row r="348">
      <c r="C348" s="58"/>
      <c r="E348" s="28"/>
      <c r="G348" s="59"/>
      <c r="H348" s="60"/>
      <c r="I348" s="60"/>
      <c r="J348" s="60"/>
    </row>
    <row r="349">
      <c r="C349" s="58"/>
      <c r="E349" s="28"/>
      <c r="G349" s="59"/>
      <c r="H349" s="60"/>
      <c r="I349" s="60"/>
      <c r="J349" s="60"/>
    </row>
    <row r="350">
      <c r="C350" s="58"/>
      <c r="E350" s="28"/>
      <c r="G350" s="59"/>
      <c r="H350" s="60"/>
      <c r="I350" s="60"/>
      <c r="J350" s="60"/>
    </row>
    <row r="351">
      <c r="C351" s="58"/>
      <c r="E351" s="28"/>
      <c r="G351" s="59"/>
      <c r="H351" s="60"/>
      <c r="I351" s="60"/>
      <c r="J351" s="60"/>
    </row>
    <row r="352">
      <c r="C352" s="58"/>
      <c r="E352" s="28"/>
      <c r="G352" s="59"/>
      <c r="H352" s="60"/>
      <c r="I352" s="60"/>
      <c r="J352" s="60"/>
    </row>
    <row r="353">
      <c r="C353" s="58"/>
      <c r="E353" s="28"/>
      <c r="G353" s="59"/>
      <c r="H353" s="60"/>
      <c r="I353" s="60"/>
      <c r="J353" s="60"/>
    </row>
    <row r="354">
      <c r="C354" s="58"/>
      <c r="E354" s="28"/>
      <c r="G354" s="59"/>
      <c r="H354" s="60"/>
      <c r="I354" s="60"/>
      <c r="J354" s="60"/>
    </row>
    <row r="355">
      <c r="C355" s="58"/>
      <c r="E355" s="28"/>
      <c r="G355" s="59"/>
      <c r="H355" s="60"/>
      <c r="I355" s="60"/>
      <c r="J355" s="60"/>
    </row>
    <row r="356">
      <c r="C356" s="58"/>
      <c r="E356" s="28"/>
      <c r="G356" s="59"/>
      <c r="H356" s="60"/>
      <c r="I356" s="60"/>
      <c r="J356" s="60"/>
    </row>
    <row r="357">
      <c r="C357" s="58"/>
      <c r="E357" s="28"/>
      <c r="G357" s="59"/>
      <c r="H357" s="60"/>
      <c r="I357" s="60"/>
      <c r="J357" s="60"/>
    </row>
    <row r="358">
      <c r="C358" s="58"/>
      <c r="E358" s="28"/>
      <c r="G358" s="59"/>
      <c r="H358" s="60"/>
      <c r="I358" s="60"/>
      <c r="J358" s="60"/>
    </row>
    <row r="359">
      <c r="C359" s="58"/>
      <c r="E359" s="28"/>
      <c r="G359" s="59"/>
      <c r="H359" s="60"/>
      <c r="I359" s="60"/>
      <c r="J359" s="60"/>
    </row>
    <row r="360">
      <c r="C360" s="58"/>
      <c r="E360" s="28"/>
      <c r="G360" s="59"/>
      <c r="H360" s="60"/>
      <c r="I360" s="60"/>
      <c r="J360" s="60"/>
    </row>
    <row r="361">
      <c r="C361" s="58"/>
      <c r="E361" s="28"/>
      <c r="G361" s="59"/>
      <c r="H361" s="60"/>
      <c r="I361" s="60"/>
      <c r="J361" s="60"/>
    </row>
    <row r="362">
      <c r="C362" s="58"/>
      <c r="E362" s="28"/>
      <c r="G362" s="59"/>
      <c r="H362" s="60"/>
      <c r="I362" s="60"/>
      <c r="J362" s="60"/>
    </row>
    <row r="363">
      <c r="C363" s="58"/>
      <c r="E363" s="28"/>
      <c r="G363" s="59"/>
      <c r="H363" s="60"/>
      <c r="I363" s="60"/>
      <c r="J363" s="60"/>
    </row>
    <row r="364">
      <c r="C364" s="58"/>
      <c r="E364" s="28"/>
      <c r="G364" s="59"/>
      <c r="H364" s="60"/>
      <c r="I364" s="60"/>
      <c r="J364" s="60"/>
    </row>
    <row r="365">
      <c r="C365" s="58"/>
      <c r="E365" s="28"/>
      <c r="G365" s="59"/>
      <c r="H365" s="60"/>
      <c r="I365" s="60"/>
      <c r="J365" s="60"/>
    </row>
    <row r="366">
      <c r="C366" s="58"/>
      <c r="E366" s="28"/>
      <c r="G366" s="59"/>
      <c r="H366" s="60"/>
      <c r="I366" s="60"/>
      <c r="J366" s="60"/>
    </row>
    <row r="367">
      <c r="C367" s="58"/>
      <c r="E367" s="28"/>
      <c r="G367" s="59"/>
      <c r="H367" s="60"/>
      <c r="I367" s="60"/>
      <c r="J367" s="60"/>
    </row>
    <row r="368">
      <c r="C368" s="58"/>
      <c r="E368" s="28"/>
      <c r="G368" s="59"/>
      <c r="H368" s="60"/>
      <c r="I368" s="60"/>
      <c r="J368" s="60"/>
    </row>
    <row r="369">
      <c r="C369" s="58"/>
      <c r="E369" s="28"/>
      <c r="G369" s="59"/>
      <c r="H369" s="60"/>
      <c r="I369" s="60"/>
      <c r="J369" s="60"/>
    </row>
    <row r="370">
      <c r="C370" s="58"/>
      <c r="E370" s="28"/>
      <c r="G370" s="59"/>
      <c r="H370" s="60"/>
      <c r="I370" s="60"/>
      <c r="J370" s="60"/>
    </row>
    <row r="371">
      <c r="C371" s="58"/>
      <c r="E371" s="28"/>
      <c r="G371" s="59"/>
      <c r="H371" s="60"/>
      <c r="I371" s="60"/>
      <c r="J371" s="60"/>
    </row>
    <row r="372">
      <c r="C372" s="58"/>
      <c r="E372" s="28"/>
      <c r="G372" s="59"/>
      <c r="H372" s="60"/>
      <c r="I372" s="60"/>
      <c r="J372" s="60"/>
    </row>
    <row r="373">
      <c r="C373" s="58"/>
      <c r="E373" s="28"/>
      <c r="G373" s="59"/>
      <c r="H373" s="60"/>
      <c r="I373" s="60"/>
      <c r="J373" s="60"/>
    </row>
    <row r="374">
      <c r="C374" s="58"/>
      <c r="E374" s="28"/>
      <c r="G374" s="59"/>
      <c r="H374" s="60"/>
      <c r="I374" s="60"/>
      <c r="J374" s="60"/>
    </row>
    <row r="375">
      <c r="C375" s="58"/>
      <c r="E375" s="28"/>
      <c r="G375" s="59"/>
      <c r="H375" s="60"/>
      <c r="I375" s="60"/>
      <c r="J375" s="60"/>
    </row>
    <row r="376">
      <c r="C376" s="58"/>
      <c r="E376" s="28"/>
      <c r="G376" s="59"/>
      <c r="H376" s="60"/>
      <c r="I376" s="60"/>
      <c r="J376" s="60"/>
    </row>
    <row r="377">
      <c r="C377" s="58"/>
      <c r="E377" s="28"/>
      <c r="G377" s="59"/>
      <c r="H377" s="60"/>
      <c r="I377" s="60"/>
      <c r="J377" s="60"/>
    </row>
    <row r="378">
      <c r="C378" s="58"/>
      <c r="E378" s="28"/>
      <c r="G378" s="59"/>
      <c r="H378" s="60"/>
      <c r="I378" s="60"/>
      <c r="J378" s="60"/>
    </row>
    <row r="379">
      <c r="C379" s="58"/>
      <c r="E379" s="28"/>
      <c r="G379" s="59"/>
      <c r="H379" s="60"/>
      <c r="I379" s="60"/>
      <c r="J379" s="60"/>
    </row>
    <row r="380">
      <c r="C380" s="58"/>
      <c r="E380" s="28"/>
      <c r="G380" s="59"/>
      <c r="H380" s="60"/>
      <c r="I380" s="60"/>
      <c r="J380" s="60"/>
    </row>
    <row r="381">
      <c r="C381" s="58"/>
      <c r="E381" s="28"/>
      <c r="G381" s="59"/>
      <c r="H381" s="60"/>
      <c r="I381" s="60"/>
      <c r="J381" s="60"/>
    </row>
    <row r="382">
      <c r="C382" s="58"/>
      <c r="E382" s="28"/>
      <c r="G382" s="59"/>
      <c r="H382" s="60"/>
      <c r="I382" s="60"/>
      <c r="J382" s="60"/>
    </row>
    <row r="383">
      <c r="C383" s="58"/>
      <c r="E383" s="28"/>
      <c r="G383" s="59"/>
      <c r="H383" s="60"/>
      <c r="I383" s="60"/>
      <c r="J383" s="60"/>
    </row>
    <row r="384">
      <c r="C384" s="58"/>
      <c r="E384" s="28"/>
      <c r="G384" s="59"/>
      <c r="H384" s="60"/>
      <c r="I384" s="60"/>
      <c r="J384" s="60"/>
    </row>
    <row r="385">
      <c r="C385" s="58"/>
      <c r="E385" s="28"/>
      <c r="G385" s="59"/>
      <c r="H385" s="60"/>
      <c r="I385" s="60"/>
      <c r="J385" s="60"/>
    </row>
    <row r="386">
      <c r="C386" s="58"/>
      <c r="E386" s="28"/>
      <c r="G386" s="59"/>
      <c r="H386" s="60"/>
      <c r="I386" s="60"/>
      <c r="J386" s="60"/>
    </row>
    <row r="387">
      <c r="C387" s="58"/>
      <c r="E387" s="28"/>
      <c r="G387" s="59"/>
      <c r="H387" s="60"/>
      <c r="I387" s="60"/>
      <c r="J387" s="60"/>
    </row>
    <row r="388">
      <c r="C388" s="58"/>
      <c r="E388" s="28"/>
      <c r="G388" s="59"/>
      <c r="H388" s="60"/>
      <c r="I388" s="60"/>
      <c r="J388" s="60"/>
    </row>
    <row r="389">
      <c r="C389" s="58"/>
      <c r="E389" s="28"/>
      <c r="G389" s="59"/>
      <c r="H389" s="60"/>
      <c r="I389" s="60"/>
      <c r="J389" s="60"/>
    </row>
    <row r="390">
      <c r="C390" s="58"/>
      <c r="E390" s="28"/>
      <c r="G390" s="59"/>
      <c r="H390" s="60"/>
      <c r="I390" s="60"/>
      <c r="J390" s="60"/>
    </row>
    <row r="391">
      <c r="C391" s="58"/>
      <c r="E391" s="28"/>
      <c r="G391" s="59"/>
      <c r="H391" s="60"/>
      <c r="I391" s="60"/>
      <c r="J391" s="60"/>
    </row>
    <row r="392">
      <c r="C392" s="58"/>
      <c r="E392" s="28"/>
      <c r="G392" s="59"/>
      <c r="H392" s="60"/>
      <c r="I392" s="60"/>
      <c r="J392" s="60"/>
    </row>
    <row r="393">
      <c r="C393" s="58"/>
      <c r="E393" s="28"/>
      <c r="G393" s="59"/>
      <c r="H393" s="60"/>
      <c r="I393" s="60"/>
      <c r="J393" s="60"/>
    </row>
    <row r="394">
      <c r="C394" s="58"/>
      <c r="E394" s="28"/>
      <c r="G394" s="59"/>
      <c r="H394" s="60"/>
      <c r="I394" s="60"/>
      <c r="J394" s="60"/>
    </row>
    <row r="395">
      <c r="C395" s="58"/>
      <c r="E395" s="28"/>
      <c r="G395" s="59"/>
      <c r="H395" s="60"/>
      <c r="I395" s="60"/>
      <c r="J395" s="60"/>
    </row>
    <row r="396">
      <c r="C396" s="58"/>
      <c r="E396" s="28"/>
      <c r="G396" s="59"/>
      <c r="H396" s="60"/>
      <c r="I396" s="60"/>
      <c r="J396" s="60"/>
    </row>
    <row r="397">
      <c r="C397" s="58"/>
      <c r="E397" s="28"/>
      <c r="G397" s="59"/>
      <c r="H397" s="60"/>
      <c r="I397" s="60"/>
      <c r="J397" s="60"/>
    </row>
    <row r="398">
      <c r="C398" s="58"/>
      <c r="E398" s="28"/>
      <c r="G398" s="59"/>
      <c r="H398" s="60"/>
      <c r="I398" s="60"/>
      <c r="J398" s="60"/>
    </row>
    <row r="399">
      <c r="C399" s="58"/>
      <c r="E399" s="28"/>
      <c r="G399" s="59"/>
      <c r="H399" s="60"/>
      <c r="I399" s="60"/>
      <c r="J399" s="60"/>
    </row>
    <row r="400">
      <c r="C400" s="58"/>
      <c r="E400" s="28"/>
      <c r="G400" s="59"/>
      <c r="H400" s="60"/>
      <c r="I400" s="60"/>
      <c r="J400" s="60"/>
    </row>
    <row r="401">
      <c r="C401" s="58"/>
      <c r="E401" s="28"/>
      <c r="G401" s="59"/>
      <c r="H401" s="60"/>
      <c r="I401" s="60"/>
      <c r="J401" s="60"/>
    </row>
    <row r="402">
      <c r="C402" s="58"/>
      <c r="E402" s="28"/>
      <c r="G402" s="59"/>
      <c r="H402" s="60"/>
      <c r="I402" s="60"/>
      <c r="J402" s="60"/>
    </row>
    <row r="403">
      <c r="C403" s="58"/>
      <c r="E403" s="28"/>
      <c r="G403" s="59"/>
      <c r="H403" s="60"/>
      <c r="I403" s="60"/>
      <c r="J403" s="60"/>
    </row>
    <row r="404">
      <c r="C404" s="58"/>
      <c r="E404" s="28"/>
      <c r="G404" s="59"/>
      <c r="H404" s="60"/>
      <c r="I404" s="60"/>
      <c r="J404" s="60"/>
    </row>
    <row r="405">
      <c r="C405" s="58"/>
      <c r="E405" s="28"/>
      <c r="G405" s="59"/>
      <c r="H405" s="60"/>
      <c r="I405" s="60"/>
      <c r="J405" s="60"/>
    </row>
    <row r="406">
      <c r="C406" s="58"/>
      <c r="E406" s="28"/>
      <c r="G406" s="59"/>
      <c r="H406" s="60"/>
      <c r="I406" s="60"/>
      <c r="J406" s="60"/>
    </row>
    <row r="407">
      <c r="C407" s="58"/>
      <c r="E407" s="28"/>
      <c r="G407" s="59"/>
      <c r="H407" s="60"/>
      <c r="I407" s="60"/>
      <c r="J407" s="60"/>
    </row>
    <row r="408">
      <c r="C408" s="58"/>
      <c r="E408" s="28"/>
      <c r="G408" s="59"/>
      <c r="H408" s="60"/>
      <c r="I408" s="60"/>
      <c r="J408" s="60"/>
    </row>
    <row r="409">
      <c r="C409" s="58"/>
      <c r="E409" s="28"/>
      <c r="G409" s="59"/>
      <c r="H409" s="60"/>
      <c r="I409" s="60"/>
      <c r="J409" s="60"/>
    </row>
    <row r="410">
      <c r="C410" s="58"/>
      <c r="E410" s="28"/>
      <c r="G410" s="59"/>
      <c r="H410" s="60"/>
      <c r="I410" s="60"/>
      <c r="J410" s="60"/>
    </row>
    <row r="411">
      <c r="C411" s="58"/>
      <c r="E411" s="28"/>
      <c r="G411" s="59"/>
      <c r="H411" s="60"/>
      <c r="I411" s="60"/>
      <c r="J411" s="60"/>
    </row>
    <row r="412">
      <c r="C412" s="58"/>
      <c r="E412" s="28"/>
      <c r="G412" s="59"/>
      <c r="H412" s="60"/>
      <c r="I412" s="60"/>
      <c r="J412" s="60"/>
    </row>
    <row r="413">
      <c r="C413" s="58"/>
      <c r="E413" s="28"/>
      <c r="G413" s="59"/>
      <c r="H413" s="60"/>
      <c r="I413" s="60"/>
      <c r="J413" s="60"/>
    </row>
    <row r="414">
      <c r="C414" s="58"/>
      <c r="E414" s="28"/>
      <c r="G414" s="59"/>
      <c r="H414" s="60"/>
      <c r="I414" s="60"/>
      <c r="J414" s="60"/>
    </row>
    <row r="415">
      <c r="C415" s="58"/>
      <c r="E415" s="28"/>
      <c r="G415" s="59"/>
      <c r="H415" s="60"/>
      <c r="I415" s="60"/>
      <c r="J415" s="60"/>
    </row>
    <row r="416">
      <c r="C416" s="58"/>
      <c r="E416" s="28"/>
      <c r="G416" s="59"/>
      <c r="H416" s="60"/>
      <c r="I416" s="60"/>
      <c r="J416" s="60"/>
    </row>
    <row r="417">
      <c r="C417" s="58"/>
      <c r="E417" s="28"/>
      <c r="G417" s="59"/>
      <c r="H417" s="60"/>
      <c r="I417" s="60"/>
      <c r="J417" s="60"/>
    </row>
    <row r="418">
      <c r="C418" s="58"/>
      <c r="E418" s="28"/>
      <c r="G418" s="59"/>
      <c r="H418" s="60"/>
      <c r="I418" s="60"/>
      <c r="J418" s="60"/>
    </row>
    <row r="419">
      <c r="C419" s="58"/>
      <c r="E419" s="28"/>
      <c r="G419" s="59"/>
      <c r="H419" s="60"/>
      <c r="I419" s="60"/>
      <c r="J419" s="60"/>
    </row>
    <row r="420">
      <c r="C420" s="58"/>
      <c r="E420" s="28"/>
      <c r="G420" s="59"/>
      <c r="H420" s="60"/>
      <c r="I420" s="60"/>
      <c r="J420" s="60"/>
    </row>
    <row r="421">
      <c r="C421" s="58"/>
      <c r="E421" s="28"/>
      <c r="G421" s="59"/>
      <c r="H421" s="60"/>
      <c r="I421" s="60"/>
      <c r="J421" s="60"/>
    </row>
    <row r="422">
      <c r="C422" s="58"/>
      <c r="E422" s="28"/>
      <c r="G422" s="59"/>
      <c r="H422" s="60"/>
      <c r="I422" s="60"/>
      <c r="J422" s="60"/>
    </row>
    <row r="423">
      <c r="C423" s="58"/>
      <c r="E423" s="28"/>
      <c r="G423" s="59"/>
      <c r="H423" s="60"/>
      <c r="I423" s="60"/>
      <c r="J423" s="60"/>
    </row>
    <row r="424">
      <c r="C424" s="58"/>
      <c r="E424" s="28"/>
      <c r="G424" s="59"/>
      <c r="H424" s="60"/>
      <c r="I424" s="60"/>
      <c r="J424" s="60"/>
    </row>
    <row r="425">
      <c r="C425" s="58"/>
      <c r="E425" s="28"/>
      <c r="G425" s="59"/>
      <c r="H425" s="60"/>
      <c r="I425" s="60"/>
      <c r="J425" s="60"/>
    </row>
    <row r="426">
      <c r="C426" s="58"/>
      <c r="E426" s="28"/>
      <c r="G426" s="59"/>
      <c r="H426" s="60"/>
      <c r="I426" s="60"/>
      <c r="J426" s="60"/>
    </row>
    <row r="427">
      <c r="C427" s="58"/>
      <c r="E427" s="28"/>
      <c r="G427" s="59"/>
      <c r="H427" s="60"/>
      <c r="I427" s="60"/>
      <c r="J427" s="60"/>
    </row>
    <row r="428">
      <c r="C428" s="58"/>
      <c r="E428" s="28"/>
      <c r="G428" s="59"/>
      <c r="H428" s="60"/>
      <c r="I428" s="60"/>
      <c r="J428" s="60"/>
    </row>
    <row r="429">
      <c r="C429" s="58"/>
      <c r="E429" s="28"/>
      <c r="G429" s="59"/>
      <c r="H429" s="60"/>
      <c r="I429" s="60"/>
      <c r="J429" s="60"/>
    </row>
    <row r="430">
      <c r="C430" s="58"/>
      <c r="E430" s="28"/>
      <c r="G430" s="59"/>
      <c r="H430" s="60"/>
      <c r="I430" s="60"/>
      <c r="J430" s="60"/>
    </row>
    <row r="431">
      <c r="C431" s="58"/>
      <c r="E431" s="28"/>
      <c r="G431" s="59"/>
      <c r="H431" s="60"/>
      <c r="I431" s="60"/>
      <c r="J431" s="60"/>
    </row>
    <row r="432">
      <c r="C432" s="58"/>
      <c r="E432" s="28"/>
      <c r="G432" s="59"/>
      <c r="H432" s="60"/>
      <c r="I432" s="60"/>
      <c r="J432" s="60"/>
    </row>
    <row r="433">
      <c r="C433" s="58"/>
      <c r="E433" s="28"/>
      <c r="G433" s="59"/>
      <c r="H433" s="60"/>
      <c r="I433" s="60"/>
      <c r="J433" s="60"/>
    </row>
    <row r="434">
      <c r="C434" s="58"/>
      <c r="E434" s="28"/>
      <c r="G434" s="59"/>
      <c r="H434" s="60"/>
      <c r="I434" s="60"/>
      <c r="J434" s="60"/>
    </row>
    <row r="435">
      <c r="C435" s="58"/>
      <c r="E435" s="28"/>
      <c r="G435" s="59"/>
      <c r="H435" s="60"/>
      <c r="I435" s="60"/>
      <c r="J435" s="60"/>
    </row>
    <row r="436">
      <c r="C436" s="58"/>
      <c r="E436" s="28"/>
      <c r="G436" s="59"/>
      <c r="H436" s="60"/>
      <c r="I436" s="60"/>
      <c r="J436" s="60"/>
    </row>
    <row r="437">
      <c r="C437" s="58"/>
      <c r="E437" s="28"/>
      <c r="G437" s="59"/>
      <c r="H437" s="60"/>
      <c r="I437" s="60"/>
      <c r="J437" s="60"/>
    </row>
    <row r="438">
      <c r="C438" s="58"/>
      <c r="E438" s="28"/>
      <c r="G438" s="59"/>
      <c r="H438" s="60"/>
      <c r="I438" s="60"/>
      <c r="J438" s="60"/>
    </row>
    <row r="439">
      <c r="C439" s="58"/>
      <c r="E439" s="28"/>
      <c r="G439" s="59"/>
      <c r="H439" s="60"/>
      <c r="I439" s="60"/>
      <c r="J439" s="60"/>
    </row>
    <row r="440">
      <c r="C440" s="58"/>
      <c r="E440" s="28"/>
      <c r="G440" s="59"/>
      <c r="H440" s="60"/>
      <c r="I440" s="60"/>
      <c r="J440" s="60"/>
    </row>
    <row r="441">
      <c r="C441" s="58"/>
      <c r="E441" s="28"/>
      <c r="G441" s="59"/>
      <c r="H441" s="60"/>
      <c r="I441" s="60"/>
      <c r="J441" s="60"/>
    </row>
    <row r="442">
      <c r="C442" s="58"/>
      <c r="E442" s="28"/>
      <c r="G442" s="59"/>
      <c r="H442" s="60"/>
      <c r="I442" s="60"/>
      <c r="J442" s="60"/>
    </row>
    <row r="443">
      <c r="C443" s="58"/>
      <c r="E443" s="28"/>
      <c r="G443" s="59"/>
      <c r="H443" s="60"/>
      <c r="I443" s="60"/>
      <c r="J443" s="60"/>
    </row>
    <row r="444">
      <c r="C444" s="58"/>
      <c r="E444" s="28"/>
      <c r="G444" s="59"/>
      <c r="H444" s="60"/>
      <c r="I444" s="60"/>
      <c r="J444" s="60"/>
    </row>
    <row r="445">
      <c r="C445" s="58"/>
      <c r="E445" s="28"/>
      <c r="G445" s="59"/>
      <c r="H445" s="60"/>
      <c r="I445" s="60"/>
      <c r="J445" s="60"/>
    </row>
    <row r="446">
      <c r="C446" s="58"/>
      <c r="E446" s="28"/>
      <c r="G446" s="59"/>
      <c r="H446" s="60"/>
      <c r="I446" s="60"/>
      <c r="J446" s="60"/>
    </row>
    <row r="447">
      <c r="C447" s="58"/>
      <c r="E447" s="28"/>
      <c r="G447" s="59"/>
      <c r="H447" s="60"/>
      <c r="I447" s="60"/>
      <c r="J447" s="60"/>
    </row>
    <row r="448">
      <c r="C448" s="58"/>
      <c r="E448" s="28"/>
      <c r="G448" s="59"/>
      <c r="H448" s="60"/>
      <c r="I448" s="60"/>
      <c r="J448" s="60"/>
    </row>
    <row r="449">
      <c r="C449" s="58"/>
      <c r="E449" s="28"/>
      <c r="G449" s="59"/>
      <c r="H449" s="60"/>
      <c r="I449" s="60"/>
      <c r="J449" s="60"/>
    </row>
    <row r="450">
      <c r="C450" s="58"/>
      <c r="E450" s="28"/>
      <c r="G450" s="59"/>
      <c r="H450" s="60"/>
      <c r="I450" s="60"/>
      <c r="J450" s="60"/>
    </row>
    <row r="451">
      <c r="C451" s="58"/>
      <c r="E451" s="28"/>
      <c r="G451" s="59"/>
      <c r="H451" s="60"/>
      <c r="I451" s="60"/>
      <c r="J451" s="60"/>
    </row>
    <row r="452">
      <c r="C452" s="58"/>
      <c r="E452" s="28"/>
      <c r="G452" s="59"/>
      <c r="H452" s="60"/>
      <c r="I452" s="60"/>
      <c r="J452" s="60"/>
    </row>
    <row r="453">
      <c r="C453" s="58"/>
      <c r="E453" s="28"/>
      <c r="G453" s="59"/>
      <c r="H453" s="60"/>
      <c r="I453" s="60"/>
      <c r="J453" s="60"/>
    </row>
    <row r="454">
      <c r="C454" s="58"/>
      <c r="E454" s="28"/>
      <c r="G454" s="59"/>
      <c r="H454" s="60"/>
      <c r="I454" s="60"/>
      <c r="J454" s="60"/>
    </row>
    <row r="455">
      <c r="C455" s="58"/>
      <c r="E455" s="28"/>
      <c r="G455" s="59"/>
      <c r="H455" s="60"/>
      <c r="I455" s="60"/>
      <c r="J455" s="60"/>
    </row>
    <row r="456">
      <c r="C456" s="58"/>
      <c r="E456" s="28"/>
      <c r="G456" s="59"/>
      <c r="H456" s="60"/>
      <c r="I456" s="60"/>
      <c r="J456" s="60"/>
    </row>
    <row r="457">
      <c r="C457" s="58"/>
      <c r="E457" s="28"/>
      <c r="G457" s="59"/>
      <c r="H457" s="60"/>
      <c r="I457" s="60"/>
      <c r="J457" s="60"/>
    </row>
    <row r="458">
      <c r="C458" s="58"/>
      <c r="E458" s="28"/>
      <c r="G458" s="59"/>
      <c r="H458" s="60"/>
      <c r="I458" s="60"/>
      <c r="J458" s="60"/>
    </row>
    <row r="459">
      <c r="C459" s="58"/>
      <c r="E459" s="28"/>
      <c r="G459" s="59"/>
      <c r="H459" s="60"/>
      <c r="I459" s="60"/>
      <c r="J459" s="60"/>
    </row>
    <row r="460">
      <c r="C460" s="58"/>
      <c r="E460" s="28"/>
      <c r="G460" s="59"/>
      <c r="H460" s="60"/>
      <c r="I460" s="60"/>
      <c r="J460" s="60"/>
    </row>
    <row r="461">
      <c r="C461" s="58"/>
      <c r="E461" s="28"/>
      <c r="G461" s="59"/>
      <c r="H461" s="60"/>
      <c r="I461" s="60"/>
      <c r="J461" s="60"/>
    </row>
    <row r="462">
      <c r="C462" s="58"/>
      <c r="E462" s="28"/>
      <c r="G462" s="59"/>
      <c r="H462" s="60"/>
      <c r="I462" s="60"/>
      <c r="J462" s="60"/>
    </row>
    <row r="463">
      <c r="C463" s="58"/>
      <c r="E463" s="28"/>
      <c r="G463" s="59"/>
      <c r="H463" s="60"/>
      <c r="I463" s="60"/>
      <c r="J463" s="60"/>
    </row>
    <row r="464">
      <c r="C464" s="58"/>
      <c r="E464" s="28"/>
      <c r="G464" s="59"/>
      <c r="H464" s="60"/>
      <c r="I464" s="60"/>
      <c r="J464" s="60"/>
    </row>
    <row r="465">
      <c r="C465" s="58"/>
      <c r="E465" s="28"/>
      <c r="G465" s="59"/>
      <c r="H465" s="60"/>
      <c r="I465" s="60"/>
      <c r="J465" s="60"/>
    </row>
    <row r="466">
      <c r="C466" s="58"/>
      <c r="E466" s="28"/>
      <c r="G466" s="59"/>
      <c r="H466" s="60"/>
      <c r="I466" s="60"/>
      <c r="J466" s="60"/>
    </row>
    <row r="467">
      <c r="C467" s="58"/>
      <c r="E467" s="28"/>
      <c r="G467" s="59"/>
      <c r="H467" s="60"/>
      <c r="I467" s="60"/>
      <c r="J467" s="60"/>
    </row>
    <row r="468">
      <c r="C468" s="58"/>
      <c r="E468" s="28"/>
      <c r="G468" s="59"/>
      <c r="H468" s="60"/>
      <c r="I468" s="60"/>
      <c r="J468" s="60"/>
    </row>
    <row r="469">
      <c r="C469" s="58"/>
      <c r="E469" s="28"/>
      <c r="G469" s="59"/>
      <c r="H469" s="60"/>
      <c r="I469" s="60"/>
      <c r="J469" s="60"/>
    </row>
    <row r="470">
      <c r="C470" s="58"/>
      <c r="E470" s="28"/>
      <c r="G470" s="59"/>
      <c r="H470" s="60"/>
      <c r="I470" s="60"/>
      <c r="J470" s="60"/>
    </row>
    <row r="471">
      <c r="C471" s="58"/>
      <c r="E471" s="28"/>
      <c r="G471" s="59"/>
      <c r="H471" s="60"/>
      <c r="I471" s="60"/>
      <c r="J471" s="60"/>
    </row>
    <row r="472">
      <c r="C472" s="58"/>
      <c r="E472" s="28"/>
      <c r="G472" s="59"/>
      <c r="H472" s="60"/>
      <c r="I472" s="60"/>
      <c r="J472" s="60"/>
    </row>
    <row r="473">
      <c r="C473" s="58"/>
      <c r="E473" s="28"/>
      <c r="G473" s="59"/>
      <c r="H473" s="60"/>
      <c r="I473" s="60"/>
      <c r="J473" s="60"/>
    </row>
    <row r="474">
      <c r="C474" s="58"/>
      <c r="E474" s="28"/>
      <c r="G474" s="59"/>
      <c r="H474" s="60"/>
      <c r="I474" s="60"/>
      <c r="J474" s="60"/>
    </row>
    <row r="475">
      <c r="C475" s="58"/>
      <c r="E475" s="28"/>
      <c r="G475" s="59"/>
      <c r="H475" s="60"/>
      <c r="I475" s="60"/>
      <c r="J475" s="60"/>
    </row>
    <row r="476">
      <c r="C476" s="58"/>
      <c r="E476" s="28"/>
      <c r="G476" s="59"/>
      <c r="H476" s="60"/>
      <c r="I476" s="60"/>
      <c r="J476" s="60"/>
    </row>
    <row r="477">
      <c r="C477" s="58"/>
      <c r="E477" s="28"/>
      <c r="G477" s="59"/>
      <c r="H477" s="60"/>
      <c r="I477" s="60"/>
      <c r="J477" s="60"/>
    </row>
    <row r="478">
      <c r="C478" s="58"/>
      <c r="E478" s="28"/>
      <c r="G478" s="59"/>
      <c r="H478" s="60"/>
      <c r="I478" s="60"/>
      <c r="J478" s="60"/>
    </row>
    <row r="479">
      <c r="C479" s="58"/>
      <c r="E479" s="28"/>
      <c r="G479" s="59"/>
      <c r="H479" s="60"/>
      <c r="I479" s="60"/>
      <c r="J479" s="60"/>
    </row>
    <row r="480">
      <c r="C480" s="58"/>
      <c r="E480" s="28"/>
      <c r="G480" s="59"/>
      <c r="H480" s="60"/>
      <c r="I480" s="60"/>
      <c r="J480" s="60"/>
    </row>
    <row r="481">
      <c r="C481" s="58"/>
      <c r="E481" s="28"/>
      <c r="G481" s="59"/>
      <c r="H481" s="60"/>
      <c r="I481" s="60"/>
      <c r="J481" s="60"/>
    </row>
    <row r="482">
      <c r="C482" s="58"/>
      <c r="E482" s="28"/>
      <c r="G482" s="59"/>
      <c r="H482" s="60"/>
      <c r="I482" s="60"/>
      <c r="J482" s="60"/>
    </row>
    <row r="483">
      <c r="C483" s="58"/>
      <c r="E483" s="28"/>
      <c r="G483" s="59"/>
      <c r="H483" s="60"/>
      <c r="I483" s="60"/>
      <c r="J483" s="60"/>
    </row>
    <row r="484">
      <c r="C484" s="58"/>
      <c r="E484" s="28"/>
      <c r="G484" s="59"/>
      <c r="H484" s="60"/>
      <c r="I484" s="60"/>
      <c r="J484" s="60"/>
    </row>
    <row r="485">
      <c r="C485" s="58"/>
      <c r="E485" s="28"/>
      <c r="G485" s="59"/>
      <c r="H485" s="60"/>
      <c r="I485" s="60"/>
      <c r="J485" s="60"/>
    </row>
    <row r="486">
      <c r="C486" s="58"/>
      <c r="E486" s="28"/>
      <c r="G486" s="59"/>
      <c r="H486" s="60"/>
      <c r="I486" s="60"/>
      <c r="J486" s="60"/>
    </row>
    <row r="487">
      <c r="C487" s="58"/>
      <c r="E487" s="28"/>
      <c r="G487" s="59"/>
      <c r="H487" s="60"/>
      <c r="I487" s="60"/>
      <c r="J487" s="60"/>
    </row>
    <row r="488">
      <c r="C488" s="58"/>
      <c r="E488" s="28"/>
      <c r="G488" s="59"/>
      <c r="H488" s="60"/>
      <c r="I488" s="60"/>
      <c r="J488" s="60"/>
    </row>
    <row r="489">
      <c r="C489" s="58"/>
      <c r="E489" s="28"/>
      <c r="G489" s="59"/>
      <c r="H489" s="60"/>
      <c r="I489" s="60"/>
      <c r="J489" s="60"/>
    </row>
    <row r="490">
      <c r="C490" s="58"/>
      <c r="E490" s="28"/>
      <c r="G490" s="59"/>
      <c r="H490" s="60"/>
      <c r="I490" s="60"/>
      <c r="J490" s="60"/>
    </row>
    <row r="491">
      <c r="C491" s="58"/>
      <c r="E491" s="28"/>
      <c r="G491" s="59"/>
      <c r="H491" s="60"/>
      <c r="I491" s="60"/>
      <c r="J491" s="60"/>
    </row>
    <row r="492">
      <c r="C492" s="58"/>
      <c r="E492" s="28"/>
      <c r="G492" s="59"/>
      <c r="H492" s="60"/>
      <c r="I492" s="60"/>
      <c r="J492" s="60"/>
    </row>
    <row r="493">
      <c r="C493" s="58"/>
      <c r="E493" s="28"/>
      <c r="G493" s="59"/>
      <c r="H493" s="60"/>
      <c r="I493" s="60"/>
      <c r="J493" s="60"/>
    </row>
    <row r="494">
      <c r="C494" s="58"/>
      <c r="E494" s="28"/>
      <c r="G494" s="59"/>
      <c r="H494" s="60"/>
      <c r="I494" s="60"/>
      <c r="J494" s="60"/>
    </row>
    <row r="495">
      <c r="C495" s="58"/>
      <c r="E495" s="28"/>
      <c r="G495" s="59"/>
      <c r="H495" s="60"/>
      <c r="I495" s="60"/>
      <c r="J495" s="60"/>
    </row>
    <row r="496">
      <c r="C496" s="58"/>
      <c r="E496" s="28"/>
      <c r="G496" s="59"/>
      <c r="H496" s="60"/>
      <c r="I496" s="60"/>
      <c r="J496" s="60"/>
    </row>
    <row r="497">
      <c r="C497" s="58"/>
      <c r="E497" s="28"/>
      <c r="G497" s="59"/>
      <c r="H497" s="60"/>
      <c r="I497" s="60"/>
      <c r="J497" s="60"/>
    </row>
    <row r="498">
      <c r="C498" s="58"/>
      <c r="E498" s="28"/>
      <c r="G498" s="59"/>
      <c r="H498" s="60"/>
      <c r="I498" s="60"/>
      <c r="J498" s="60"/>
    </row>
    <row r="499">
      <c r="C499" s="58"/>
      <c r="E499" s="28"/>
      <c r="G499" s="59"/>
      <c r="H499" s="60"/>
      <c r="I499" s="60"/>
      <c r="J499" s="60"/>
    </row>
    <row r="500">
      <c r="C500" s="58"/>
      <c r="E500" s="28"/>
      <c r="G500" s="59"/>
      <c r="H500" s="60"/>
      <c r="I500" s="60"/>
      <c r="J500" s="60"/>
    </row>
    <row r="501">
      <c r="C501" s="58"/>
      <c r="E501" s="28"/>
      <c r="G501" s="59"/>
      <c r="H501" s="60"/>
      <c r="I501" s="60"/>
      <c r="J501" s="60"/>
    </row>
    <row r="502">
      <c r="C502" s="58"/>
      <c r="E502" s="28"/>
      <c r="G502" s="59"/>
      <c r="H502" s="60"/>
      <c r="I502" s="60"/>
      <c r="J502" s="60"/>
    </row>
    <row r="503">
      <c r="C503" s="58"/>
      <c r="E503" s="28"/>
      <c r="G503" s="59"/>
      <c r="H503" s="60"/>
      <c r="I503" s="60"/>
      <c r="J503" s="60"/>
    </row>
    <row r="504">
      <c r="C504" s="58"/>
      <c r="E504" s="28"/>
      <c r="G504" s="59"/>
      <c r="H504" s="60"/>
      <c r="I504" s="60"/>
      <c r="J504" s="60"/>
    </row>
    <row r="505">
      <c r="C505" s="58"/>
      <c r="E505" s="28"/>
      <c r="G505" s="59"/>
      <c r="H505" s="60"/>
      <c r="I505" s="60"/>
      <c r="J505" s="60"/>
    </row>
    <row r="506">
      <c r="C506" s="58"/>
      <c r="E506" s="28"/>
      <c r="G506" s="59"/>
      <c r="H506" s="60"/>
      <c r="I506" s="60"/>
      <c r="J506" s="60"/>
    </row>
    <row r="507">
      <c r="C507" s="58"/>
      <c r="E507" s="28"/>
      <c r="G507" s="59"/>
      <c r="H507" s="60"/>
      <c r="I507" s="60"/>
      <c r="J507" s="60"/>
    </row>
    <row r="508">
      <c r="C508" s="58"/>
      <c r="E508" s="28"/>
      <c r="G508" s="59"/>
      <c r="H508" s="60"/>
      <c r="I508" s="60"/>
      <c r="J508" s="60"/>
    </row>
    <row r="509">
      <c r="C509" s="58"/>
      <c r="E509" s="28"/>
      <c r="G509" s="59"/>
      <c r="H509" s="60"/>
      <c r="I509" s="60"/>
      <c r="J509" s="60"/>
    </row>
    <row r="510">
      <c r="C510" s="58"/>
      <c r="E510" s="28"/>
      <c r="G510" s="59"/>
      <c r="H510" s="60"/>
      <c r="I510" s="60"/>
      <c r="J510" s="60"/>
    </row>
    <row r="511">
      <c r="C511" s="58"/>
      <c r="E511" s="28"/>
      <c r="G511" s="59"/>
      <c r="H511" s="60"/>
      <c r="I511" s="60"/>
      <c r="J511" s="60"/>
    </row>
    <row r="512">
      <c r="C512" s="58"/>
      <c r="E512" s="28"/>
      <c r="G512" s="59"/>
      <c r="H512" s="60"/>
      <c r="I512" s="60"/>
      <c r="J512" s="60"/>
    </row>
    <row r="513">
      <c r="C513" s="58"/>
      <c r="E513" s="28"/>
      <c r="G513" s="59"/>
      <c r="H513" s="60"/>
      <c r="I513" s="60"/>
      <c r="J513" s="60"/>
    </row>
    <row r="514">
      <c r="C514" s="58"/>
      <c r="E514" s="28"/>
      <c r="G514" s="59"/>
      <c r="H514" s="60"/>
      <c r="I514" s="60"/>
      <c r="J514" s="60"/>
    </row>
    <row r="515">
      <c r="C515" s="58"/>
      <c r="E515" s="28"/>
      <c r="G515" s="59"/>
      <c r="H515" s="60"/>
      <c r="I515" s="60"/>
      <c r="J515" s="60"/>
    </row>
    <row r="516">
      <c r="C516" s="58"/>
      <c r="E516" s="28"/>
      <c r="G516" s="59"/>
      <c r="H516" s="60"/>
      <c r="I516" s="60"/>
      <c r="J516" s="60"/>
    </row>
    <row r="517">
      <c r="C517" s="58"/>
      <c r="E517" s="28"/>
      <c r="G517" s="59"/>
      <c r="H517" s="60"/>
      <c r="I517" s="60"/>
      <c r="J517" s="60"/>
    </row>
    <row r="518">
      <c r="C518" s="58"/>
      <c r="E518" s="28"/>
      <c r="G518" s="59"/>
      <c r="H518" s="60"/>
      <c r="I518" s="60"/>
      <c r="J518" s="60"/>
    </row>
    <row r="519">
      <c r="C519" s="58"/>
      <c r="E519" s="28"/>
      <c r="G519" s="59"/>
      <c r="H519" s="60"/>
      <c r="I519" s="60"/>
      <c r="J519" s="60"/>
    </row>
    <row r="520">
      <c r="C520" s="58"/>
      <c r="E520" s="28"/>
      <c r="G520" s="59"/>
      <c r="H520" s="60"/>
      <c r="I520" s="60"/>
      <c r="J520" s="60"/>
    </row>
    <row r="521">
      <c r="C521" s="58"/>
      <c r="E521" s="28"/>
      <c r="G521" s="59"/>
      <c r="H521" s="60"/>
      <c r="I521" s="60"/>
      <c r="J521" s="60"/>
    </row>
    <row r="522">
      <c r="C522" s="58"/>
      <c r="E522" s="28"/>
      <c r="G522" s="59"/>
      <c r="H522" s="60"/>
      <c r="I522" s="60"/>
      <c r="J522" s="60"/>
    </row>
    <row r="523">
      <c r="C523" s="58"/>
      <c r="E523" s="28"/>
      <c r="G523" s="59"/>
      <c r="H523" s="60"/>
      <c r="I523" s="60"/>
      <c r="J523" s="60"/>
    </row>
    <row r="524">
      <c r="C524" s="58"/>
      <c r="E524" s="28"/>
      <c r="G524" s="59"/>
      <c r="H524" s="60"/>
      <c r="I524" s="60"/>
      <c r="J524" s="60"/>
    </row>
    <row r="525">
      <c r="C525" s="58"/>
      <c r="E525" s="28"/>
      <c r="G525" s="59"/>
      <c r="H525" s="60"/>
      <c r="I525" s="60"/>
      <c r="J525" s="60"/>
    </row>
    <row r="526">
      <c r="C526" s="58"/>
      <c r="E526" s="28"/>
      <c r="G526" s="59"/>
      <c r="H526" s="60"/>
      <c r="I526" s="60"/>
      <c r="J526" s="60"/>
    </row>
    <row r="527">
      <c r="C527" s="58"/>
      <c r="E527" s="28"/>
      <c r="G527" s="59"/>
      <c r="H527" s="60"/>
      <c r="I527" s="60"/>
      <c r="J527" s="60"/>
    </row>
    <row r="528">
      <c r="C528" s="58"/>
      <c r="E528" s="28"/>
      <c r="G528" s="59"/>
      <c r="H528" s="60"/>
      <c r="I528" s="60"/>
      <c r="J528" s="60"/>
    </row>
    <row r="529">
      <c r="C529" s="58"/>
      <c r="E529" s="28"/>
      <c r="G529" s="59"/>
      <c r="H529" s="60"/>
      <c r="I529" s="60"/>
      <c r="J529" s="60"/>
    </row>
    <row r="530">
      <c r="C530" s="58"/>
      <c r="E530" s="28"/>
      <c r="G530" s="59"/>
      <c r="H530" s="60"/>
      <c r="I530" s="60"/>
      <c r="J530" s="60"/>
    </row>
    <row r="531">
      <c r="C531" s="58"/>
      <c r="E531" s="28"/>
      <c r="G531" s="59"/>
      <c r="H531" s="60"/>
      <c r="I531" s="60"/>
      <c r="J531" s="60"/>
    </row>
    <row r="532">
      <c r="C532" s="58"/>
      <c r="E532" s="28"/>
      <c r="G532" s="59"/>
      <c r="H532" s="60"/>
      <c r="I532" s="60"/>
      <c r="J532" s="60"/>
    </row>
    <row r="533">
      <c r="C533" s="58"/>
      <c r="E533" s="28"/>
      <c r="G533" s="59"/>
      <c r="H533" s="60"/>
      <c r="I533" s="60"/>
      <c r="J533" s="60"/>
    </row>
    <row r="534">
      <c r="C534" s="58"/>
      <c r="E534" s="28"/>
      <c r="G534" s="59"/>
      <c r="H534" s="60"/>
      <c r="I534" s="60"/>
      <c r="J534" s="60"/>
    </row>
    <row r="535">
      <c r="C535" s="58"/>
      <c r="E535" s="28"/>
      <c r="G535" s="59"/>
      <c r="H535" s="60"/>
      <c r="I535" s="60"/>
      <c r="J535" s="60"/>
    </row>
    <row r="536">
      <c r="C536" s="58"/>
      <c r="E536" s="28"/>
      <c r="G536" s="59"/>
      <c r="H536" s="60"/>
      <c r="I536" s="60"/>
      <c r="J536" s="60"/>
    </row>
    <row r="537">
      <c r="C537" s="58"/>
      <c r="E537" s="28"/>
      <c r="G537" s="59"/>
      <c r="H537" s="60"/>
      <c r="I537" s="60"/>
      <c r="J537" s="60"/>
    </row>
    <row r="538">
      <c r="C538" s="58"/>
      <c r="E538" s="28"/>
      <c r="G538" s="59"/>
      <c r="H538" s="60"/>
      <c r="I538" s="60"/>
      <c r="J538" s="60"/>
    </row>
    <row r="539">
      <c r="C539" s="58"/>
      <c r="E539" s="28"/>
      <c r="G539" s="59"/>
      <c r="H539" s="60"/>
      <c r="I539" s="60"/>
      <c r="J539" s="60"/>
    </row>
    <row r="540">
      <c r="C540" s="58"/>
      <c r="E540" s="28"/>
      <c r="G540" s="59"/>
      <c r="H540" s="60"/>
      <c r="I540" s="60"/>
      <c r="J540" s="60"/>
    </row>
    <row r="541">
      <c r="C541" s="58"/>
      <c r="E541" s="28"/>
      <c r="G541" s="59"/>
      <c r="H541" s="60"/>
      <c r="I541" s="60"/>
      <c r="J541" s="60"/>
    </row>
    <row r="542">
      <c r="C542" s="58"/>
      <c r="E542" s="28"/>
      <c r="G542" s="59"/>
      <c r="H542" s="60"/>
      <c r="I542" s="60"/>
      <c r="J542" s="60"/>
    </row>
    <row r="543">
      <c r="C543" s="58"/>
      <c r="E543" s="28"/>
      <c r="G543" s="59"/>
      <c r="H543" s="60"/>
      <c r="I543" s="60"/>
      <c r="J543" s="60"/>
    </row>
    <row r="544">
      <c r="C544" s="58"/>
      <c r="E544" s="28"/>
      <c r="G544" s="59"/>
      <c r="H544" s="60"/>
      <c r="I544" s="60"/>
      <c r="J544" s="60"/>
    </row>
    <row r="545">
      <c r="C545" s="58"/>
      <c r="E545" s="28"/>
      <c r="G545" s="59"/>
      <c r="H545" s="60"/>
      <c r="I545" s="60"/>
      <c r="J545" s="60"/>
    </row>
    <row r="546">
      <c r="C546" s="58"/>
      <c r="E546" s="28"/>
      <c r="G546" s="59"/>
      <c r="H546" s="60"/>
      <c r="I546" s="60"/>
      <c r="J546" s="60"/>
    </row>
    <row r="547">
      <c r="C547" s="58"/>
      <c r="E547" s="28"/>
      <c r="G547" s="59"/>
      <c r="H547" s="60"/>
      <c r="I547" s="60"/>
      <c r="J547" s="60"/>
    </row>
    <row r="548">
      <c r="C548" s="58"/>
      <c r="E548" s="28"/>
      <c r="G548" s="59"/>
      <c r="H548" s="60"/>
      <c r="I548" s="60"/>
      <c r="J548" s="60"/>
    </row>
    <row r="549">
      <c r="C549" s="58"/>
      <c r="E549" s="28"/>
      <c r="G549" s="59"/>
      <c r="H549" s="60"/>
      <c r="I549" s="60"/>
      <c r="J549" s="60"/>
    </row>
    <row r="550">
      <c r="C550" s="58"/>
      <c r="E550" s="28"/>
      <c r="G550" s="59"/>
      <c r="H550" s="60"/>
      <c r="I550" s="60"/>
      <c r="J550" s="60"/>
    </row>
    <row r="551">
      <c r="C551" s="58"/>
      <c r="E551" s="28"/>
      <c r="G551" s="59"/>
      <c r="H551" s="60"/>
      <c r="I551" s="60"/>
      <c r="J551" s="60"/>
    </row>
    <row r="552">
      <c r="C552" s="58"/>
      <c r="E552" s="28"/>
      <c r="G552" s="59"/>
      <c r="H552" s="60"/>
      <c r="I552" s="60"/>
      <c r="J552" s="60"/>
    </row>
    <row r="553">
      <c r="C553" s="58"/>
      <c r="E553" s="28"/>
      <c r="G553" s="59"/>
      <c r="H553" s="60"/>
      <c r="I553" s="60"/>
      <c r="J553" s="60"/>
    </row>
    <row r="554">
      <c r="C554" s="58"/>
      <c r="E554" s="28"/>
      <c r="G554" s="59"/>
      <c r="H554" s="60"/>
      <c r="I554" s="60"/>
      <c r="J554" s="60"/>
    </row>
    <row r="555">
      <c r="C555" s="58"/>
      <c r="E555" s="28"/>
      <c r="G555" s="59"/>
      <c r="H555" s="60"/>
      <c r="I555" s="60"/>
      <c r="J555" s="60"/>
    </row>
    <row r="556">
      <c r="C556" s="58"/>
      <c r="E556" s="28"/>
      <c r="G556" s="59"/>
      <c r="H556" s="60"/>
      <c r="I556" s="60"/>
      <c r="J556" s="60"/>
    </row>
    <row r="557">
      <c r="C557" s="58"/>
      <c r="E557" s="28"/>
      <c r="G557" s="59"/>
      <c r="H557" s="60"/>
      <c r="I557" s="60"/>
      <c r="J557" s="60"/>
    </row>
    <row r="558">
      <c r="C558" s="58"/>
      <c r="E558" s="28"/>
      <c r="G558" s="59"/>
      <c r="H558" s="60"/>
      <c r="I558" s="60"/>
      <c r="J558" s="60"/>
    </row>
    <row r="559">
      <c r="C559" s="58"/>
      <c r="E559" s="28"/>
      <c r="G559" s="59"/>
      <c r="H559" s="60"/>
      <c r="I559" s="60"/>
      <c r="J559" s="60"/>
    </row>
    <row r="560">
      <c r="C560" s="58"/>
      <c r="E560" s="28"/>
      <c r="G560" s="59"/>
      <c r="H560" s="60"/>
      <c r="I560" s="60"/>
      <c r="J560" s="60"/>
    </row>
    <row r="561">
      <c r="C561" s="58"/>
      <c r="E561" s="28"/>
      <c r="G561" s="59"/>
      <c r="H561" s="60"/>
      <c r="I561" s="60"/>
      <c r="J561" s="60"/>
    </row>
    <row r="562">
      <c r="C562" s="58"/>
      <c r="E562" s="28"/>
      <c r="G562" s="59"/>
      <c r="H562" s="60"/>
      <c r="I562" s="60"/>
      <c r="J562" s="60"/>
    </row>
    <row r="563">
      <c r="C563" s="58"/>
      <c r="E563" s="28"/>
      <c r="G563" s="59"/>
      <c r="H563" s="60"/>
      <c r="I563" s="60"/>
      <c r="J563" s="60"/>
    </row>
    <row r="564">
      <c r="C564" s="58"/>
      <c r="E564" s="28"/>
      <c r="G564" s="59"/>
      <c r="H564" s="60"/>
      <c r="I564" s="60"/>
      <c r="J564" s="60"/>
    </row>
    <row r="565">
      <c r="C565" s="58"/>
      <c r="E565" s="28"/>
      <c r="G565" s="59"/>
      <c r="H565" s="60"/>
      <c r="I565" s="60"/>
      <c r="J565" s="60"/>
    </row>
    <row r="566">
      <c r="C566" s="58"/>
      <c r="E566" s="28"/>
      <c r="G566" s="59"/>
      <c r="H566" s="60"/>
      <c r="I566" s="60"/>
      <c r="J566" s="60"/>
    </row>
    <row r="567">
      <c r="C567" s="58"/>
      <c r="E567" s="28"/>
      <c r="G567" s="59"/>
      <c r="H567" s="60"/>
      <c r="I567" s="60"/>
      <c r="J567" s="60"/>
    </row>
    <row r="568">
      <c r="C568" s="58"/>
      <c r="E568" s="28"/>
      <c r="G568" s="59"/>
      <c r="H568" s="60"/>
      <c r="I568" s="60"/>
      <c r="J568" s="60"/>
    </row>
    <row r="569">
      <c r="C569" s="58"/>
      <c r="E569" s="28"/>
      <c r="G569" s="59"/>
      <c r="H569" s="60"/>
      <c r="I569" s="60"/>
      <c r="J569" s="60"/>
    </row>
    <row r="570">
      <c r="C570" s="58"/>
      <c r="E570" s="28"/>
      <c r="G570" s="59"/>
      <c r="H570" s="60"/>
      <c r="I570" s="60"/>
      <c r="J570" s="60"/>
    </row>
    <row r="571">
      <c r="C571" s="58"/>
      <c r="E571" s="28"/>
      <c r="G571" s="59"/>
      <c r="H571" s="60"/>
      <c r="I571" s="60"/>
      <c r="J571" s="60"/>
    </row>
    <row r="572">
      <c r="C572" s="58"/>
      <c r="E572" s="28"/>
      <c r="G572" s="59"/>
      <c r="H572" s="60"/>
      <c r="I572" s="60"/>
      <c r="J572" s="60"/>
    </row>
    <row r="573">
      <c r="C573" s="58"/>
      <c r="E573" s="28"/>
      <c r="G573" s="59"/>
      <c r="H573" s="60"/>
      <c r="I573" s="60"/>
      <c r="J573" s="60"/>
    </row>
    <row r="574">
      <c r="C574" s="58"/>
      <c r="E574" s="28"/>
      <c r="G574" s="59"/>
      <c r="H574" s="60"/>
      <c r="I574" s="60"/>
      <c r="J574" s="60"/>
    </row>
    <row r="575">
      <c r="C575" s="58"/>
      <c r="E575" s="28"/>
      <c r="G575" s="59"/>
      <c r="H575" s="60"/>
      <c r="I575" s="60"/>
      <c r="J575" s="60"/>
    </row>
    <row r="576">
      <c r="C576" s="58"/>
      <c r="E576" s="28"/>
      <c r="G576" s="59"/>
      <c r="H576" s="60"/>
      <c r="I576" s="60"/>
      <c r="J576" s="60"/>
    </row>
    <row r="577">
      <c r="C577" s="58"/>
      <c r="E577" s="28"/>
      <c r="G577" s="59"/>
      <c r="H577" s="60"/>
      <c r="I577" s="60"/>
      <c r="J577" s="60"/>
    </row>
    <row r="578">
      <c r="C578" s="58"/>
      <c r="E578" s="28"/>
      <c r="G578" s="59"/>
      <c r="H578" s="60"/>
      <c r="I578" s="60"/>
      <c r="J578" s="60"/>
    </row>
    <row r="579">
      <c r="C579" s="58"/>
      <c r="E579" s="28"/>
      <c r="G579" s="59"/>
      <c r="H579" s="60"/>
      <c r="I579" s="60"/>
      <c r="J579" s="60"/>
    </row>
    <row r="580">
      <c r="C580" s="58"/>
      <c r="E580" s="28"/>
      <c r="G580" s="59"/>
      <c r="H580" s="60"/>
      <c r="I580" s="60"/>
      <c r="J580" s="60"/>
    </row>
    <row r="581">
      <c r="C581" s="58"/>
      <c r="E581" s="28"/>
      <c r="G581" s="59"/>
      <c r="H581" s="60"/>
      <c r="I581" s="60"/>
      <c r="J581" s="60"/>
    </row>
    <row r="582">
      <c r="C582" s="58"/>
      <c r="E582" s="28"/>
      <c r="G582" s="59"/>
      <c r="H582" s="60"/>
      <c r="I582" s="60"/>
      <c r="J582" s="60"/>
    </row>
    <row r="583">
      <c r="C583" s="58"/>
      <c r="E583" s="28"/>
      <c r="G583" s="59"/>
      <c r="H583" s="60"/>
      <c r="I583" s="60"/>
      <c r="J583" s="60"/>
    </row>
    <row r="584">
      <c r="C584" s="58"/>
      <c r="E584" s="28"/>
      <c r="G584" s="59"/>
      <c r="H584" s="60"/>
      <c r="I584" s="60"/>
      <c r="J584" s="60"/>
    </row>
    <row r="585">
      <c r="C585" s="58"/>
      <c r="E585" s="28"/>
      <c r="G585" s="59"/>
      <c r="H585" s="60"/>
      <c r="I585" s="60"/>
      <c r="J585" s="60"/>
    </row>
    <row r="586">
      <c r="C586" s="58"/>
      <c r="E586" s="28"/>
      <c r="G586" s="59"/>
      <c r="H586" s="60"/>
      <c r="I586" s="60"/>
      <c r="J586" s="60"/>
    </row>
    <row r="587">
      <c r="C587" s="58"/>
      <c r="E587" s="28"/>
      <c r="G587" s="59"/>
      <c r="H587" s="60"/>
      <c r="I587" s="60"/>
      <c r="J587" s="60"/>
    </row>
    <row r="588">
      <c r="C588" s="58"/>
      <c r="E588" s="28"/>
      <c r="G588" s="59"/>
      <c r="H588" s="60"/>
      <c r="I588" s="60"/>
      <c r="J588" s="60"/>
    </row>
    <row r="589">
      <c r="C589" s="58"/>
      <c r="E589" s="28"/>
      <c r="G589" s="59"/>
      <c r="H589" s="60"/>
      <c r="I589" s="60"/>
      <c r="J589" s="60"/>
    </row>
    <row r="590">
      <c r="C590" s="58"/>
      <c r="E590" s="28"/>
      <c r="G590" s="59"/>
      <c r="H590" s="60"/>
      <c r="I590" s="60"/>
      <c r="J590" s="60"/>
    </row>
    <row r="591">
      <c r="C591" s="58"/>
      <c r="E591" s="28"/>
      <c r="G591" s="59"/>
      <c r="H591" s="60"/>
      <c r="I591" s="60"/>
      <c r="J591" s="60"/>
    </row>
    <row r="592">
      <c r="C592" s="58"/>
      <c r="E592" s="28"/>
      <c r="G592" s="59"/>
      <c r="H592" s="60"/>
      <c r="I592" s="60"/>
      <c r="J592" s="60"/>
    </row>
    <row r="593">
      <c r="C593" s="58"/>
      <c r="E593" s="28"/>
      <c r="G593" s="59"/>
      <c r="H593" s="60"/>
      <c r="I593" s="60"/>
      <c r="J593" s="60"/>
    </row>
    <row r="594">
      <c r="C594" s="58"/>
      <c r="E594" s="28"/>
      <c r="G594" s="59"/>
      <c r="H594" s="60"/>
      <c r="I594" s="60"/>
      <c r="J594" s="60"/>
    </row>
    <row r="595">
      <c r="C595" s="58"/>
      <c r="E595" s="28"/>
      <c r="G595" s="59"/>
      <c r="H595" s="60"/>
      <c r="I595" s="60"/>
      <c r="J595" s="60"/>
    </row>
    <row r="596">
      <c r="C596" s="58"/>
      <c r="E596" s="28"/>
      <c r="G596" s="59"/>
      <c r="H596" s="60"/>
      <c r="I596" s="60"/>
      <c r="J596" s="60"/>
    </row>
    <row r="597">
      <c r="C597" s="58"/>
      <c r="E597" s="28"/>
      <c r="G597" s="59"/>
      <c r="H597" s="60"/>
      <c r="I597" s="60"/>
      <c r="J597" s="60"/>
    </row>
    <row r="598">
      <c r="C598" s="58"/>
      <c r="E598" s="28"/>
      <c r="G598" s="59"/>
      <c r="H598" s="60"/>
      <c r="I598" s="60"/>
      <c r="J598" s="60"/>
    </row>
    <row r="599">
      <c r="C599" s="58"/>
      <c r="E599" s="28"/>
      <c r="G599" s="59"/>
      <c r="H599" s="60"/>
      <c r="I599" s="60"/>
      <c r="J599" s="60"/>
    </row>
    <row r="600">
      <c r="C600" s="58"/>
      <c r="E600" s="28"/>
      <c r="G600" s="59"/>
      <c r="H600" s="60"/>
      <c r="I600" s="60"/>
      <c r="J600" s="60"/>
    </row>
    <row r="601">
      <c r="C601" s="58"/>
      <c r="E601" s="28"/>
      <c r="G601" s="59"/>
      <c r="H601" s="60"/>
      <c r="I601" s="60"/>
      <c r="J601" s="60"/>
    </row>
    <row r="602">
      <c r="C602" s="58"/>
      <c r="E602" s="28"/>
      <c r="G602" s="59"/>
      <c r="H602" s="60"/>
      <c r="I602" s="60"/>
      <c r="J602" s="60"/>
    </row>
    <row r="603">
      <c r="C603" s="58"/>
      <c r="E603" s="28"/>
      <c r="G603" s="59"/>
      <c r="H603" s="60"/>
      <c r="I603" s="60"/>
      <c r="J603" s="60"/>
    </row>
    <row r="604">
      <c r="C604" s="58"/>
      <c r="E604" s="28"/>
      <c r="G604" s="59"/>
      <c r="H604" s="60"/>
      <c r="I604" s="60"/>
      <c r="J604" s="60"/>
    </row>
    <row r="605">
      <c r="C605" s="58"/>
      <c r="E605" s="28"/>
      <c r="G605" s="59"/>
      <c r="H605" s="60"/>
      <c r="I605" s="60"/>
      <c r="J605" s="60"/>
    </row>
    <row r="606">
      <c r="C606" s="58"/>
      <c r="E606" s="28"/>
      <c r="G606" s="59"/>
      <c r="H606" s="60"/>
      <c r="I606" s="60"/>
      <c r="J606" s="60"/>
    </row>
    <row r="607">
      <c r="C607" s="58"/>
      <c r="E607" s="28"/>
      <c r="G607" s="59"/>
      <c r="H607" s="60"/>
      <c r="I607" s="60"/>
      <c r="J607" s="60"/>
    </row>
    <row r="608">
      <c r="C608" s="58"/>
      <c r="E608" s="28"/>
      <c r="G608" s="59"/>
      <c r="H608" s="60"/>
      <c r="I608" s="60"/>
      <c r="J608" s="60"/>
    </row>
    <row r="609">
      <c r="C609" s="58"/>
      <c r="E609" s="28"/>
      <c r="G609" s="59"/>
      <c r="H609" s="60"/>
      <c r="I609" s="60"/>
      <c r="J609" s="60"/>
    </row>
    <row r="610">
      <c r="C610" s="58"/>
      <c r="E610" s="28"/>
      <c r="G610" s="59"/>
      <c r="H610" s="60"/>
      <c r="I610" s="60"/>
      <c r="J610" s="60"/>
    </row>
    <row r="611">
      <c r="C611" s="58"/>
      <c r="E611" s="28"/>
      <c r="G611" s="59"/>
      <c r="H611" s="60"/>
      <c r="I611" s="60"/>
      <c r="J611" s="60"/>
    </row>
    <row r="612">
      <c r="C612" s="58"/>
      <c r="E612" s="28"/>
      <c r="G612" s="59"/>
      <c r="H612" s="60"/>
      <c r="I612" s="60"/>
      <c r="J612" s="60"/>
    </row>
    <row r="613">
      <c r="C613" s="58"/>
      <c r="E613" s="28"/>
      <c r="G613" s="59"/>
      <c r="H613" s="60"/>
      <c r="I613" s="60"/>
      <c r="J613" s="60"/>
    </row>
    <row r="614">
      <c r="C614" s="58"/>
      <c r="E614" s="28"/>
      <c r="G614" s="59"/>
      <c r="H614" s="60"/>
      <c r="I614" s="60"/>
      <c r="J614" s="60"/>
    </row>
    <row r="615">
      <c r="C615" s="58"/>
      <c r="E615" s="28"/>
      <c r="G615" s="59"/>
      <c r="H615" s="60"/>
      <c r="I615" s="60"/>
      <c r="J615" s="60"/>
    </row>
    <row r="616">
      <c r="C616" s="58"/>
      <c r="E616" s="28"/>
      <c r="G616" s="59"/>
      <c r="H616" s="60"/>
      <c r="I616" s="60"/>
      <c r="J616" s="60"/>
    </row>
    <row r="617">
      <c r="C617" s="58"/>
      <c r="E617" s="28"/>
      <c r="G617" s="59"/>
      <c r="H617" s="60"/>
      <c r="I617" s="60"/>
      <c r="J617" s="60"/>
    </row>
    <row r="618">
      <c r="C618" s="58"/>
      <c r="E618" s="28"/>
      <c r="G618" s="59"/>
      <c r="H618" s="60"/>
      <c r="I618" s="60"/>
      <c r="J618" s="60"/>
    </row>
    <row r="619">
      <c r="C619" s="58"/>
      <c r="E619" s="28"/>
      <c r="G619" s="59"/>
      <c r="H619" s="60"/>
      <c r="I619" s="60"/>
      <c r="J619" s="60"/>
    </row>
    <row r="620">
      <c r="C620" s="58"/>
      <c r="E620" s="28"/>
      <c r="G620" s="59"/>
      <c r="H620" s="60"/>
      <c r="I620" s="60"/>
      <c r="J620" s="60"/>
    </row>
    <row r="621">
      <c r="C621" s="58"/>
      <c r="E621" s="28"/>
      <c r="G621" s="59"/>
      <c r="H621" s="60"/>
      <c r="I621" s="60"/>
      <c r="J621" s="60"/>
    </row>
    <row r="622">
      <c r="C622" s="58"/>
      <c r="E622" s="28"/>
      <c r="G622" s="59"/>
      <c r="H622" s="60"/>
      <c r="I622" s="60"/>
      <c r="J622" s="60"/>
    </row>
    <row r="623">
      <c r="C623" s="58"/>
      <c r="E623" s="28"/>
      <c r="G623" s="59"/>
      <c r="H623" s="60"/>
      <c r="I623" s="60"/>
      <c r="J623" s="60"/>
    </row>
    <row r="624">
      <c r="C624" s="58"/>
      <c r="E624" s="28"/>
      <c r="G624" s="59"/>
      <c r="H624" s="60"/>
      <c r="I624" s="60"/>
      <c r="J624" s="60"/>
    </row>
    <row r="625">
      <c r="C625" s="58"/>
      <c r="E625" s="28"/>
      <c r="G625" s="59"/>
      <c r="H625" s="60"/>
      <c r="I625" s="60"/>
      <c r="J625" s="60"/>
    </row>
    <row r="626">
      <c r="C626" s="58"/>
      <c r="E626" s="28"/>
      <c r="G626" s="59"/>
      <c r="H626" s="60"/>
      <c r="I626" s="60"/>
      <c r="J626" s="60"/>
    </row>
    <row r="627">
      <c r="C627" s="58"/>
      <c r="E627" s="28"/>
      <c r="G627" s="59"/>
      <c r="H627" s="60"/>
      <c r="I627" s="60"/>
      <c r="J627" s="60"/>
    </row>
    <row r="628">
      <c r="C628" s="58"/>
      <c r="E628" s="28"/>
      <c r="G628" s="59"/>
      <c r="H628" s="60"/>
      <c r="I628" s="60"/>
      <c r="J628" s="60"/>
    </row>
    <row r="629">
      <c r="C629" s="58"/>
      <c r="E629" s="28"/>
      <c r="G629" s="59"/>
      <c r="H629" s="60"/>
      <c r="I629" s="60"/>
      <c r="J629" s="60"/>
    </row>
    <row r="630">
      <c r="C630" s="58"/>
      <c r="E630" s="28"/>
      <c r="G630" s="59"/>
      <c r="H630" s="60"/>
      <c r="I630" s="60"/>
      <c r="J630" s="60"/>
    </row>
    <row r="631">
      <c r="C631" s="58"/>
      <c r="E631" s="28"/>
      <c r="G631" s="59"/>
      <c r="H631" s="60"/>
      <c r="I631" s="60"/>
      <c r="J631" s="60"/>
    </row>
    <row r="632">
      <c r="C632" s="58"/>
      <c r="E632" s="28"/>
      <c r="G632" s="59"/>
      <c r="H632" s="60"/>
      <c r="I632" s="60"/>
      <c r="J632" s="60"/>
    </row>
    <row r="633">
      <c r="C633" s="58"/>
      <c r="E633" s="28"/>
      <c r="G633" s="59"/>
      <c r="H633" s="60"/>
      <c r="I633" s="60"/>
      <c r="J633" s="60"/>
    </row>
    <row r="634">
      <c r="C634" s="58"/>
      <c r="E634" s="28"/>
      <c r="G634" s="59"/>
      <c r="H634" s="60"/>
      <c r="I634" s="60"/>
      <c r="J634" s="60"/>
    </row>
    <row r="635">
      <c r="C635" s="58"/>
      <c r="E635" s="28"/>
      <c r="G635" s="59"/>
      <c r="H635" s="60"/>
      <c r="I635" s="60"/>
      <c r="J635" s="60"/>
    </row>
    <row r="636">
      <c r="C636" s="58"/>
      <c r="E636" s="28"/>
      <c r="G636" s="59"/>
      <c r="H636" s="60"/>
      <c r="I636" s="60"/>
      <c r="J636" s="60"/>
    </row>
    <row r="637">
      <c r="C637" s="58"/>
      <c r="E637" s="28"/>
      <c r="G637" s="59"/>
      <c r="H637" s="60"/>
      <c r="I637" s="60"/>
      <c r="J637" s="60"/>
    </row>
    <row r="638">
      <c r="C638" s="58"/>
      <c r="E638" s="28"/>
      <c r="G638" s="59"/>
      <c r="H638" s="60"/>
      <c r="I638" s="60"/>
      <c r="J638" s="60"/>
    </row>
    <row r="639">
      <c r="C639" s="58"/>
      <c r="E639" s="28"/>
      <c r="G639" s="59"/>
      <c r="H639" s="60"/>
      <c r="I639" s="60"/>
      <c r="J639" s="60"/>
    </row>
    <row r="640">
      <c r="C640" s="58"/>
      <c r="E640" s="28"/>
      <c r="G640" s="59"/>
      <c r="H640" s="60"/>
      <c r="I640" s="60"/>
      <c r="J640" s="60"/>
    </row>
    <row r="641">
      <c r="C641" s="58"/>
      <c r="E641" s="28"/>
      <c r="G641" s="59"/>
      <c r="H641" s="60"/>
      <c r="I641" s="60"/>
      <c r="J641" s="60"/>
    </row>
    <row r="642">
      <c r="C642" s="58"/>
      <c r="E642" s="28"/>
      <c r="G642" s="59"/>
      <c r="H642" s="60"/>
      <c r="I642" s="60"/>
      <c r="J642" s="60"/>
    </row>
    <row r="643">
      <c r="C643" s="58"/>
      <c r="E643" s="28"/>
      <c r="G643" s="59"/>
      <c r="H643" s="60"/>
      <c r="I643" s="60"/>
      <c r="J643" s="60"/>
    </row>
    <row r="644">
      <c r="C644" s="58"/>
      <c r="E644" s="28"/>
      <c r="G644" s="59"/>
      <c r="H644" s="60"/>
      <c r="I644" s="60"/>
      <c r="J644" s="60"/>
    </row>
    <row r="645">
      <c r="C645" s="58"/>
      <c r="E645" s="28"/>
      <c r="G645" s="59"/>
      <c r="H645" s="60"/>
      <c r="I645" s="60"/>
      <c r="J645" s="60"/>
    </row>
    <row r="646">
      <c r="C646" s="58"/>
      <c r="E646" s="28"/>
      <c r="G646" s="59"/>
      <c r="H646" s="60"/>
      <c r="I646" s="60"/>
      <c r="J646" s="60"/>
    </row>
    <row r="647">
      <c r="C647" s="58"/>
      <c r="E647" s="28"/>
      <c r="G647" s="59"/>
      <c r="H647" s="60"/>
      <c r="I647" s="60"/>
      <c r="J647" s="60"/>
    </row>
    <row r="648">
      <c r="C648" s="58"/>
      <c r="E648" s="28"/>
      <c r="G648" s="59"/>
      <c r="H648" s="60"/>
      <c r="I648" s="60"/>
      <c r="J648" s="60"/>
    </row>
    <row r="649">
      <c r="C649" s="58"/>
      <c r="E649" s="28"/>
      <c r="G649" s="59"/>
      <c r="H649" s="60"/>
      <c r="I649" s="60"/>
      <c r="J649" s="60"/>
    </row>
    <row r="650">
      <c r="C650" s="58"/>
      <c r="E650" s="28"/>
      <c r="G650" s="59"/>
      <c r="H650" s="60"/>
      <c r="I650" s="60"/>
      <c r="J650" s="60"/>
    </row>
    <row r="651">
      <c r="C651" s="58"/>
      <c r="E651" s="28"/>
      <c r="G651" s="59"/>
      <c r="H651" s="60"/>
      <c r="I651" s="60"/>
      <c r="J651" s="60"/>
    </row>
    <row r="652">
      <c r="C652" s="58"/>
      <c r="E652" s="28"/>
      <c r="G652" s="59"/>
      <c r="H652" s="60"/>
      <c r="I652" s="60"/>
      <c r="J652" s="60"/>
    </row>
    <row r="653">
      <c r="C653" s="58"/>
      <c r="E653" s="28"/>
      <c r="G653" s="59"/>
      <c r="H653" s="60"/>
      <c r="I653" s="60"/>
      <c r="J653" s="60"/>
    </row>
    <row r="654">
      <c r="C654" s="58"/>
      <c r="E654" s="28"/>
      <c r="G654" s="59"/>
      <c r="H654" s="60"/>
      <c r="I654" s="60"/>
      <c r="J654" s="60"/>
    </row>
    <row r="655">
      <c r="C655" s="58"/>
      <c r="E655" s="28"/>
      <c r="G655" s="59"/>
      <c r="H655" s="60"/>
      <c r="I655" s="60"/>
      <c r="J655" s="60"/>
    </row>
    <row r="656">
      <c r="C656" s="58"/>
      <c r="E656" s="28"/>
      <c r="G656" s="59"/>
      <c r="H656" s="60"/>
      <c r="I656" s="60"/>
      <c r="J656" s="60"/>
    </row>
    <row r="657">
      <c r="C657" s="58"/>
      <c r="E657" s="28"/>
      <c r="G657" s="59"/>
      <c r="H657" s="60"/>
      <c r="I657" s="60"/>
      <c r="J657" s="60"/>
    </row>
    <row r="658">
      <c r="C658" s="58"/>
      <c r="E658" s="28"/>
      <c r="G658" s="59"/>
      <c r="H658" s="60"/>
      <c r="I658" s="60"/>
      <c r="J658" s="60"/>
    </row>
    <row r="659">
      <c r="C659" s="58"/>
      <c r="E659" s="28"/>
      <c r="G659" s="59"/>
      <c r="H659" s="60"/>
      <c r="I659" s="60"/>
      <c r="J659" s="60"/>
    </row>
    <row r="660">
      <c r="C660" s="58"/>
      <c r="E660" s="28"/>
      <c r="G660" s="59"/>
      <c r="H660" s="60"/>
      <c r="I660" s="60"/>
      <c r="J660" s="60"/>
    </row>
    <row r="661">
      <c r="C661" s="58"/>
      <c r="E661" s="28"/>
      <c r="G661" s="59"/>
      <c r="H661" s="60"/>
      <c r="I661" s="60"/>
      <c r="J661" s="60"/>
    </row>
    <row r="662">
      <c r="C662" s="58"/>
      <c r="E662" s="28"/>
      <c r="G662" s="59"/>
      <c r="H662" s="60"/>
      <c r="I662" s="60"/>
      <c r="J662" s="60"/>
    </row>
    <row r="663">
      <c r="C663" s="58"/>
      <c r="E663" s="28"/>
      <c r="G663" s="59"/>
      <c r="H663" s="60"/>
      <c r="I663" s="60"/>
      <c r="J663" s="60"/>
    </row>
    <row r="664">
      <c r="C664" s="58"/>
      <c r="E664" s="28"/>
      <c r="G664" s="59"/>
      <c r="H664" s="60"/>
      <c r="I664" s="60"/>
      <c r="J664" s="60"/>
    </row>
    <row r="665">
      <c r="C665" s="58"/>
      <c r="E665" s="28"/>
      <c r="G665" s="59"/>
      <c r="H665" s="60"/>
      <c r="I665" s="60"/>
      <c r="J665" s="60"/>
    </row>
    <row r="666">
      <c r="C666" s="58"/>
      <c r="E666" s="28"/>
      <c r="G666" s="59"/>
      <c r="H666" s="60"/>
      <c r="I666" s="60"/>
      <c r="J666" s="60"/>
    </row>
    <row r="667">
      <c r="C667" s="58"/>
      <c r="E667" s="28"/>
      <c r="G667" s="59"/>
      <c r="H667" s="60"/>
      <c r="I667" s="60"/>
      <c r="J667" s="60"/>
    </row>
    <row r="668">
      <c r="C668" s="58"/>
      <c r="E668" s="28"/>
      <c r="G668" s="59"/>
      <c r="H668" s="60"/>
      <c r="I668" s="60"/>
      <c r="J668" s="60"/>
    </row>
    <row r="669">
      <c r="C669" s="58"/>
      <c r="E669" s="28"/>
      <c r="G669" s="59"/>
      <c r="H669" s="60"/>
      <c r="I669" s="60"/>
      <c r="J669" s="60"/>
    </row>
    <row r="670">
      <c r="C670" s="58"/>
      <c r="E670" s="28"/>
      <c r="G670" s="59"/>
      <c r="H670" s="60"/>
      <c r="I670" s="60"/>
      <c r="J670" s="60"/>
    </row>
    <row r="671">
      <c r="C671" s="58"/>
      <c r="E671" s="28"/>
      <c r="G671" s="59"/>
      <c r="H671" s="60"/>
      <c r="I671" s="60"/>
      <c r="J671" s="60"/>
    </row>
    <row r="672">
      <c r="C672" s="58"/>
      <c r="E672" s="28"/>
      <c r="G672" s="59"/>
      <c r="H672" s="60"/>
      <c r="I672" s="60"/>
      <c r="J672" s="60"/>
    </row>
    <row r="673">
      <c r="C673" s="58"/>
      <c r="E673" s="28"/>
      <c r="G673" s="59"/>
      <c r="H673" s="60"/>
      <c r="I673" s="60"/>
      <c r="J673" s="60"/>
    </row>
    <row r="674">
      <c r="C674" s="58"/>
      <c r="E674" s="28"/>
      <c r="G674" s="59"/>
      <c r="H674" s="60"/>
      <c r="I674" s="60"/>
      <c r="J674" s="60"/>
    </row>
    <row r="675">
      <c r="C675" s="58"/>
      <c r="E675" s="28"/>
      <c r="G675" s="59"/>
      <c r="H675" s="60"/>
      <c r="I675" s="60"/>
      <c r="J675" s="60"/>
    </row>
    <row r="676">
      <c r="C676" s="58"/>
      <c r="E676" s="28"/>
      <c r="G676" s="59"/>
      <c r="H676" s="60"/>
      <c r="I676" s="60"/>
      <c r="J676" s="60"/>
    </row>
    <row r="677">
      <c r="C677" s="58"/>
      <c r="E677" s="28"/>
      <c r="G677" s="59"/>
      <c r="H677" s="60"/>
      <c r="I677" s="60"/>
      <c r="J677" s="60"/>
    </row>
    <row r="678">
      <c r="C678" s="58"/>
      <c r="E678" s="28"/>
      <c r="G678" s="59"/>
      <c r="H678" s="60"/>
      <c r="I678" s="60"/>
      <c r="J678" s="60"/>
    </row>
    <row r="679">
      <c r="C679" s="58"/>
      <c r="E679" s="28"/>
      <c r="G679" s="59"/>
      <c r="H679" s="60"/>
      <c r="I679" s="60"/>
      <c r="J679" s="60"/>
    </row>
    <row r="680">
      <c r="C680" s="58"/>
      <c r="E680" s="28"/>
      <c r="G680" s="59"/>
      <c r="H680" s="60"/>
      <c r="I680" s="60"/>
      <c r="J680" s="60"/>
    </row>
    <row r="681">
      <c r="C681" s="58"/>
      <c r="E681" s="28"/>
      <c r="G681" s="59"/>
      <c r="H681" s="60"/>
      <c r="I681" s="60"/>
      <c r="J681" s="60"/>
    </row>
    <row r="682">
      <c r="C682" s="58"/>
      <c r="E682" s="28"/>
      <c r="G682" s="59"/>
      <c r="H682" s="60"/>
      <c r="I682" s="60"/>
      <c r="J682" s="60"/>
    </row>
    <row r="683">
      <c r="C683" s="58"/>
      <c r="E683" s="28"/>
      <c r="G683" s="59"/>
      <c r="H683" s="60"/>
      <c r="I683" s="60"/>
      <c r="J683" s="60"/>
    </row>
    <row r="684">
      <c r="C684" s="58"/>
      <c r="E684" s="28"/>
      <c r="G684" s="59"/>
      <c r="H684" s="60"/>
      <c r="I684" s="60"/>
      <c r="J684" s="60"/>
    </row>
    <row r="685">
      <c r="C685" s="58"/>
      <c r="E685" s="28"/>
      <c r="G685" s="59"/>
      <c r="H685" s="60"/>
      <c r="I685" s="60"/>
      <c r="J685" s="60"/>
    </row>
    <row r="686">
      <c r="C686" s="58"/>
      <c r="E686" s="28"/>
      <c r="G686" s="59"/>
      <c r="H686" s="60"/>
      <c r="I686" s="60"/>
      <c r="J686" s="60"/>
    </row>
    <row r="687">
      <c r="C687" s="58"/>
      <c r="E687" s="28"/>
      <c r="G687" s="59"/>
      <c r="H687" s="60"/>
      <c r="I687" s="60"/>
      <c r="J687" s="60"/>
    </row>
    <row r="688">
      <c r="C688" s="58"/>
      <c r="E688" s="28"/>
      <c r="G688" s="59"/>
      <c r="H688" s="60"/>
      <c r="I688" s="60"/>
      <c r="J688" s="60"/>
    </row>
    <row r="689">
      <c r="C689" s="58"/>
      <c r="E689" s="28"/>
      <c r="G689" s="59"/>
      <c r="H689" s="60"/>
      <c r="I689" s="60"/>
      <c r="J689" s="60"/>
    </row>
    <row r="690">
      <c r="C690" s="58"/>
      <c r="E690" s="28"/>
      <c r="G690" s="59"/>
      <c r="H690" s="60"/>
      <c r="I690" s="60"/>
      <c r="J690" s="60"/>
    </row>
    <row r="691">
      <c r="C691" s="58"/>
      <c r="E691" s="28"/>
      <c r="G691" s="59"/>
      <c r="H691" s="60"/>
      <c r="I691" s="60"/>
      <c r="J691" s="60"/>
    </row>
    <row r="692">
      <c r="C692" s="58"/>
      <c r="E692" s="28"/>
      <c r="G692" s="59"/>
      <c r="H692" s="60"/>
      <c r="I692" s="60"/>
      <c r="J692" s="60"/>
    </row>
    <row r="693">
      <c r="C693" s="58"/>
      <c r="E693" s="28"/>
      <c r="G693" s="59"/>
      <c r="H693" s="60"/>
      <c r="I693" s="60"/>
      <c r="J693" s="60"/>
    </row>
    <row r="694">
      <c r="C694" s="58"/>
      <c r="E694" s="28"/>
      <c r="G694" s="59"/>
      <c r="H694" s="60"/>
      <c r="I694" s="60"/>
      <c r="J694" s="60"/>
    </row>
    <row r="695">
      <c r="C695" s="58"/>
      <c r="E695" s="28"/>
      <c r="G695" s="59"/>
      <c r="H695" s="60"/>
      <c r="I695" s="60"/>
      <c r="J695" s="60"/>
    </row>
    <row r="696">
      <c r="C696" s="58"/>
      <c r="E696" s="28"/>
      <c r="G696" s="59"/>
      <c r="H696" s="60"/>
      <c r="I696" s="60"/>
      <c r="J696" s="60"/>
    </row>
    <row r="697">
      <c r="C697" s="58"/>
      <c r="E697" s="28"/>
      <c r="G697" s="59"/>
      <c r="H697" s="60"/>
      <c r="I697" s="60"/>
      <c r="J697" s="60"/>
    </row>
    <row r="698">
      <c r="C698" s="58"/>
      <c r="E698" s="28"/>
      <c r="G698" s="59"/>
      <c r="H698" s="60"/>
      <c r="I698" s="60"/>
      <c r="J698" s="60"/>
    </row>
    <row r="699">
      <c r="C699" s="58"/>
      <c r="E699" s="28"/>
      <c r="G699" s="59"/>
      <c r="H699" s="60"/>
      <c r="I699" s="60"/>
      <c r="J699" s="60"/>
    </row>
    <row r="700">
      <c r="C700" s="58"/>
      <c r="E700" s="28"/>
      <c r="G700" s="59"/>
      <c r="H700" s="60"/>
      <c r="I700" s="60"/>
      <c r="J700" s="60"/>
    </row>
    <row r="701">
      <c r="C701" s="58"/>
      <c r="E701" s="28"/>
      <c r="G701" s="59"/>
      <c r="H701" s="60"/>
      <c r="I701" s="60"/>
      <c r="J701" s="60"/>
    </row>
    <row r="702">
      <c r="C702" s="58"/>
      <c r="E702" s="28"/>
      <c r="G702" s="59"/>
      <c r="H702" s="60"/>
      <c r="I702" s="60"/>
      <c r="J702" s="60"/>
    </row>
    <row r="703">
      <c r="C703" s="58"/>
      <c r="E703" s="28"/>
      <c r="G703" s="59"/>
      <c r="H703" s="60"/>
      <c r="I703" s="60"/>
      <c r="J703" s="60"/>
    </row>
    <row r="704">
      <c r="C704" s="58"/>
      <c r="E704" s="28"/>
      <c r="G704" s="59"/>
      <c r="H704" s="60"/>
      <c r="I704" s="60"/>
      <c r="J704" s="60"/>
    </row>
    <row r="705">
      <c r="C705" s="58"/>
      <c r="E705" s="28"/>
      <c r="G705" s="59"/>
      <c r="H705" s="60"/>
      <c r="I705" s="60"/>
      <c r="J705" s="60"/>
    </row>
    <row r="706">
      <c r="C706" s="58"/>
      <c r="E706" s="28"/>
      <c r="G706" s="59"/>
      <c r="H706" s="60"/>
      <c r="I706" s="60"/>
      <c r="J706" s="60"/>
    </row>
    <row r="707">
      <c r="C707" s="58"/>
      <c r="E707" s="28"/>
      <c r="G707" s="59"/>
      <c r="H707" s="60"/>
      <c r="I707" s="60"/>
      <c r="J707" s="60"/>
    </row>
    <row r="708">
      <c r="C708" s="58"/>
      <c r="E708" s="28"/>
      <c r="G708" s="59"/>
      <c r="H708" s="60"/>
      <c r="I708" s="60"/>
      <c r="J708" s="60"/>
    </row>
    <row r="709">
      <c r="C709" s="58"/>
      <c r="E709" s="28"/>
      <c r="G709" s="59"/>
      <c r="H709" s="60"/>
      <c r="I709" s="60"/>
      <c r="J709" s="60"/>
    </row>
    <row r="710">
      <c r="C710" s="58"/>
      <c r="E710" s="28"/>
      <c r="G710" s="59"/>
      <c r="H710" s="60"/>
      <c r="I710" s="60"/>
      <c r="J710" s="60"/>
    </row>
    <row r="711">
      <c r="C711" s="58"/>
      <c r="E711" s="28"/>
      <c r="G711" s="59"/>
      <c r="H711" s="60"/>
      <c r="I711" s="60"/>
      <c r="J711" s="60"/>
    </row>
    <row r="712">
      <c r="C712" s="58"/>
      <c r="E712" s="28"/>
      <c r="G712" s="59"/>
      <c r="H712" s="60"/>
      <c r="I712" s="60"/>
      <c r="J712" s="60"/>
    </row>
    <row r="713">
      <c r="C713" s="58"/>
      <c r="E713" s="28"/>
      <c r="G713" s="59"/>
      <c r="H713" s="60"/>
      <c r="I713" s="60"/>
      <c r="J713" s="60"/>
    </row>
    <row r="714">
      <c r="C714" s="58"/>
      <c r="E714" s="28"/>
      <c r="G714" s="59"/>
      <c r="H714" s="60"/>
      <c r="I714" s="60"/>
      <c r="J714" s="60"/>
    </row>
    <row r="715">
      <c r="C715" s="58"/>
      <c r="E715" s="28"/>
      <c r="G715" s="59"/>
      <c r="H715" s="60"/>
      <c r="I715" s="60"/>
      <c r="J715" s="60"/>
    </row>
    <row r="716">
      <c r="C716" s="58"/>
      <c r="E716" s="28"/>
      <c r="G716" s="59"/>
      <c r="H716" s="60"/>
      <c r="I716" s="60"/>
      <c r="J716" s="60"/>
    </row>
    <row r="717">
      <c r="C717" s="58"/>
      <c r="E717" s="28"/>
      <c r="G717" s="59"/>
      <c r="H717" s="60"/>
      <c r="I717" s="60"/>
      <c r="J717" s="60"/>
    </row>
    <row r="718">
      <c r="C718" s="58"/>
      <c r="E718" s="28"/>
      <c r="G718" s="59"/>
      <c r="H718" s="60"/>
      <c r="I718" s="60"/>
      <c r="J718" s="60"/>
    </row>
    <row r="719">
      <c r="C719" s="58"/>
      <c r="E719" s="28"/>
      <c r="G719" s="59"/>
      <c r="H719" s="60"/>
      <c r="I719" s="60"/>
      <c r="J719" s="60"/>
    </row>
    <row r="720">
      <c r="C720" s="58"/>
      <c r="E720" s="28"/>
      <c r="G720" s="59"/>
      <c r="H720" s="60"/>
      <c r="I720" s="60"/>
      <c r="J720" s="60"/>
    </row>
    <row r="721">
      <c r="C721" s="58"/>
      <c r="E721" s="28"/>
      <c r="G721" s="59"/>
      <c r="H721" s="60"/>
      <c r="I721" s="60"/>
      <c r="J721" s="60"/>
    </row>
    <row r="722">
      <c r="C722" s="58"/>
      <c r="E722" s="28"/>
      <c r="G722" s="59"/>
      <c r="H722" s="60"/>
      <c r="I722" s="60"/>
      <c r="J722" s="60"/>
    </row>
    <row r="723">
      <c r="C723" s="58"/>
      <c r="E723" s="28"/>
      <c r="G723" s="59"/>
      <c r="H723" s="60"/>
      <c r="I723" s="60"/>
      <c r="J723" s="60"/>
    </row>
    <row r="724">
      <c r="C724" s="58"/>
      <c r="E724" s="28"/>
      <c r="G724" s="59"/>
      <c r="H724" s="60"/>
      <c r="I724" s="60"/>
      <c r="J724" s="60"/>
    </row>
    <row r="725">
      <c r="C725" s="58"/>
      <c r="E725" s="28"/>
      <c r="G725" s="59"/>
      <c r="H725" s="60"/>
      <c r="I725" s="60"/>
      <c r="J725" s="60"/>
    </row>
    <row r="726">
      <c r="C726" s="58"/>
      <c r="E726" s="28"/>
      <c r="G726" s="59"/>
      <c r="H726" s="60"/>
      <c r="I726" s="60"/>
      <c r="J726" s="60"/>
    </row>
    <row r="727">
      <c r="C727" s="58"/>
      <c r="E727" s="28"/>
      <c r="G727" s="59"/>
      <c r="H727" s="60"/>
      <c r="I727" s="60"/>
      <c r="J727" s="60"/>
    </row>
    <row r="728">
      <c r="C728" s="58"/>
      <c r="E728" s="28"/>
      <c r="G728" s="59"/>
      <c r="H728" s="60"/>
      <c r="I728" s="60"/>
      <c r="J728" s="60"/>
    </row>
    <row r="729">
      <c r="C729" s="58"/>
      <c r="E729" s="28"/>
      <c r="G729" s="59"/>
      <c r="H729" s="60"/>
      <c r="I729" s="60"/>
      <c r="J729" s="60"/>
    </row>
    <row r="730">
      <c r="C730" s="58"/>
      <c r="E730" s="28"/>
      <c r="G730" s="59"/>
      <c r="H730" s="60"/>
      <c r="I730" s="60"/>
      <c r="J730" s="60"/>
    </row>
    <row r="731">
      <c r="C731" s="58"/>
      <c r="E731" s="28"/>
      <c r="G731" s="59"/>
      <c r="H731" s="60"/>
      <c r="I731" s="60"/>
      <c r="J731" s="60"/>
    </row>
    <row r="732">
      <c r="C732" s="58"/>
      <c r="E732" s="28"/>
      <c r="G732" s="59"/>
      <c r="H732" s="60"/>
      <c r="I732" s="60"/>
      <c r="J732" s="60"/>
    </row>
    <row r="733">
      <c r="C733" s="58"/>
      <c r="E733" s="28"/>
      <c r="G733" s="59"/>
      <c r="H733" s="60"/>
      <c r="I733" s="60"/>
      <c r="J733" s="60"/>
    </row>
    <row r="734">
      <c r="C734" s="58"/>
      <c r="E734" s="28"/>
      <c r="G734" s="59"/>
      <c r="H734" s="60"/>
      <c r="I734" s="60"/>
      <c r="J734" s="60"/>
    </row>
    <row r="735">
      <c r="C735" s="58"/>
      <c r="E735" s="28"/>
      <c r="G735" s="59"/>
      <c r="H735" s="60"/>
      <c r="I735" s="60"/>
      <c r="J735" s="60"/>
    </row>
    <row r="736">
      <c r="C736" s="58"/>
      <c r="E736" s="28"/>
      <c r="G736" s="59"/>
      <c r="H736" s="60"/>
      <c r="I736" s="60"/>
      <c r="J736" s="60"/>
    </row>
    <row r="737">
      <c r="C737" s="58"/>
      <c r="E737" s="28"/>
      <c r="G737" s="59"/>
      <c r="H737" s="60"/>
      <c r="I737" s="60"/>
      <c r="J737" s="60"/>
    </row>
    <row r="738">
      <c r="C738" s="58"/>
      <c r="E738" s="28"/>
      <c r="G738" s="59"/>
      <c r="H738" s="60"/>
      <c r="I738" s="60"/>
      <c r="J738" s="60"/>
    </row>
    <row r="739">
      <c r="C739" s="58"/>
      <c r="E739" s="28"/>
      <c r="G739" s="59"/>
      <c r="H739" s="60"/>
      <c r="I739" s="60"/>
      <c r="J739" s="60"/>
    </row>
    <row r="740">
      <c r="C740" s="58"/>
      <c r="E740" s="28"/>
      <c r="G740" s="59"/>
      <c r="H740" s="60"/>
      <c r="I740" s="60"/>
      <c r="J740" s="60"/>
    </row>
    <row r="741">
      <c r="C741" s="58"/>
      <c r="E741" s="28"/>
      <c r="G741" s="59"/>
      <c r="H741" s="60"/>
      <c r="I741" s="60"/>
      <c r="J741" s="60"/>
    </row>
    <row r="742">
      <c r="C742" s="58"/>
      <c r="E742" s="28"/>
      <c r="G742" s="59"/>
      <c r="H742" s="60"/>
      <c r="I742" s="60"/>
      <c r="J742" s="60"/>
    </row>
    <row r="743">
      <c r="C743" s="58"/>
      <c r="E743" s="28"/>
      <c r="G743" s="59"/>
      <c r="H743" s="60"/>
      <c r="I743" s="60"/>
      <c r="J743" s="60"/>
    </row>
    <row r="744">
      <c r="C744" s="58"/>
      <c r="E744" s="28"/>
      <c r="G744" s="59"/>
      <c r="H744" s="60"/>
      <c r="I744" s="60"/>
      <c r="J744" s="60"/>
    </row>
    <row r="745">
      <c r="C745" s="58"/>
      <c r="E745" s="28"/>
      <c r="G745" s="59"/>
      <c r="H745" s="60"/>
      <c r="I745" s="60"/>
      <c r="J745" s="60"/>
    </row>
    <row r="746">
      <c r="C746" s="58"/>
      <c r="E746" s="28"/>
      <c r="G746" s="59"/>
      <c r="H746" s="60"/>
      <c r="I746" s="60"/>
      <c r="J746" s="60"/>
    </row>
    <row r="747">
      <c r="C747" s="58"/>
      <c r="E747" s="28"/>
      <c r="G747" s="59"/>
      <c r="H747" s="60"/>
      <c r="I747" s="60"/>
      <c r="J747" s="60"/>
    </row>
    <row r="748">
      <c r="C748" s="58"/>
      <c r="E748" s="28"/>
      <c r="G748" s="59"/>
      <c r="H748" s="60"/>
      <c r="I748" s="60"/>
      <c r="J748" s="60"/>
    </row>
    <row r="749">
      <c r="C749" s="58"/>
      <c r="E749" s="28"/>
      <c r="G749" s="59"/>
      <c r="H749" s="60"/>
      <c r="I749" s="60"/>
      <c r="J749" s="60"/>
    </row>
    <row r="750">
      <c r="C750" s="58"/>
      <c r="E750" s="28"/>
      <c r="G750" s="59"/>
      <c r="H750" s="60"/>
      <c r="I750" s="60"/>
      <c r="J750" s="60"/>
    </row>
    <row r="751">
      <c r="C751" s="58"/>
      <c r="E751" s="28"/>
      <c r="G751" s="59"/>
      <c r="H751" s="60"/>
      <c r="I751" s="60"/>
      <c r="J751" s="60"/>
    </row>
    <row r="752">
      <c r="C752" s="58"/>
      <c r="E752" s="28"/>
      <c r="G752" s="59"/>
      <c r="H752" s="60"/>
      <c r="I752" s="60"/>
      <c r="J752" s="60"/>
    </row>
    <row r="753">
      <c r="C753" s="58"/>
      <c r="E753" s="28"/>
      <c r="G753" s="59"/>
      <c r="H753" s="60"/>
      <c r="I753" s="60"/>
      <c r="J753" s="60"/>
    </row>
    <row r="754">
      <c r="C754" s="58"/>
      <c r="E754" s="28"/>
      <c r="G754" s="59"/>
      <c r="H754" s="60"/>
      <c r="I754" s="60"/>
      <c r="J754" s="60"/>
    </row>
    <row r="755">
      <c r="C755" s="58"/>
      <c r="E755" s="28"/>
      <c r="G755" s="59"/>
      <c r="H755" s="60"/>
      <c r="I755" s="60"/>
      <c r="J755" s="60"/>
    </row>
    <row r="756">
      <c r="C756" s="58"/>
      <c r="E756" s="28"/>
      <c r="G756" s="59"/>
      <c r="H756" s="60"/>
      <c r="I756" s="60"/>
      <c r="J756" s="60"/>
    </row>
    <row r="757">
      <c r="C757" s="58"/>
      <c r="E757" s="28"/>
      <c r="G757" s="59"/>
      <c r="H757" s="60"/>
      <c r="I757" s="60"/>
      <c r="J757" s="60"/>
    </row>
    <row r="758">
      <c r="C758" s="58"/>
      <c r="E758" s="28"/>
      <c r="G758" s="59"/>
      <c r="H758" s="60"/>
      <c r="I758" s="60"/>
      <c r="J758" s="60"/>
    </row>
    <row r="759">
      <c r="C759" s="58"/>
      <c r="E759" s="28"/>
      <c r="G759" s="59"/>
      <c r="H759" s="60"/>
      <c r="I759" s="60"/>
      <c r="J759" s="60"/>
    </row>
    <row r="760">
      <c r="C760" s="58"/>
      <c r="E760" s="28"/>
      <c r="G760" s="59"/>
      <c r="H760" s="60"/>
      <c r="I760" s="60"/>
      <c r="J760" s="60"/>
    </row>
    <row r="761">
      <c r="C761" s="58"/>
      <c r="E761" s="28"/>
      <c r="G761" s="59"/>
      <c r="H761" s="60"/>
      <c r="I761" s="60"/>
      <c r="J761" s="60"/>
    </row>
    <row r="762">
      <c r="C762" s="58"/>
      <c r="E762" s="28"/>
      <c r="G762" s="59"/>
      <c r="H762" s="60"/>
      <c r="I762" s="60"/>
      <c r="J762" s="60"/>
    </row>
    <row r="763">
      <c r="C763" s="58"/>
      <c r="E763" s="28"/>
      <c r="G763" s="59"/>
      <c r="H763" s="60"/>
      <c r="I763" s="60"/>
      <c r="J763" s="60"/>
    </row>
    <row r="764">
      <c r="C764" s="58"/>
      <c r="E764" s="28"/>
      <c r="G764" s="59"/>
      <c r="H764" s="60"/>
      <c r="I764" s="60"/>
      <c r="J764" s="60"/>
    </row>
    <row r="765">
      <c r="C765" s="58"/>
      <c r="E765" s="28"/>
      <c r="G765" s="59"/>
      <c r="H765" s="60"/>
      <c r="I765" s="60"/>
      <c r="J765" s="60"/>
    </row>
    <row r="766">
      <c r="C766" s="58"/>
      <c r="E766" s="28"/>
      <c r="G766" s="59"/>
      <c r="H766" s="60"/>
      <c r="I766" s="60"/>
      <c r="J766" s="60"/>
    </row>
    <row r="767">
      <c r="C767" s="58"/>
      <c r="E767" s="28"/>
      <c r="G767" s="59"/>
      <c r="H767" s="60"/>
      <c r="I767" s="60"/>
      <c r="J767" s="60"/>
    </row>
    <row r="768">
      <c r="C768" s="58"/>
      <c r="E768" s="28"/>
      <c r="G768" s="59"/>
      <c r="H768" s="60"/>
      <c r="I768" s="60"/>
      <c r="J768" s="60"/>
    </row>
    <row r="769">
      <c r="C769" s="58"/>
      <c r="E769" s="28"/>
      <c r="G769" s="59"/>
      <c r="H769" s="60"/>
      <c r="I769" s="60"/>
      <c r="J769" s="60"/>
    </row>
    <row r="770">
      <c r="C770" s="58"/>
      <c r="E770" s="28"/>
      <c r="G770" s="59"/>
      <c r="H770" s="60"/>
      <c r="I770" s="60"/>
      <c r="J770" s="60"/>
    </row>
    <row r="771">
      <c r="C771" s="58"/>
      <c r="E771" s="28"/>
      <c r="G771" s="59"/>
      <c r="H771" s="60"/>
      <c r="I771" s="60"/>
      <c r="J771" s="60"/>
    </row>
    <row r="772">
      <c r="C772" s="58"/>
      <c r="E772" s="28"/>
      <c r="G772" s="59"/>
      <c r="H772" s="60"/>
      <c r="I772" s="60"/>
      <c r="J772" s="60"/>
    </row>
    <row r="773">
      <c r="C773" s="58"/>
      <c r="E773" s="28"/>
      <c r="G773" s="59"/>
      <c r="H773" s="60"/>
      <c r="I773" s="60"/>
      <c r="J773" s="60"/>
    </row>
    <row r="774">
      <c r="C774" s="58"/>
      <c r="E774" s="28"/>
      <c r="G774" s="59"/>
      <c r="H774" s="60"/>
      <c r="I774" s="60"/>
      <c r="J774" s="60"/>
    </row>
    <row r="775">
      <c r="C775" s="58"/>
      <c r="E775" s="28"/>
      <c r="G775" s="59"/>
      <c r="H775" s="60"/>
      <c r="I775" s="60"/>
      <c r="J775" s="60"/>
    </row>
    <row r="776">
      <c r="C776" s="58"/>
      <c r="E776" s="28"/>
      <c r="G776" s="59"/>
      <c r="H776" s="60"/>
      <c r="I776" s="60"/>
      <c r="J776" s="60"/>
    </row>
    <row r="777">
      <c r="C777" s="58"/>
      <c r="E777" s="28"/>
      <c r="G777" s="59"/>
      <c r="H777" s="60"/>
      <c r="I777" s="60"/>
      <c r="J777" s="60"/>
    </row>
    <row r="778">
      <c r="C778" s="58"/>
      <c r="E778" s="28"/>
      <c r="G778" s="59"/>
      <c r="H778" s="60"/>
      <c r="I778" s="60"/>
      <c r="J778" s="60"/>
    </row>
    <row r="779">
      <c r="C779" s="58"/>
      <c r="E779" s="28"/>
      <c r="G779" s="59"/>
      <c r="H779" s="60"/>
      <c r="I779" s="60"/>
      <c r="J779" s="60"/>
    </row>
    <row r="780">
      <c r="C780" s="58"/>
      <c r="E780" s="28"/>
      <c r="G780" s="59"/>
      <c r="H780" s="60"/>
      <c r="I780" s="60"/>
      <c r="J780" s="60"/>
    </row>
    <row r="781">
      <c r="C781" s="58"/>
      <c r="E781" s="28"/>
      <c r="G781" s="59"/>
      <c r="H781" s="60"/>
      <c r="I781" s="60"/>
      <c r="J781" s="60"/>
    </row>
    <row r="782">
      <c r="C782" s="58"/>
      <c r="E782" s="28"/>
      <c r="G782" s="59"/>
      <c r="H782" s="60"/>
      <c r="I782" s="60"/>
      <c r="J782" s="60"/>
    </row>
    <row r="783">
      <c r="C783" s="58"/>
      <c r="E783" s="28"/>
      <c r="G783" s="59"/>
      <c r="H783" s="60"/>
      <c r="I783" s="60"/>
      <c r="J783" s="60"/>
    </row>
    <row r="784">
      <c r="C784" s="58"/>
      <c r="E784" s="28"/>
      <c r="G784" s="59"/>
      <c r="H784" s="60"/>
      <c r="I784" s="60"/>
      <c r="J784" s="60"/>
    </row>
    <row r="785">
      <c r="C785" s="58"/>
      <c r="E785" s="28"/>
      <c r="G785" s="59"/>
      <c r="H785" s="60"/>
      <c r="I785" s="60"/>
      <c r="J785" s="60"/>
    </row>
    <row r="786">
      <c r="C786" s="58"/>
      <c r="E786" s="28"/>
      <c r="G786" s="59"/>
      <c r="H786" s="60"/>
      <c r="I786" s="60"/>
      <c r="J786" s="60"/>
    </row>
    <row r="787">
      <c r="C787" s="58"/>
      <c r="E787" s="28"/>
      <c r="G787" s="59"/>
      <c r="H787" s="60"/>
      <c r="I787" s="60"/>
      <c r="J787" s="60"/>
    </row>
    <row r="788">
      <c r="C788" s="58"/>
      <c r="E788" s="28"/>
      <c r="G788" s="59"/>
      <c r="H788" s="60"/>
      <c r="I788" s="60"/>
      <c r="J788" s="60"/>
    </row>
    <row r="789">
      <c r="C789" s="58"/>
      <c r="E789" s="28"/>
      <c r="G789" s="59"/>
      <c r="H789" s="60"/>
      <c r="I789" s="60"/>
      <c r="J789" s="60"/>
    </row>
    <row r="790">
      <c r="C790" s="58"/>
      <c r="E790" s="28"/>
      <c r="G790" s="59"/>
      <c r="H790" s="60"/>
      <c r="I790" s="60"/>
      <c r="J790" s="60"/>
    </row>
    <row r="791">
      <c r="C791" s="58"/>
      <c r="E791" s="28"/>
      <c r="G791" s="59"/>
      <c r="H791" s="60"/>
      <c r="I791" s="60"/>
      <c r="J791" s="60"/>
    </row>
    <row r="792">
      <c r="C792" s="58"/>
      <c r="E792" s="28"/>
      <c r="G792" s="59"/>
      <c r="H792" s="60"/>
      <c r="I792" s="60"/>
      <c r="J792" s="60"/>
    </row>
    <row r="793">
      <c r="C793" s="58"/>
      <c r="E793" s="28"/>
      <c r="G793" s="59"/>
      <c r="H793" s="60"/>
      <c r="I793" s="60"/>
      <c r="J793" s="60"/>
    </row>
    <row r="794">
      <c r="C794" s="58"/>
      <c r="E794" s="28"/>
      <c r="G794" s="59"/>
      <c r="H794" s="60"/>
      <c r="I794" s="60"/>
      <c r="J794" s="60"/>
    </row>
    <row r="795">
      <c r="C795" s="58"/>
      <c r="E795" s="28"/>
      <c r="G795" s="59"/>
      <c r="H795" s="60"/>
      <c r="I795" s="60"/>
      <c r="J795" s="60"/>
    </row>
    <row r="796">
      <c r="C796" s="58"/>
      <c r="E796" s="28"/>
      <c r="G796" s="59"/>
      <c r="H796" s="60"/>
      <c r="I796" s="60"/>
      <c r="J796" s="60"/>
    </row>
    <row r="797">
      <c r="C797" s="58"/>
      <c r="E797" s="28"/>
      <c r="G797" s="59"/>
      <c r="H797" s="60"/>
      <c r="I797" s="60"/>
      <c r="J797" s="60"/>
    </row>
    <row r="798">
      <c r="C798" s="58"/>
      <c r="E798" s="28"/>
      <c r="G798" s="59"/>
      <c r="H798" s="60"/>
      <c r="I798" s="60"/>
      <c r="J798" s="60"/>
    </row>
    <row r="799">
      <c r="C799" s="58"/>
      <c r="E799" s="28"/>
      <c r="G799" s="59"/>
      <c r="H799" s="60"/>
      <c r="I799" s="60"/>
      <c r="J799" s="60"/>
    </row>
    <row r="800">
      <c r="C800" s="58"/>
      <c r="E800" s="28"/>
      <c r="G800" s="59"/>
      <c r="H800" s="60"/>
      <c r="I800" s="60"/>
      <c r="J800" s="60"/>
    </row>
    <row r="801">
      <c r="C801" s="58"/>
      <c r="E801" s="28"/>
      <c r="G801" s="59"/>
      <c r="H801" s="60"/>
      <c r="I801" s="60"/>
      <c r="J801" s="60"/>
    </row>
    <row r="802">
      <c r="C802" s="58"/>
      <c r="E802" s="28"/>
      <c r="G802" s="59"/>
      <c r="H802" s="60"/>
      <c r="I802" s="60"/>
      <c r="J802" s="60"/>
    </row>
    <row r="803">
      <c r="C803" s="58"/>
      <c r="E803" s="28"/>
      <c r="G803" s="59"/>
      <c r="H803" s="60"/>
      <c r="I803" s="60"/>
      <c r="J803" s="60"/>
    </row>
    <row r="804">
      <c r="C804" s="58"/>
      <c r="E804" s="28"/>
      <c r="G804" s="59"/>
      <c r="H804" s="60"/>
      <c r="I804" s="60"/>
      <c r="J804" s="60"/>
    </row>
    <row r="805">
      <c r="C805" s="58"/>
      <c r="E805" s="28"/>
      <c r="G805" s="59"/>
      <c r="H805" s="60"/>
      <c r="I805" s="60"/>
      <c r="J805" s="60"/>
    </row>
    <row r="806">
      <c r="C806" s="58"/>
      <c r="E806" s="28"/>
      <c r="G806" s="59"/>
      <c r="H806" s="60"/>
      <c r="I806" s="60"/>
      <c r="J806" s="60"/>
    </row>
    <row r="807">
      <c r="C807" s="58"/>
      <c r="E807" s="28"/>
      <c r="G807" s="59"/>
      <c r="H807" s="60"/>
      <c r="I807" s="60"/>
      <c r="J807" s="60"/>
    </row>
    <row r="808">
      <c r="C808" s="58"/>
      <c r="E808" s="28"/>
      <c r="G808" s="59"/>
      <c r="H808" s="60"/>
      <c r="I808" s="60"/>
      <c r="J808" s="60"/>
    </row>
    <row r="809">
      <c r="C809" s="58"/>
      <c r="E809" s="28"/>
      <c r="G809" s="59"/>
      <c r="H809" s="60"/>
      <c r="I809" s="60"/>
      <c r="J809" s="60"/>
    </row>
    <row r="810">
      <c r="C810" s="58"/>
      <c r="E810" s="28"/>
      <c r="G810" s="59"/>
      <c r="H810" s="60"/>
      <c r="I810" s="60"/>
      <c r="J810" s="60"/>
    </row>
    <row r="811">
      <c r="C811" s="58"/>
      <c r="E811" s="28"/>
      <c r="G811" s="59"/>
      <c r="H811" s="60"/>
      <c r="I811" s="60"/>
      <c r="J811" s="60"/>
    </row>
    <row r="812">
      <c r="C812" s="58"/>
      <c r="E812" s="28"/>
      <c r="G812" s="59"/>
      <c r="H812" s="60"/>
      <c r="I812" s="60"/>
      <c r="J812" s="60"/>
    </row>
    <row r="813">
      <c r="C813" s="58"/>
      <c r="E813" s="28"/>
      <c r="G813" s="59"/>
      <c r="H813" s="60"/>
      <c r="I813" s="60"/>
      <c r="J813" s="60"/>
    </row>
    <row r="814">
      <c r="C814" s="58"/>
      <c r="E814" s="28"/>
      <c r="G814" s="59"/>
      <c r="H814" s="60"/>
      <c r="I814" s="60"/>
      <c r="J814" s="60"/>
    </row>
    <row r="815">
      <c r="C815" s="58"/>
      <c r="E815" s="28"/>
      <c r="G815" s="59"/>
      <c r="H815" s="60"/>
      <c r="I815" s="60"/>
      <c r="J815" s="60"/>
    </row>
    <row r="816">
      <c r="C816" s="58"/>
      <c r="E816" s="28"/>
      <c r="G816" s="59"/>
      <c r="H816" s="60"/>
      <c r="I816" s="60"/>
      <c r="J816" s="60"/>
    </row>
    <row r="817">
      <c r="C817" s="58"/>
      <c r="E817" s="28"/>
      <c r="G817" s="59"/>
      <c r="H817" s="60"/>
      <c r="I817" s="60"/>
      <c r="J817" s="60"/>
    </row>
    <row r="818">
      <c r="C818" s="58"/>
      <c r="E818" s="28"/>
      <c r="G818" s="59"/>
      <c r="H818" s="60"/>
      <c r="I818" s="60"/>
      <c r="J818" s="60"/>
    </row>
    <row r="819">
      <c r="C819" s="58"/>
      <c r="E819" s="28"/>
      <c r="G819" s="59"/>
      <c r="H819" s="60"/>
      <c r="I819" s="60"/>
      <c r="J819" s="60"/>
    </row>
    <row r="820">
      <c r="C820" s="58"/>
      <c r="E820" s="28"/>
      <c r="G820" s="59"/>
      <c r="H820" s="60"/>
      <c r="I820" s="60"/>
      <c r="J820" s="60"/>
    </row>
    <row r="821">
      <c r="C821" s="58"/>
      <c r="E821" s="28"/>
      <c r="G821" s="59"/>
      <c r="H821" s="60"/>
      <c r="I821" s="60"/>
      <c r="J821" s="60"/>
    </row>
    <row r="822">
      <c r="C822" s="58"/>
      <c r="E822" s="28"/>
      <c r="G822" s="59"/>
      <c r="H822" s="60"/>
      <c r="I822" s="60"/>
      <c r="J822" s="60"/>
    </row>
    <row r="823">
      <c r="C823" s="58"/>
      <c r="E823" s="28"/>
      <c r="G823" s="59"/>
      <c r="H823" s="60"/>
      <c r="I823" s="60"/>
      <c r="J823" s="60"/>
    </row>
    <row r="824">
      <c r="C824" s="58"/>
      <c r="E824" s="28"/>
      <c r="G824" s="59"/>
      <c r="H824" s="60"/>
      <c r="I824" s="60"/>
      <c r="J824" s="60"/>
    </row>
    <row r="825">
      <c r="C825" s="58"/>
      <c r="E825" s="28"/>
      <c r="G825" s="59"/>
      <c r="H825" s="60"/>
      <c r="I825" s="60"/>
      <c r="J825" s="60"/>
    </row>
    <row r="826">
      <c r="C826" s="58"/>
      <c r="E826" s="28"/>
      <c r="G826" s="59"/>
      <c r="H826" s="60"/>
      <c r="I826" s="60"/>
      <c r="J826" s="60"/>
    </row>
    <row r="827">
      <c r="C827" s="58"/>
      <c r="E827" s="28"/>
      <c r="G827" s="59"/>
      <c r="H827" s="60"/>
      <c r="I827" s="60"/>
      <c r="J827" s="60"/>
    </row>
    <row r="828">
      <c r="C828" s="58"/>
      <c r="E828" s="28"/>
      <c r="G828" s="59"/>
      <c r="H828" s="60"/>
      <c r="I828" s="60"/>
      <c r="J828" s="60"/>
    </row>
    <row r="829">
      <c r="C829" s="58"/>
      <c r="E829" s="28"/>
      <c r="G829" s="59"/>
      <c r="H829" s="60"/>
      <c r="I829" s="60"/>
      <c r="J829" s="60"/>
    </row>
    <row r="830">
      <c r="C830" s="58"/>
      <c r="E830" s="28"/>
      <c r="G830" s="59"/>
      <c r="H830" s="60"/>
      <c r="I830" s="60"/>
      <c r="J830" s="60"/>
    </row>
    <row r="831">
      <c r="C831" s="58"/>
      <c r="E831" s="28"/>
      <c r="G831" s="59"/>
      <c r="H831" s="60"/>
      <c r="I831" s="60"/>
      <c r="J831" s="60"/>
    </row>
    <row r="832">
      <c r="C832" s="58"/>
      <c r="E832" s="28"/>
      <c r="G832" s="59"/>
      <c r="H832" s="60"/>
      <c r="I832" s="60"/>
      <c r="J832" s="60"/>
    </row>
    <row r="833">
      <c r="C833" s="58"/>
      <c r="E833" s="28"/>
      <c r="G833" s="59"/>
      <c r="H833" s="60"/>
      <c r="I833" s="60"/>
      <c r="J833" s="60"/>
    </row>
    <row r="834">
      <c r="C834" s="58"/>
      <c r="E834" s="28"/>
      <c r="G834" s="59"/>
      <c r="H834" s="60"/>
      <c r="I834" s="60"/>
      <c r="J834" s="60"/>
    </row>
    <row r="835">
      <c r="C835" s="58"/>
      <c r="E835" s="28"/>
      <c r="G835" s="59"/>
      <c r="H835" s="60"/>
      <c r="I835" s="60"/>
      <c r="J835" s="60"/>
    </row>
    <row r="836">
      <c r="C836" s="58"/>
      <c r="E836" s="28"/>
      <c r="G836" s="59"/>
      <c r="H836" s="60"/>
      <c r="I836" s="60"/>
      <c r="J836" s="60"/>
    </row>
    <row r="837">
      <c r="C837" s="58"/>
      <c r="E837" s="28"/>
      <c r="G837" s="59"/>
      <c r="H837" s="60"/>
      <c r="I837" s="60"/>
      <c r="J837" s="60"/>
    </row>
    <row r="838">
      <c r="C838" s="58"/>
      <c r="E838" s="28"/>
      <c r="G838" s="59"/>
      <c r="H838" s="60"/>
      <c r="I838" s="60"/>
      <c r="J838" s="60"/>
    </row>
    <row r="839">
      <c r="C839" s="58"/>
      <c r="E839" s="28"/>
      <c r="G839" s="59"/>
      <c r="H839" s="60"/>
      <c r="I839" s="60"/>
      <c r="J839" s="60"/>
    </row>
    <row r="840">
      <c r="C840" s="58"/>
      <c r="E840" s="28"/>
      <c r="G840" s="59"/>
      <c r="H840" s="60"/>
      <c r="I840" s="60"/>
      <c r="J840" s="60"/>
    </row>
    <row r="841">
      <c r="C841" s="58"/>
      <c r="E841" s="28"/>
      <c r="G841" s="59"/>
      <c r="H841" s="60"/>
      <c r="I841" s="60"/>
      <c r="J841" s="60"/>
    </row>
    <row r="842">
      <c r="C842" s="58"/>
      <c r="E842" s="28"/>
      <c r="G842" s="59"/>
      <c r="H842" s="60"/>
      <c r="I842" s="60"/>
      <c r="J842" s="60"/>
    </row>
    <row r="843">
      <c r="C843" s="58"/>
      <c r="E843" s="28"/>
      <c r="G843" s="59"/>
      <c r="H843" s="60"/>
      <c r="I843" s="60"/>
      <c r="J843" s="60"/>
    </row>
    <row r="844">
      <c r="C844" s="58"/>
      <c r="E844" s="28"/>
      <c r="G844" s="59"/>
      <c r="H844" s="60"/>
      <c r="I844" s="60"/>
      <c r="J844" s="60"/>
    </row>
    <row r="845">
      <c r="C845" s="58"/>
      <c r="E845" s="28"/>
      <c r="G845" s="59"/>
      <c r="H845" s="60"/>
      <c r="I845" s="60"/>
      <c r="J845" s="60"/>
    </row>
    <row r="846">
      <c r="C846" s="58"/>
      <c r="E846" s="28"/>
      <c r="G846" s="59"/>
      <c r="H846" s="60"/>
      <c r="I846" s="60"/>
      <c r="J846" s="60"/>
    </row>
    <row r="847">
      <c r="C847" s="58"/>
      <c r="E847" s="28"/>
      <c r="G847" s="59"/>
      <c r="H847" s="60"/>
      <c r="I847" s="60"/>
      <c r="J847" s="60"/>
    </row>
    <row r="848">
      <c r="C848" s="58"/>
      <c r="E848" s="28"/>
      <c r="G848" s="59"/>
      <c r="H848" s="60"/>
      <c r="I848" s="60"/>
      <c r="J848" s="60"/>
    </row>
    <row r="849">
      <c r="C849" s="58"/>
      <c r="E849" s="28"/>
      <c r="G849" s="59"/>
      <c r="H849" s="60"/>
      <c r="I849" s="60"/>
      <c r="J849" s="60"/>
    </row>
    <row r="850">
      <c r="C850" s="58"/>
      <c r="E850" s="28"/>
      <c r="G850" s="59"/>
      <c r="H850" s="60"/>
      <c r="I850" s="60"/>
      <c r="J850" s="60"/>
    </row>
    <row r="851">
      <c r="C851" s="58"/>
      <c r="E851" s="28"/>
      <c r="G851" s="59"/>
      <c r="H851" s="60"/>
      <c r="I851" s="60"/>
      <c r="J851" s="60"/>
    </row>
    <row r="852">
      <c r="C852" s="58"/>
      <c r="E852" s="28"/>
      <c r="G852" s="59"/>
      <c r="H852" s="60"/>
      <c r="I852" s="60"/>
      <c r="J852" s="60"/>
    </row>
    <row r="853">
      <c r="C853" s="58"/>
      <c r="E853" s="28"/>
      <c r="G853" s="59"/>
      <c r="H853" s="60"/>
      <c r="I853" s="60"/>
      <c r="J853" s="60"/>
    </row>
    <row r="854">
      <c r="C854" s="58"/>
      <c r="E854" s="28"/>
      <c r="G854" s="59"/>
      <c r="H854" s="60"/>
      <c r="I854" s="60"/>
      <c r="J854" s="60"/>
    </row>
    <row r="855">
      <c r="C855" s="58"/>
      <c r="E855" s="28"/>
      <c r="G855" s="59"/>
      <c r="H855" s="60"/>
      <c r="I855" s="60"/>
      <c r="J855" s="60"/>
    </row>
    <row r="856">
      <c r="C856" s="58"/>
      <c r="E856" s="28"/>
      <c r="G856" s="59"/>
      <c r="H856" s="60"/>
      <c r="I856" s="60"/>
      <c r="J856" s="60"/>
    </row>
    <row r="857">
      <c r="C857" s="58"/>
      <c r="E857" s="28"/>
      <c r="G857" s="59"/>
      <c r="H857" s="60"/>
      <c r="I857" s="60"/>
      <c r="J857" s="60"/>
    </row>
    <row r="858">
      <c r="C858" s="58"/>
      <c r="E858" s="28"/>
      <c r="G858" s="59"/>
      <c r="H858" s="60"/>
      <c r="I858" s="60"/>
      <c r="J858" s="60"/>
    </row>
    <row r="859">
      <c r="C859" s="58"/>
      <c r="E859" s="28"/>
      <c r="G859" s="59"/>
      <c r="H859" s="60"/>
      <c r="I859" s="60"/>
      <c r="J859" s="60"/>
    </row>
    <row r="860">
      <c r="C860" s="58"/>
      <c r="E860" s="28"/>
      <c r="G860" s="59"/>
      <c r="H860" s="60"/>
      <c r="I860" s="60"/>
      <c r="J860" s="60"/>
    </row>
    <row r="861">
      <c r="C861" s="58"/>
      <c r="E861" s="28"/>
      <c r="G861" s="59"/>
      <c r="H861" s="60"/>
      <c r="I861" s="60"/>
      <c r="J861" s="60"/>
    </row>
    <row r="862">
      <c r="C862" s="58"/>
      <c r="E862" s="28"/>
      <c r="G862" s="59"/>
      <c r="H862" s="60"/>
      <c r="I862" s="60"/>
      <c r="J862" s="60"/>
    </row>
    <row r="863">
      <c r="C863" s="58"/>
      <c r="E863" s="28"/>
      <c r="G863" s="59"/>
      <c r="H863" s="60"/>
      <c r="I863" s="60"/>
      <c r="J863" s="60"/>
    </row>
    <row r="864">
      <c r="C864" s="58"/>
      <c r="E864" s="28"/>
      <c r="G864" s="59"/>
      <c r="H864" s="60"/>
      <c r="I864" s="60"/>
      <c r="J864" s="60"/>
    </row>
    <row r="865">
      <c r="C865" s="58"/>
      <c r="E865" s="28"/>
      <c r="G865" s="59"/>
      <c r="H865" s="60"/>
      <c r="I865" s="60"/>
      <c r="J865" s="60"/>
    </row>
    <row r="866">
      <c r="C866" s="58"/>
      <c r="E866" s="28"/>
      <c r="G866" s="59"/>
      <c r="H866" s="60"/>
      <c r="I866" s="60"/>
      <c r="J866" s="60"/>
    </row>
    <row r="867">
      <c r="C867" s="58"/>
      <c r="E867" s="28"/>
      <c r="G867" s="59"/>
      <c r="H867" s="60"/>
      <c r="I867" s="60"/>
      <c r="J867" s="60"/>
    </row>
    <row r="868">
      <c r="C868" s="58"/>
      <c r="E868" s="28"/>
      <c r="G868" s="59"/>
      <c r="H868" s="60"/>
      <c r="I868" s="60"/>
      <c r="J868" s="60"/>
    </row>
    <row r="869">
      <c r="C869" s="58"/>
      <c r="E869" s="28"/>
      <c r="G869" s="59"/>
      <c r="H869" s="60"/>
      <c r="I869" s="60"/>
      <c r="J869" s="60"/>
    </row>
    <row r="870">
      <c r="C870" s="58"/>
      <c r="E870" s="28"/>
      <c r="G870" s="59"/>
      <c r="H870" s="60"/>
      <c r="I870" s="60"/>
      <c r="J870" s="60"/>
    </row>
    <row r="871">
      <c r="C871" s="58"/>
      <c r="E871" s="28"/>
      <c r="G871" s="59"/>
      <c r="H871" s="60"/>
      <c r="I871" s="60"/>
      <c r="J871" s="60"/>
    </row>
    <row r="872">
      <c r="C872" s="58"/>
      <c r="E872" s="28"/>
      <c r="G872" s="59"/>
      <c r="H872" s="60"/>
      <c r="I872" s="60"/>
      <c r="J872" s="60"/>
    </row>
    <row r="873">
      <c r="C873" s="58"/>
      <c r="E873" s="28"/>
      <c r="G873" s="59"/>
      <c r="H873" s="60"/>
      <c r="I873" s="60"/>
      <c r="J873" s="60"/>
    </row>
    <row r="874">
      <c r="C874" s="58"/>
      <c r="E874" s="28"/>
      <c r="G874" s="59"/>
      <c r="H874" s="60"/>
      <c r="I874" s="60"/>
      <c r="J874" s="60"/>
    </row>
    <row r="875">
      <c r="C875" s="58"/>
      <c r="E875" s="28"/>
      <c r="G875" s="59"/>
      <c r="H875" s="60"/>
      <c r="I875" s="60"/>
      <c r="J875" s="60"/>
    </row>
    <row r="876">
      <c r="C876" s="58"/>
      <c r="E876" s="28"/>
      <c r="G876" s="59"/>
      <c r="H876" s="60"/>
      <c r="I876" s="60"/>
      <c r="J876" s="60"/>
    </row>
    <row r="877">
      <c r="C877" s="58"/>
      <c r="E877" s="28"/>
      <c r="G877" s="59"/>
      <c r="H877" s="60"/>
      <c r="I877" s="60"/>
      <c r="J877" s="60"/>
    </row>
    <row r="878">
      <c r="C878" s="58"/>
      <c r="E878" s="28"/>
      <c r="G878" s="59"/>
      <c r="H878" s="60"/>
      <c r="I878" s="60"/>
      <c r="J878" s="60"/>
    </row>
    <row r="879">
      <c r="C879" s="58"/>
      <c r="E879" s="28"/>
      <c r="G879" s="59"/>
      <c r="H879" s="60"/>
      <c r="I879" s="60"/>
      <c r="J879" s="60"/>
    </row>
    <row r="880">
      <c r="C880" s="58"/>
      <c r="E880" s="28"/>
      <c r="G880" s="59"/>
      <c r="H880" s="60"/>
      <c r="I880" s="60"/>
      <c r="J880" s="60"/>
    </row>
    <row r="881">
      <c r="C881" s="58"/>
      <c r="E881" s="28"/>
      <c r="G881" s="59"/>
      <c r="H881" s="60"/>
      <c r="I881" s="60"/>
      <c r="J881" s="60"/>
    </row>
    <row r="882">
      <c r="C882" s="58"/>
      <c r="E882" s="28"/>
      <c r="G882" s="59"/>
      <c r="H882" s="60"/>
      <c r="I882" s="60"/>
      <c r="J882" s="60"/>
    </row>
    <row r="883">
      <c r="C883" s="58"/>
      <c r="E883" s="28"/>
      <c r="G883" s="59"/>
      <c r="H883" s="60"/>
      <c r="I883" s="60"/>
      <c r="J883" s="60"/>
    </row>
    <row r="884">
      <c r="C884" s="58"/>
      <c r="E884" s="28"/>
      <c r="G884" s="59"/>
      <c r="H884" s="60"/>
      <c r="I884" s="60"/>
      <c r="J884" s="60"/>
    </row>
    <row r="885">
      <c r="C885" s="58"/>
      <c r="E885" s="28"/>
      <c r="G885" s="59"/>
      <c r="H885" s="60"/>
      <c r="I885" s="60"/>
      <c r="J885" s="60"/>
    </row>
    <row r="886">
      <c r="C886" s="58"/>
      <c r="E886" s="28"/>
      <c r="G886" s="59"/>
      <c r="H886" s="60"/>
      <c r="I886" s="60"/>
      <c r="J886" s="60"/>
    </row>
    <row r="887">
      <c r="C887" s="58"/>
      <c r="E887" s="28"/>
      <c r="G887" s="59"/>
      <c r="H887" s="60"/>
      <c r="I887" s="60"/>
      <c r="J887" s="60"/>
    </row>
    <row r="888">
      <c r="C888" s="58"/>
      <c r="E888" s="28"/>
      <c r="G888" s="59"/>
      <c r="H888" s="60"/>
      <c r="I888" s="60"/>
      <c r="J888" s="60"/>
    </row>
    <row r="889">
      <c r="C889" s="58"/>
      <c r="E889" s="28"/>
      <c r="G889" s="59"/>
      <c r="H889" s="60"/>
      <c r="I889" s="60"/>
      <c r="J889" s="60"/>
    </row>
    <row r="890">
      <c r="C890" s="58"/>
      <c r="E890" s="28"/>
      <c r="G890" s="59"/>
      <c r="H890" s="60"/>
      <c r="I890" s="60"/>
      <c r="J890" s="60"/>
    </row>
    <row r="891">
      <c r="C891" s="58"/>
      <c r="E891" s="28"/>
      <c r="G891" s="59"/>
      <c r="H891" s="60"/>
      <c r="I891" s="60"/>
      <c r="J891" s="60"/>
    </row>
    <row r="892">
      <c r="C892" s="58"/>
      <c r="E892" s="28"/>
      <c r="G892" s="59"/>
      <c r="H892" s="60"/>
      <c r="I892" s="60"/>
      <c r="J892" s="60"/>
    </row>
    <row r="893">
      <c r="C893" s="58"/>
      <c r="E893" s="28"/>
      <c r="G893" s="59"/>
      <c r="H893" s="60"/>
      <c r="I893" s="60"/>
      <c r="J893" s="60"/>
    </row>
    <row r="894">
      <c r="C894" s="58"/>
      <c r="E894" s="28"/>
      <c r="G894" s="59"/>
      <c r="H894" s="60"/>
      <c r="I894" s="60"/>
      <c r="J894" s="60"/>
    </row>
    <row r="895">
      <c r="C895" s="58"/>
      <c r="E895" s="28"/>
      <c r="G895" s="59"/>
      <c r="H895" s="60"/>
      <c r="I895" s="60"/>
      <c r="J895" s="60"/>
    </row>
    <row r="896">
      <c r="C896" s="58"/>
      <c r="E896" s="28"/>
      <c r="G896" s="59"/>
      <c r="H896" s="60"/>
      <c r="I896" s="60"/>
      <c r="J896" s="60"/>
    </row>
    <row r="897">
      <c r="C897" s="58"/>
      <c r="E897" s="28"/>
      <c r="G897" s="59"/>
      <c r="H897" s="60"/>
      <c r="I897" s="60"/>
      <c r="J897" s="60"/>
    </row>
    <row r="898">
      <c r="C898" s="58"/>
      <c r="E898" s="28"/>
      <c r="G898" s="59"/>
      <c r="H898" s="60"/>
      <c r="I898" s="60"/>
      <c r="J898" s="60"/>
    </row>
    <row r="899">
      <c r="C899" s="58"/>
      <c r="E899" s="28"/>
      <c r="G899" s="59"/>
      <c r="H899" s="60"/>
      <c r="I899" s="60"/>
      <c r="J899" s="60"/>
    </row>
    <row r="900">
      <c r="C900" s="58"/>
      <c r="E900" s="28"/>
      <c r="G900" s="59"/>
      <c r="H900" s="60"/>
      <c r="I900" s="60"/>
      <c r="J900" s="60"/>
    </row>
    <row r="901">
      <c r="C901" s="58"/>
      <c r="E901" s="28"/>
      <c r="G901" s="59"/>
      <c r="H901" s="60"/>
      <c r="I901" s="60"/>
      <c r="J901" s="60"/>
    </row>
    <row r="902">
      <c r="C902" s="58"/>
      <c r="E902" s="28"/>
      <c r="G902" s="59"/>
      <c r="H902" s="60"/>
      <c r="I902" s="60"/>
      <c r="J902" s="60"/>
    </row>
    <row r="903">
      <c r="C903" s="58"/>
      <c r="E903" s="28"/>
      <c r="G903" s="59"/>
      <c r="H903" s="60"/>
      <c r="I903" s="60"/>
      <c r="J903" s="60"/>
    </row>
    <row r="904">
      <c r="C904" s="58"/>
      <c r="E904" s="28"/>
      <c r="G904" s="59"/>
      <c r="H904" s="60"/>
      <c r="I904" s="60"/>
      <c r="J904" s="60"/>
    </row>
    <row r="905">
      <c r="C905" s="58"/>
      <c r="E905" s="28"/>
      <c r="G905" s="59"/>
      <c r="H905" s="60"/>
      <c r="I905" s="60"/>
      <c r="J905" s="60"/>
    </row>
    <row r="906">
      <c r="C906" s="58"/>
      <c r="E906" s="28"/>
      <c r="G906" s="59"/>
      <c r="H906" s="60"/>
      <c r="I906" s="60"/>
      <c r="J906" s="60"/>
    </row>
    <row r="907">
      <c r="C907" s="58"/>
      <c r="E907" s="28"/>
      <c r="G907" s="59"/>
      <c r="H907" s="60"/>
      <c r="I907" s="60"/>
      <c r="J907" s="60"/>
    </row>
    <row r="908">
      <c r="C908" s="58"/>
      <c r="E908" s="28"/>
      <c r="G908" s="59"/>
      <c r="H908" s="60"/>
      <c r="I908" s="60"/>
      <c r="J908" s="60"/>
    </row>
    <row r="909">
      <c r="C909" s="58"/>
      <c r="E909" s="28"/>
      <c r="G909" s="59"/>
      <c r="H909" s="60"/>
      <c r="I909" s="60"/>
      <c r="J909" s="60"/>
    </row>
    <row r="910">
      <c r="C910" s="58"/>
      <c r="E910" s="28"/>
      <c r="G910" s="59"/>
      <c r="H910" s="60"/>
      <c r="I910" s="60"/>
      <c r="J910" s="60"/>
    </row>
    <row r="911">
      <c r="C911" s="58"/>
      <c r="E911" s="28"/>
      <c r="G911" s="59"/>
      <c r="H911" s="60"/>
      <c r="I911" s="60"/>
      <c r="J911" s="60"/>
    </row>
    <row r="912">
      <c r="C912" s="58"/>
      <c r="E912" s="28"/>
      <c r="G912" s="59"/>
      <c r="H912" s="60"/>
      <c r="I912" s="60"/>
      <c r="J912" s="60"/>
    </row>
    <row r="913">
      <c r="C913" s="58"/>
      <c r="E913" s="28"/>
      <c r="G913" s="59"/>
      <c r="H913" s="60"/>
      <c r="I913" s="60"/>
      <c r="J913" s="60"/>
    </row>
    <row r="914">
      <c r="C914" s="58"/>
      <c r="E914" s="28"/>
      <c r="G914" s="59"/>
      <c r="H914" s="60"/>
      <c r="I914" s="60"/>
      <c r="J914" s="60"/>
    </row>
    <row r="915">
      <c r="C915" s="58"/>
      <c r="E915" s="28"/>
      <c r="G915" s="59"/>
      <c r="H915" s="60"/>
      <c r="I915" s="60"/>
      <c r="J915" s="60"/>
    </row>
    <row r="916">
      <c r="C916" s="58"/>
      <c r="E916" s="28"/>
      <c r="G916" s="59"/>
      <c r="H916" s="60"/>
      <c r="I916" s="60"/>
      <c r="J916" s="60"/>
    </row>
    <row r="917">
      <c r="C917" s="58"/>
      <c r="E917" s="28"/>
      <c r="G917" s="59"/>
      <c r="H917" s="60"/>
      <c r="I917" s="60"/>
      <c r="J917" s="60"/>
    </row>
    <row r="918">
      <c r="C918" s="58"/>
      <c r="E918" s="28"/>
      <c r="G918" s="59"/>
      <c r="H918" s="60"/>
      <c r="I918" s="60"/>
      <c r="J918" s="60"/>
    </row>
    <row r="919">
      <c r="C919" s="58"/>
      <c r="E919" s="28"/>
      <c r="G919" s="59"/>
      <c r="H919" s="60"/>
      <c r="I919" s="60"/>
      <c r="J919" s="60"/>
    </row>
    <row r="920">
      <c r="C920" s="58"/>
      <c r="E920" s="28"/>
      <c r="G920" s="59"/>
      <c r="H920" s="60"/>
      <c r="I920" s="60"/>
      <c r="J920" s="60"/>
    </row>
    <row r="921">
      <c r="C921" s="58"/>
      <c r="E921" s="28"/>
      <c r="G921" s="59"/>
      <c r="H921" s="60"/>
      <c r="I921" s="60"/>
      <c r="J921" s="60"/>
    </row>
    <row r="922">
      <c r="C922" s="58"/>
      <c r="E922" s="28"/>
      <c r="G922" s="59"/>
      <c r="H922" s="60"/>
      <c r="I922" s="60"/>
      <c r="J922" s="60"/>
    </row>
    <row r="923">
      <c r="C923" s="58"/>
      <c r="E923" s="28"/>
      <c r="G923" s="59"/>
      <c r="H923" s="60"/>
      <c r="I923" s="60"/>
      <c r="J923" s="60"/>
    </row>
    <row r="924">
      <c r="C924" s="58"/>
      <c r="E924" s="28"/>
      <c r="G924" s="59"/>
      <c r="H924" s="60"/>
      <c r="I924" s="60"/>
      <c r="J924" s="60"/>
    </row>
    <row r="925">
      <c r="C925" s="58"/>
      <c r="E925" s="28"/>
      <c r="G925" s="59"/>
      <c r="H925" s="60"/>
      <c r="I925" s="60"/>
      <c r="J925" s="60"/>
    </row>
    <row r="926">
      <c r="C926" s="58"/>
      <c r="E926" s="28"/>
      <c r="G926" s="59"/>
      <c r="H926" s="60"/>
      <c r="I926" s="60"/>
      <c r="J926" s="60"/>
    </row>
    <row r="927">
      <c r="C927" s="58"/>
      <c r="E927" s="28"/>
      <c r="G927" s="59"/>
      <c r="H927" s="60"/>
      <c r="I927" s="60"/>
      <c r="J927" s="60"/>
    </row>
    <row r="928">
      <c r="C928" s="58"/>
      <c r="E928" s="28"/>
      <c r="G928" s="59"/>
      <c r="H928" s="60"/>
      <c r="I928" s="60"/>
      <c r="J928" s="60"/>
    </row>
    <row r="929">
      <c r="C929" s="58"/>
      <c r="E929" s="28"/>
      <c r="G929" s="59"/>
      <c r="H929" s="60"/>
      <c r="I929" s="60"/>
      <c r="J929" s="60"/>
    </row>
    <row r="930">
      <c r="C930" s="58"/>
      <c r="E930" s="28"/>
      <c r="G930" s="59"/>
      <c r="H930" s="60"/>
      <c r="I930" s="60"/>
      <c r="J930" s="60"/>
    </row>
    <row r="931">
      <c r="C931" s="58"/>
      <c r="E931" s="28"/>
      <c r="G931" s="59"/>
      <c r="H931" s="60"/>
      <c r="I931" s="60"/>
      <c r="J931" s="60"/>
    </row>
    <row r="932">
      <c r="C932" s="58"/>
      <c r="E932" s="28"/>
      <c r="G932" s="59"/>
      <c r="H932" s="60"/>
      <c r="I932" s="60"/>
      <c r="J932" s="60"/>
    </row>
    <row r="933">
      <c r="C933" s="58"/>
      <c r="E933" s="28"/>
      <c r="G933" s="59"/>
      <c r="H933" s="60"/>
      <c r="I933" s="60"/>
      <c r="J933" s="60"/>
    </row>
    <row r="934">
      <c r="C934" s="58"/>
      <c r="E934" s="28"/>
      <c r="G934" s="59"/>
      <c r="H934" s="60"/>
      <c r="I934" s="60"/>
      <c r="J934" s="60"/>
    </row>
    <row r="935">
      <c r="C935" s="58"/>
      <c r="E935" s="28"/>
      <c r="G935" s="59"/>
      <c r="H935" s="60"/>
      <c r="I935" s="60"/>
      <c r="J935" s="60"/>
    </row>
    <row r="936">
      <c r="C936" s="58"/>
      <c r="E936" s="28"/>
      <c r="G936" s="59"/>
      <c r="H936" s="60"/>
      <c r="I936" s="60"/>
      <c r="J936" s="60"/>
    </row>
    <row r="937">
      <c r="C937" s="58"/>
      <c r="E937" s="28"/>
      <c r="G937" s="59"/>
      <c r="H937" s="60"/>
      <c r="I937" s="60"/>
      <c r="J937" s="60"/>
    </row>
    <row r="938">
      <c r="C938" s="58"/>
      <c r="E938" s="28"/>
      <c r="G938" s="59"/>
      <c r="H938" s="60"/>
      <c r="I938" s="60"/>
      <c r="J938" s="60"/>
    </row>
    <row r="939">
      <c r="C939" s="58"/>
      <c r="E939" s="28"/>
      <c r="G939" s="59"/>
      <c r="H939" s="60"/>
      <c r="I939" s="60"/>
      <c r="J939" s="60"/>
    </row>
    <row r="940">
      <c r="C940" s="58"/>
      <c r="E940" s="28"/>
      <c r="G940" s="59"/>
      <c r="H940" s="60"/>
      <c r="I940" s="60"/>
      <c r="J940" s="60"/>
    </row>
    <row r="941">
      <c r="C941" s="58"/>
      <c r="E941" s="28"/>
      <c r="G941" s="59"/>
      <c r="H941" s="60"/>
      <c r="I941" s="60"/>
      <c r="J941" s="60"/>
    </row>
    <row r="942">
      <c r="C942" s="58"/>
      <c r="E942" s="28"/>
      <c r="G942" s="59"/>
      <c r="H942" s="60"/>
      <c r="I942" s="60"/>
      <c r="J942" s="60"/>
    </row>
    <row r="943">
      <c r="C943" s="58"/>
      <c r="E943" s="28"/>
      <c r="G943" s="59"/>
      <c r="H943" s="60"/>
      <c r="I943" s="60"/>
      <c r="J943" s="60"/>
    </row>
    <row r="944">
      <c r="C944" s="58"/>
      <c r="E944" s="28"/>
      <c r="G944" s="59"/>
      <c r="H944" s="60"/>
      <c r="I944" s="60"/>
      <c r="J944" s="60"/>
    </row>
    <row r="945">
      <c r="C945" s="58"/>
      <c r="E945" s="28"/>
      <c r="G945" s="59"/>
      <c r="H945" s="60"/>
      <c r="I945" s="60"/>
      <c r="J945" s="60"/>
    </row>
    <row r="946">
      <c r="C946" s="58"/>
      <c r="E946" s="28"/>
      <c r="G946" s="59"/>
      <c r="H946" s="60"/>
      <c r="I946" s="60"/>
      <c r="J946" s="60"/>
    </row>
    <row r="947">
      <c r="C947" s="58"/>
      <c r="E947" s="28"/>
      <c r="G947" s="59"/>
      <c r="H947" s="60"/>
      <c r="I947" s="60"/>
      <c r="J947" s="60"/>
    </row>
    <row r="948">
      <c r="C948" s="58"/>
      <c r="E948" s="28"/>
      <c r="G948" s="59"/>
      <c r="H948" s="60"/>
      <c r="I948" s="60"/>
      <c r="J948" s="60"/>
    </row>
    <row r="949">
      <c r="C949" s="58"/>
      <c r="E949" s="28"/>
      <c r="G949" s="59"/>
      <c r="H949" s="60"/>
      <c r="I949" s="60"/>
      <c r="J949" s="60"/>
    </row>
    <row r="950">
      <c r="C950" s="58"/>
      <c r="E950" s="28"/>
      <c r="G950" s="59"/>
      <c r="H950" s="60"/>
      <c r="I950" s="60"/>
      <c r="J950" s="60"/>
    </row>
    <row r="951">
      <c r="C951" s="58"/>
      <c r="E951" s="28"/>
      <c r="G951" s="59"/>
      <c r="H951" s="60"/>
      <c r="I951" s="60"/>
      <c r="J951" s="60"/>
    </row>
    <row r="952">
      <c r="C952" s="58"/>
      <c r="E952" s="28"/>
      <c r="G952" s="59"/>
      <c r="H952" s="60"/>
      <c r="I952" s="60"/>
      <c r="J952" s="60"/>
    </row>
    <row r="953">
      <c r="C953" s="58"/>
      <c r="E953" s="28"/>
      <c r="G953" s="59"/>
      <c r="H953" s="60"/>
      <c r="I953" s="60"/>
      <c r="J953" s="60"/>
    </row>
    <row r="954">
      <c r="C954" s="58"/>
      <c r="E954" s="28"/>
      <c r="G954" s="59"/>
      <c r="H954" s="60"/>
      <c r="I954" s="60"/>
      <c r="J954" s="60"/>
    </row>
    <row r="955">
      <c r="C955" s="58"/>
      <c r="E955" s="28"/>
      <c r="G955" s="59"/>
      <c r="H955" s="60"/>
      <c r="I955" s="60"/>
      <c r="J955" s="60"/>
    </row>
    <row r="956">
      <c r="C956" s="58"/>
      <c r="E956" s="28"/>
      <c r="G956" s="59"/>
      <c r="H956" s="60"/>
      <c r="I956" s="60"/>
      <c r="J956" s="60"/>
    </row>
    <row r="957">
      <c r="C957" s="58"/>
      <c r="E957" s="28"/>
      <c r="G957" s="59"/>
      <c r="H957" s="60"/>
      <c r="I957" s="60"/>
      <c r="J957" s="60"/>
    </row>
    <row r="958">
      <c r="C958" s="58"/>
      <c r="E958" s="28"/>
      <c r="G958" s="59"/>
      <c r="H958" s="60"/>
      <c r="I958" s="60"/>
      <c r="J958" s="60"/>
    </row>
    <row r="959">
      <c r="C959" s="58"/>
      <c r="E959" s="28"/>
      <c r="G959" s="59"/>
      <c r="H959" s="60"/>
      <c r="I959" s="60"/>
      <c r="J959" s="60"/>
    </row>
    <row r="960">
      <c r="C960" s="58"/>
      <c r="E960" s="28"/>
      <c r="G960" s="59"/>
      <c r="H960" s="60"/>
      <c r="I960" s="60"/>
      <c r="J960" s="60"/>
    </row>
    <row r="961">
      <c r="C961" s="58"/>
      <c r="E961" s="28"/>
      <c r="G961" s="59"/>
      <c r="H961" s="60"/>
      <c r="I961" s="60"/>
      <c r="J961" s="60"/>
    </row>
    <row r="962">
      <c r="C962" s="58"/>
      <c r="E962" s="28"/>
      <c r="G962" s="59"/>
      <c r="H962" s="60"/>
      <c r="I962" s="60"/>
      <c r="J962" s="60"/>
    </row>
    <row r="963">
      <c r="C963" s="58"/>
      <c r="E963" s="28"/>
      <c r="G963" s="59"/>
      <c r="H963" s="60"/>
      <c r="I963" s="60"/>
      <c r="J963" s="60"/>
    </row>
    <row r="964">
      <c r="C964" s="58"/>
      <c r="E964" s="28"/>
      <c r="G964" s="59"/>
      <c r="H964" s="60"/>
      <c r="I964" s="60"/>
      <c r="J964" s="60"/>
    </row>
    <row r="965">
      <c r="C965" s="58"/>
      <c r="E965" s="28"/>
      <c r="G965" s="59"/>
      <c r="H965" s="60"/>
      <c r="I965" s="60"/>
      <c r="J965" s="60"/>
    </row>
    <row r="966">
      <c r="C966" s="58"/>
      <c r="E966" s="28"/>
      <c r="G966" s="59"/>
      <c r="H966" s="60"/>
      <c r="I966" s="60"/>
      <c r="J966" s="60"/>
    </row>
    <row r="967">
      <c r="C967" s="58"/>
      <c r="E967" s="28"/>
      <c r="G967" s="59"/>
      <c r="H967" s="60"/>
      <c r="I967" s="60"/>
      <c r="J967" s="60"/>
    </row>
    <row r="968">
      <c r="C968" s="58"/>
      <c r="E968" s="28"/>
      <c r="G968" s="59"/>
      <c r="H968" s="60"/>
      <c r="I968" s="60"/>
      <c r="J968" s="60"/>
    </row>
    <row r="969">
      <c r="C969" s="58"/>
      <c r="E969" s="28"/>
      <c r="G969" s="59"/>
      <c r="H969" s="60"/>
      <c r="I969" s="60"/>
      <c r="J969" s="60"/>
    </row>
    <row r="970">
      <c r="C970" s="58"/>
      <c r="E970" s="28"/>
      <c r="G970" s="59"/>
      <c r="H970" s="60"/>
      <c r="I970" s="60"/>
      <c r="J970" s="60"/>
    </row>
    <row r="971">
      <c r="C971" s="58"/>
      <c r="E971" s="28"/>
      <c r="G971" s="59"/>
      <c r="H971" s="60"/>
      <c r="I971" s="60"/>
      <c r="J971" s="60"/>
    </row>
    <row r="972">
      <c r="C972" s="58"/>
      <c r="E972" s="28"/>
      <c r="G972" s="59"/>
      <c r="H972" s="60"/>
      <c r="I972" s="60"/>
      <c r="J972" s="60"/>
    </row>
    <row r="973">
      <c r="C973" s="58"/>
      <c r="E973" s="28"/>
      <c r="G973" s="59"/>
      <c r="H973" s="60"/>
      <c r="I973" s="60"/>
      <c r="J973" s="60"/>
    </row>
    <row r="974">
      <c r="C974" s="58"/>
      <c r="E974" s="28"/>
      <c r="G974" s="59"/>
      <c r="H974" s="60"/>
      <c r="I974" s="60"/>
      <c r="J974" s="60"/>
    </row>
    <row r="975">
      <c r="C975" s="58"/>
      <c r="E975" s="28"/>
      <c r="G975" s="59"/>
      <c r="H975" s="60"/>
      <c r="I975" s="60"/>
      <c r="J975" s="60"/>
    </row>
    <row r="976">
      <c r="C976" s="58"/>
      <c r="E976" s="28"/>
      <c r="G976" s="59"/>
      <c r="H976" s="60"/>
      <c r="I976" s="60"/>
      <c r="J976" s="60"/>
    </row>
    <row r="977">
      <c r="C977" s="58"/>
      <c r="E977" s="28"/>
      <c r="G977" s="59"/>
      <c r="H977" s="60"/>
      <c r="I977" s="60"/>
      <c r="J977" s="60"/>
    </row>
    <row r="978">
      <c r="C978" s="58"/>
      <c r="E978" s="28"/>
      <c r="G978" s="59"/>
      <c r="H978" s="60"/>
      <c r="I978" s="60"/>
      <c r="J978" s="60"/>
    </row>
    <row r="979">
      <c r="C979" s="58"/>
      <c r="E979" s="28"/>
      <c r="G979" s="59"/>
      <c r="H979" s="60"/>
      <c r="I979" s="60"/>
      <c r="J979" s="60"/>
    </row>
    <row r="980">
      <c r="C980" s="58"/>
      <c r="E980" s="28"/>
      <c r="G980" s="59"/>
      <c r="H980" s="60"/>
      <c r="I980" s="60"/>
      <c r="J980" s="60"/>
    </row>
    <row r="981">
      <c r="C981" s="58"/>
      <c r="E981" s="28"/>
      <c r="G981" s="59"/>
      <c r="H981" s="60"/>
      <c r="I981" s="60"/>
      <c r="J981" s="60"/>
    </row>
    <row r="982">
      <c r="C982" s="58"/>
      <c r="E982" s="28"/>
      <c r="G982" s="59"/>
      <c r="H982" s="60"/>
      <c r="I982" s="60"/>
      <c r="J982" s="60"/>
    </row>
    <row r="983">
      <c r="C983" s="58"/>
      <c r="E983" s="28"/>
      <c r="G983" s="59"/>
      <c r="H983" s="60"/>
      <c r="I983" s="60"/>
      <c r="J983" s="60"/>
    </row>
    <row r="984">
      <c r="C984" s="58"/>
      <c r="E984" s="28"/>
      <c r="G984" s="59"/>
      <c r="H984" s="60"/>
      <c r="I984" s="60"/>
      <c r="J984" s="60"/>
    </row>
    <row r="985">
      <c r="C985" s="58"/>
      <c r="E985" s="28"/>
      <c r="G985" s="59"/>
      <c r="H985" s="60"/>
      <c r="I985" s="60"/>
      <c r="J985" s="60"/>
    </row>
    <row r="986">
      <c r="C986" s="58"/>
      <c r="E986" s="28"/>
      <c r="G986" s="59"/>
      <c r="H986" s="60"/>
      <c r="I986" s="60"/>
      <c r="J986" s="60"/>
    </row>
    <row r="987">
      <c r="C987" s="58"/>
      <c r="E987" s="28"/>
      <c r="G987" s="59"/>
      <c r="H987" s="60"/>
      <c r="I987" s="60"/>
      <c r="J987" s="60"/>
    </row>
    <row r="988">
      <c r="C988" s="58"/>
      <c r="E988" s="28"/>
      <c r="G988" s="59"/>
      <c r="H988" s="60"/>
      <c r="I988" s="60"/>
      <c r="J988" s="60"/>
    </row>
    <row r="989">
      <c r="C989" s="58"/>
      <c r="E989" s="28"/>
      <c r="G989" s="59"/>
      <c r="H989" s="60"/>
      <c r="I989" s="60"/>
      <c r="J989" s="60"/>
    </row>
    <row r="990">
      <c r="C990" s="58"/>
      <c r="E990" s="28"/>
      <c r="G990" s="59"/>
      <c r="H990" s="60"/>
      <c r="I990" s="60"/>
      <c r="J990" s="60"/>
    </row>
    <row r="991">
      <c r="C991" s="58"/>
      <c r="E991" s="28"/>
      <c r="G991" s="59"/>
      <c r="H991" s="60"/>
      <c r="I991" s="60"/>
      <c r="J991" s="60"/>
    </row>
    <row r="992">
      <c r="C992" s="58"/>
      <c r="E992" s="28"/>
      <c r="G992" s="59"/>
      <c r="H992" s="60"/>
      <c r="I992" s="60"/>
      <c r="J992" s="60"/>
    </row>
    <row r="993">
      <c r="C993" s="58"/>
      <c r="E993" s="28"/>
      <c r="G993" s="59"/>
      <c r="H993" s="60"/>
      <c r="I993" s="60"/>
      <c r="J993" s="60"/>
    </row>
    <row r="994">
      <c r="C994" s="58"/>
      <c r="E994" s="28"/>
      <c r="G994" s="59"/>
      <c r="H994" s="60"/>
      <c r="I994" s="60"/>
      <c r="J994" s="60"/>
    </row>
    <row r="995">
      <c r="C995" s="58"/>
      <c r="E995" s="28"/>
      <c r="G995" s="59"/>
      <c r="H995" s="60"/>
      <c r="I995" s="60"/>
      <c r="J995" s="60"/>
    </row>
    <row r="996">
      <c r="C996" s="58"/>
      <c r="E996" s="28"/>
      <c r="G996" s="59"/>
      <c r="H996" s="60"/>
      <c r="I996" s="60"/>
      <c r="J996" s="60"/>
    </row>
    <row r="997">
      <c r="C997" s="58"/>
      <c r="E997" s="28"/>
      <c r="G997" s="59"/>
      <c r="H997" s="60"/>
      <c r="I997" s="60"/>
      <c r="J997" s="60"/>
    </row>
    <row r="998">
      <c r="C998" s="58"/>
      <c r="E998" s="28"/>
      <c r="G998" s="59"/>
      <c r="H998" s="60"/>
      <c r="I998" s="60"/>
      <c r="J998" s="60"/>
    </row>
    <row r="999">
      <c r="C999" s="58"/>
      <c r="E999" s="28"/>
      <c r="G999" s="59"/>
      <c r="H999" s="60"/>
      <c r="I999" s="60"/>
      <c r="J999" s="60"/>
    </row>
    <row r="1000">
      <c r="C1000" s="58"/>
      <c r="E1000" s="28"/>
      <c r="G1000" s="59"/>
      <c r="H1000" s="60"/>
      <c r="I1000" s="60"/>
      <c r="J1000" s="60"/>
    </row>
    <row r="1001">
      <c r="C1001" s="58"/>
      <c r="E1001" s="28"/>
      <c r="G1001" s="59"/>
      <c r="H1001" s="60"/>
      <c r="I1001" s="60"/>
      <c r="J1001" s="60"/>
    </row>
    <row r="1002">
      <c r="C1002" s="58"/>
      <c r="E1002" s="28"/>
      <c r="G1002" s="59"/>
      <c r="H1002" s="60"/>
      <c r="I1002" s="60"/>
      <c r="J1002" s="60"/>
    </row>
    <row r="1003">
      <c r="C1003" s="58"/>
      <c r="E1003" s="28"/>
      <c r="G1003" s="59"/>
      <c r="H1003" s="60"/>
      <c r="I1003" s="60"/>
      <c r="J1003" s="60"/>
    </row>
    <row r="1004">
      <c r="C1004" s="58"/>
      <c r="E1004" s="28"/>
      <c r="G1004" s="59"/>
      <c r="H1004" s="60"/>
      <c r="I1004" s="60"/>
      <c r="J1004" s="60"/>
    </row>
    <row r="1005">
      <c r="C1005" s="58"/>
      <c r="E1005" s="28"/>
      <c r="G1005" s="59"/>
      <c r="H1005" s="60"/>
      <c r="I1005" s="60"/>
      <c r="J1005" s="60"/>
    </row>
    <row r="1006">
      <c r="C1006" s="58"/>
      <c r="E1006" s="28"/>
      <c r="G1006" s="59"/>
      <c r="H1006" s="60"/>
      <c r="I1006" s="60"/>
      <c r="J1006" s="60"/>
    </row>
    <row r="1007">
      <c r="C1007" s="58"/>
      <c r="E1007" s="28"/>
      <c r="G1007" s="59"/>
      <c r="H1007" s="60"/>
      <c r="I1007" s="60"/>
      <c r="J1007" s="60"/>
    </row>
    <row r="1008">
      <c r="C1008" s="58"/>
      <c r="E1008" s="28"/>
      <c r="G1008" s="59"/>
      <c r="H1008" s="60"/>
      <c r="I1008" s="60"/>
      <c r="J1008" s="60"/>
    </row>
  </sheetData>
  <autoFilter ref="$A$1:$A$1008"/>
  <mergeCells count="2">
    <mergeCell ref="D1:E1"/>
    <mergeCell ref="F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1.14"/>
    <col customWidth="1" min="2" max="2" width="8.43"/>
    <col customWidth="1" min="3" max="3" width="11.14"/>
    <col customWidth="1" min="4" max="4" width="7.86"/>
    <col customWidth="1" min="5" max="5" width="9.43"/>
    <col customWidth="1" min="6" max="6" width="8.57"/>
    <col customWidth="1" min="7" max="7" width="8.86"/>
    <col customWidth="1" min="8" max="8" width="13.86"/>
    <col customWidth="1" min="9" max="9" width="13.71"/>
    <col customWidth="1" min="10" max="10" width="17.14"/>
    <col customWidth="1" min="11" max="11" width="7.86"/>
  </cols>
  <sheetData>
    <row r="1" ht="24.75" customHeight="1">
      <c r="A1" s="61" t="s">
        <v>54</v>
      </c>
      <c r="B1" s="62">
        <v>2018.0</v>
      </c>
      <c r="C1" s="61" t="s">
        <v>98</v>
      </c>
      <c r="D1" s="62">
        <v>2019.0</v>
      </c>
      <c r="E1" s="61" t="s">
        <v>99</v>
      </c>
      <c r="F1" s="62">
        <v>2020.0</v>
      </c>
      <c r="G1" s="61" t="s">
        <v>100</v>
      </c>
      <c r="H1" s="21" t="s">
        <v>56</v>
      </c>
      <c r="I1" s="21" t="s">
        <v>57</v>
      </c>
      <c r="J1" s="21" t="s">
        <v>58</v>
      </c>
      <c r="K1" s="42"/>
    </row>
    <row r="2">
      <c r="A2" s="61" t="s">
        <v>72</v>
      </c>
      <c r="B2" s="62">
        <v>6230.0</v>
      </c>
      <c r="C2" s="63">
        <v>0.15249798056446284</v>
      </c>
      <c r="D2" s="62">
        <v>4497.0</v>
      </c>
      <c r="E2" s="63">
        <v>0.13908390808152662</v>
      </c>
      <c r="F2" s="62">
        <v>3105.0</v>
      </c>
      <c r="G2" s="63">
        <v>0.14401669758812616</v>
      </c>
      <c r="H2" s="47">
        <f t="shared" ref="H2:H40" si="1">(E2-C2)/C2</f>
        <v>-0.08796229585</v>
      </c>
      <c r="I2" s="47">
        <f t="shared" ref="I2:I40" si="2">(G2-E2)/E2</f>
        <v>0.03546628488</v>
      </c>
      <c r="J2" s="47">
        <f t="shared" ref="J2:J40" si="3">(G2-C2)/C2</f>
        <v>-0.05561570681</v>
      </c>
    </row>
    <row r="3">
      <c r="A3" s="61" t="s">
        <v>59</v>
      </c>
      <c r="B3" s="62">
        <v>3795.0</v>
      </c>
      <c r="C3" s="63">
        <v>0.09289403470981324</v>
      </c>
      <c r="D3" s="62">
        <v>2778.0</v>
      </c>
      <c r="E3" s="63">
        <v>0.08591841153001577</v>
      </c>
      <c r="F3" s="62">
        <v>1771.0</v>
      </c>
      <c r="G3" s="63">
        <v>0.08214285714285714</v>
      </c>
      <c r="H3" s="47">
        <f t="shared" si="1"/>
        <v>-0.07509226186</v>
      </c>
      <c r="I3" s="47">
        <f t="shared" si="2"/>
        <v>-0.04394348452</v>
      </c>
      <c r="J3" s="47">
        <f t="shared" si="3"/>
        <v>-0.1157359307</v>
      </c>
    </row>
    <row r="4">
      <c r="A4" s="61" t="s">
        <v>61</v>
      </c>
      <c r="B4" s="62">
        <v>1050.0</v>
      </c>
      <c r="C4" s="63">
        <v>0.025701906836707217</v>
      </c>
      <c r="D4" s="62">
        <v>1668.0</v>
      </c>
      <c r="E4" s="63">
        <v>0.05158816070268766</v>
      </c>
      <c r="F4" s="62">
        <v>1383.0</v>
      </c>
      <c r="G4" s="63">
        <v>0.06414656771799629</v>
      </c>
      <c r="H4" s="37">
        <f t="shared" si="1"/>
        <v>1.007172504</v>
      </c>
      <c r="I4" s="47">
        <f t="shared" si="2"/>
        <v>0.2434358357</v>
      </c>
      <c r="J4" s="37">
        <f t="shared" si="3"/>
        <v>1.49579022</v>
      </c>
    </row>
    <row r="5">
      <c r="A5" s="61" t="s">
        <v>64</v>
      </c>
      <c r="B5" s="62">
        <v>1942.0</v>
      </c>
      <c r="C5" s="63">
        <v>0.04753628864465278</v>
      </c>
      <c r="D5" s="62">
        <v>1524.0</v>
      </c>
      <c r="E5" s="63">
        <v>0.04713450654130455</v>
      </c>
      <c r="F5" s="62">
        <v>1199.0</v>
      </c>
      <c r="G5" s="63">
        <v>0.055612244897959184</v>
      </c>
      <c r="H5" s="47">
        <f t="shared" si="1"/>
        <v>-0.008452113423</v>
      </c>
      <c r="I5" s="47">
        <f t="shared" si="2"/>
        <v>0.1798626734</v>
      </c>
      <c r="J5" s="47">
        <f t="shared" si="3"/>
        <v>0.1698903403</v>
      </c>
    </row>
    <row r="6">
      <c r="A6" s="64" t="s">
        <v>68</v>
      </c>
      <c r="B6" s="65">
        <v>992.0</v>
      </c>
      <c r="C6" s="66">
        <v>0.024282182459060535</v>
      </c>
      <c r="D6" s="65">
        <v>934.0</v>
      </c>
      <c r="E6" s="66">
        <v>0.028886895741193207</v>
      </c>
      <c r="F6" s="65">
        <v>1074.0</v>
      </c>
      <c r="G6" s="66">
        <v>0.04981447124304267</v>
      </c>
      <c r="H6" s="67">
        <f t="shared" si="1"/>
        <v>0.1896334191</v>
      </c>
      <c r="I6" s="67">
        <f t="shared" si="2"/>
        <v>0.7244660586</v>
      </c>
      <c r="J6" s="67">
        <f t="shared" si="3"/>
        <v>1.051482453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>
      <c r="A7" s="61" t="s">
        <v>63</v>
      </c>
      <c r="B7" s="62">
        <v>1882.0</v>
      </c>
      <c r="C7" s="63">
        <v>0.046067608253983795</v>
      </c>
      <c r="D7" s="62">
        <v>1334.0</v>
      </c>
      <c r="E7" s="63">
        <v>0.04125815730059073</v>
      </c>
      <c r="F7" s="62">
        <v>1046.0</v>
      </c>
      <c r="G7" s="63">
        <v>0.048515769944341376</v>
      </c>
      <c r="H7" s="47">
        <f t="shared" si="1"/>
        <v>-0.1043998405</v>
      </c>
      <c r="I7" s="47">
        <f t="shared" si="2"/>
        <v>0.1759073385</v>
      </c>
      <c r="J7" s="47">
        <f t="shared" si="3"/>
        <v>0.05314279997</v>
      </c>
    </row>
    <row r="8">
      <c r="A8" s="61" t="s">
        <v>60</v>
      </c>
      <c r="B8" s="62">
        <v>3517.0</v>
      </c>
      <c r="C8" s="63">
        <v>0.08608914889971361</v>
      </c>
      <c r="D8" s="62">
        <v>1738.0</v>
      </c>
      <c r="E8" s="63">
        <v>0.05375313147558222</v>
      </c>
      <c r="F8" s="62">
        <v>1038.0</v>
      </c>
      <c r="G8" s="63">
        <v>0.048144712430426714</v>
      </c>
      <c r="H8" s="47">
        <f t="shared" si="1"/>
        <v>-0.3756108387</v>
      </c>
      <c r="I8" s="47">
        <f t="shared" si="2"/>
        <v>-0.1043366013</v>
      </c>
      <c r="J8" s="47">
        <f t="shared" si="3"/>
        <v>-0.4407574817</v>
      </c>
    </row>
    <row r="9">
      <c r="A9" s="61" t="s">
        <v>62</v>
      </c>
      <c r="B9" s="62">
        <v>2178.0</v>
      </c>
      <c r="C9" s="63">
        <v>0.053313098181284116</v>
      </c>
      <c r="D9" s="62">
        <v>1726.0</v>
      </c>
      <c r="E9" s="63">
        <v>0.0533819936288003</v>
      </c>
      <c r="F9" s="62">
        <v>984.0</v>
      </c>
      <c r="G9" s="63">
        <v>0.04564007421150278</v>
      </c>
      <c r="H9" s="47">
        <f t="shared" si="1"/>
        <v>0.001292279944</v>
      </c>
      <c r="I9" s="47">
        <f t="shared" si="2"/>
        <v>-0.1450286677</v>
      </c>
      <c r="J9" s="47">
        <f t="shared" si="3"/>
        <v>-0.1439238054</v>
      </c>
    </row>
    <row r="10">
      <c r="A10" s="61" t="s">
        <v>74</v>
      </c>
      <c r="B10" s="62">
        <v>1207.0</v>
      </c>
      <c r="C10" s="63">
        <v>0.029544953858957727</v>
      </c>
      <c r="D10" s="62">
        <v>1062.0</v>
      </c>
      <c r="E10" s="63">
        <v>0.03284569944020042</v>
      </c>
      <c r="F10" s="62">
        <v>697.0</v>
      </c>
      <c r="G10" s="63">
        <v>0.032328385899814474</v>
      </c>
      <c r="H10" s="47">
        <f t="shared" si="1"/>
        <v>0.111719436</v>
      </c>
      <c r="I10" s="47">
        <f t="shared" si="2"/>
        <v>-0.01574981045</v>
      </c>
      <c r="J10" s="47">
        <f t="shared" si="3"/>
        <v>0.09421006559</v>
      </c>
    </row>
    <row r="11">
      <c r="A11" s="69" t="s">
        <v>66</v>
      </c>
      <c r="B11" s="70">
        <v>1967.0</v>
      </c>
      <c r="C11" s="71">
        <v>0.04814823880743152</v>
      </c>
      <c r="D11" s="70">
        <v>1771.0</v>
      </c>
      <c r="E11" s="71">
        <v>0.05477376055423252</v>
      </c>
      <c r="F11" s="70">
        <v>693.0</v>
      </c>
      <c r="G11" s="71">
        <v>0.03214285714285714</v>
      </c>
      <c r="H11" s="47">
        <f t="shared" si="1"/>
        <v>0.137606731</v>
      </c>
      <c r="I11" s="47">
        <f t="shared" si="2"/>
        <v>-0.4131705251</v>
      </c>
      <c r="J11" s="47">
        <f t="shared" si="3"/>
        <v>-0.3324188394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>
      <c r="A12" s="61" t="s">
        <v>69</v>
      </c>
      <c r="B12" s="62">
        <v>1274.0</v>
      </c>
      <c r="C12" s="63">
        <v>0.031184980295204758</v>
      </c>
      <c r="D12" s="62">
        <v>769.0</v>
      </c>
      <c r="E12" s="63">
        <v>0.02378375034794173</v>
      </c>
      <c r="F12" s="62">
        <v>595.0</v>
      </c>
      <c r="G12" s="63">
        <v>0.027597402597402596</v>
      </c>
      <c r="H12" s="47">
        <f t="shared" si="1"/>
        <v>-0.2373331609</v>
      </c>
      <c r="I12" s="47">
        <f t="shared" si="2"/>
        <v>0.1603469677</v>
      </c>
      <c r="J12" s="47">
        <f t="shared" si="3"/>
        <v>-0.1150418459</v>
      </c>
    </row>
    <row r="13">
      <c r="A13" s="61" t="s">
        <v>95</v>
      </c>
      <c r="B13" s="62">
        <v>865.0</v>
      </c>
      <c r="C13" s="63">
        <v>0.021173475632144518</v>
      </c>
      <c r="D13" s="62">
        <v>1074.0</v>
      </c>
      <c r="E13" s="63">
        <v>0.03321683728698234</v>
      </c>
      <c r="F13" s="62">
        <v>571.0</v>
      </c>
      <c r="G13" s="63">
        <v>0.026484230055658628</v>
      </c>
      <c r="H13" s="47">
        <f t="shared" si="1"/>
        <v>0.5687947441</v>
      </c>
      <c r="I13" s="47">
        <f t="shared" si="2"/>
        <v>-0.2026865825</v>
      </c>
      <c r="J13" s="47">
        <f t="shared" si="3"/>
        <v>0.2508210988</v>
      </c>
    </row>
    <row r="14">
      <c r="A14" s="61" t="s">
        <v>80</v>
      </c>
      <c r="B14" s="62">
        <v>774.0</v>
      </c>
      <c r="C14" s="63">
        <v>0.018945977039629892</v>
      </c>
      <c r="D14" s="62">
        <v>628.0</v>
      </c>
      <c r="E14" s="63">
        <v>0.019422880648254107</v>
      </c>
      <c r="F14" s="62">
        <v>545.0</v>
      </c>
      <c r="G14" s="63">
        <v>0.025278293135435993</v>
      </c>
      <c r="H14" s="47">
        <f t="shared" si="1"/>
        <v>0.02517176114</v>
      </c>
      <c r="I14" s="47">
        <f t="shared" si="2"/>
        <v>0.3014698279</v>
      </c>
      <c r="J14" s="47">
        <f t="shared" si="3"/>
        <v>0.3342301156</v>
      </c>
    </row>
    <row r="15">
      <c r="A15" s="61" t="s">
        <v>94</v>
      </c>
      <c r="B15" s="62">
        <v>1067.0</v>
      </c>
      <c r="C15" s="63">
        <v>0.026118032947396765</v>
      </c>
      <c r="D15" s="62">
        <v>693.0</v>
      </c>
      <c r="E15" s="63">
        <v>0.021433210651656202</v>
      </c>
      <c r="F15" s="62">
        <v>537.0</v>
      </c>
      <c r="G15" s="63">
        <v>0.024907235621521334</v>
      </c>
      <c r="H15" s="47">
        <f t="shared" si="1"/>
        <v>-0.1793711764</v>
      </c>
      <c r="I15" s="47">
        <f t="shared" si="2"/>
        <v>0.1620860741</v>
      </c>
      <c r="J15" s="47">
        <f t="shared" si="3"/>
        <v>-0.04635867212</v>
      </c>
    </row>
    <row r="16">
      <c r="A16" s="61" t="s">
        <v>88</v>
      </c>
      <c r="B16" s="62">
        <v>317.0</v>
      </c>
      <c r="C16" s="63">
        <v>0.007759528064034465</v>
      </c>
      <c r="D16" s="62">
        <v>564.0</v>
      </c>
      <c r="E16" s="63">
        <v>0.0174434787987505</v>
      </c>
      <c r="F16" s="62">
        <v>529.0</v>
      </c>
      <c r="G16" s="63">
        <v>0.02453617810760668</v>
      </c>
      <c r="H16" s="47">
        <f t="shared" si="1"/>
        <v>1.248007695</v>
      </c>
      <c r="I16" s="47">
        <f t="shared" si="2"/>
        <v>0.4066103666</v>
      </c>
      <c r="J16" s="47">
        <f t="shared" si="3"/>
        <v>2.162070928</v>
      </c>
    </row>
    <row r="17">
      <c r="A17" s="61" t="s">
        <v>83</v>
      </c>
      <c r="B17" s="62">
        <v>819.0</v>
      </c>
      <c r="C17" s="63">
        <v>0.02004748733263163</v>
      </c>
      <c r="D17" s="62">
        <v>787.0</v>
      </c>
      <c r="E17" s="63">
        <v>0.024340457118114618</v>
      </c>
      <c r="F17" s="62">
        <v>511.0</v>
      </c>
      <c r="G17" s="63">
        <v>0.023701298701298702</v>
      </c>
      <c r="H17" s="47">
        <f t="shared" si="1"/>
        <v>0.2141400423</v>
      </c>
      <c r="I17" s="47">
        <f t="shared" si="2"/>
        <v>-0.02625909668</v>
      </c>
      <c r="J17" s="47">
        <f t="shared" si="3"/>
        <v>0.1822578215</v>
      </c>
    </row>
    <row r="18">
      <c r="A18" s="62">
        <v>1028.0</v>
      </c>
      <c r="B18" s="62">
        <v>1257.0</v>
      </c>
      <c r="C18" s="63">
        <v>0.030768854184515214</v>
      </c>
      <c r="D18" s="62">
        <v>876.0</v>
      </c>
      <c r="E18" s="63">
        <v>0.027093062815080567</v>
      </c>
      <c r="F18" s="62">
        <v>482.0</v>
      </c>
      <c r="G18" s="63">
        <v>0.02235621521335807</v>
      </c>
      <c r="H18" s="47">
        <f t="shared" si="1"/>
        <v>-0.1194646816</v>
      </c>
      <c r="I18" s="47">
        <f t="shared" si="2"/>
        <v>-0.1748361798</v>
      </c>
      <c r="J18" s="47">
        <f t="shared" si="3"/>
        <v>-0.2734141129</v>
      </c>
    </row>
    <row r="19">
      <c r="A19" s="61" t="s">
        <v>81</v>
      </c>
      <c r="B19" s="62">
        <v>894.0</v>
      </c>
      <c r="C19" s="63">
        <v>0.02188333782096786</v>
      </c>
      <c r="D19" s="62">
        <v>845.0</v>
      </c>
      <c r="E19" s="63">
        <v>0.02613429004422726</v>
      </c>
      <c r="F19" s="62">
        <v>402.0</v>
      </c>
      <c r="G19" s="63">
        <v>0.018645640074211503</v>
      </c>
      <c r="H19" s="37">
        <f t="shared" si="1"/>
        <v>0.1942552027</v>
      </c>
      <c r="I19" s="47">
        <f t="shared" si="2"/>
        <v>-0.2865449935</v>
      </c>
      <c r="J19" s="37">
        <f t="shared" si="3"/>
        <v>-0.1479526466</v>
      </c>
    </row>
    <row r="20">
      <c r="A20" s="61" t="s">
        <v>65</v>
      </c>
      <c r="B20" s="62">
        <v>673.0</v>
      </c>
      <c r="C20" s="63">
        <v>0.01647369838200377</v>
      </c>
      <c r="D20" s="62">
        <v>629.0</v>
      </c>
      <c r="E20" s="63">
        <v>0.0194538088021526</v>
      </c>
      <c r="F20" s="62">
        <v>368.0</v>
      </c>
      <c r="G20" s="63">
        <v>0.017068645640074213</v>
      </c>
      <c r="H20" s="47">
        <f t="shared" si="1"/>
        <v>0.1809011159</v>
      </c>
      <c r="I20" s="47">
        <f t="shared" si="2"/>
        <v>-0.1226064873</v>
      </c>
      <c r="J20" s="47">
        <f t="shared" si="3"/>
        <v>0.03611497821</v>
      </c>
    </row>
    <row r="21">
      <c r="A21" s="61" t="s">
        <v>96</v>
      </c>
      <c r="B21" s="62">
        <v>246.0</v>
      </c>
      <c r="C21" s="63">
        <v>0.006021589601742834</v>
      </c>
      <c r="D21" s="62">
        <v>234.0</v>
      </c>
      <c r="E21" s="63">
        <v>0.007237188012247549</v>
      </c>
      <c r="F21" s="62">
        <v>308.0</v>
      </c>
      <c r="G21" s="63">
        <v>0.014285714285714285</v>
      </c>
      <c r="H21" s="47">
        <f t="shared" si="1"/>
        <v>0.2018733409</v>
      </c>
      <c r="I21" s="47">
        <f t="shared" si="2"/>
        <v>0.9739316239</v>
      </c>
      <c r="J21" s="47">
        <f t="shared" si="3"/>
        <v>1.372415796</v>
      </c>
    </row>
    <row r="22">
      <c r="A22" s="61" t="s">
        <v>73</v>
      </c>
      <c r="B22" s="62">
        <v>637.0</v>
      </c>
      <c r="C22" s="63">
        <v>0.015592490147602379</v>
      </c>
      <c r="D22" s="62">
        <v>435.0</v>
      </c>
      <c r="E22" s="63">
        <v>0.013453746945844803</v>
      </c>
      <c r="F22" s="62">
        <v>286.0</v>
      </c>
      <c r="G22" s="63">
        <v>0.013265306122448979</v>
      </c>
      <c r="H22" s="47">
        <f t="shared" si="1"/>
        <v>-0.1371649545</v>
      </c>
      <c r="I22" s="47">
        <f t="shared" si="2"/>
        <v>-0.01400656814</v>
      </c>
      <c r="J22" s="47">
        <f t="shared" si="3"/>
        <v>-0.1492503124</v>
      </c>
    </row>
    <row r="23">
      <c r="A23" s="61" t="s">
        <v>76</v>
      </c>
      <c r="B23" s="62">
        <v>279.0</v>
      </c>
      <c r="C23" s="63">
        <v>0.006829363816610775</v>
      </c>
      <c r="D23" s="62">
        <v>386.0</v>
      </c>
      <c r="E23" s="63">
        <v>0.011938267404818606</v>
      </c>
      <c r="F23" s="62">
        <v>279.0</v>
      </c>
      <c r="G23" s="63">
        <v>0.012940630797773654</v>
      </c>
      <c r="H23" s="47">
        <f t="shared" si="1"/>
        <v>0.7480789903</v>
      </c>
      <c r="I23" s="47">
        <f t="shared" si="2"/>
        <v>0.08396221654</v>
      </c>
      <c r="J23" s="47">
        <f t="shared" si="3"/>
        <v>0.894851577</v>
      </c>
    </row>
    <row r="24">
      <c r="A24" s="61" t="s">
        <v>86</v>
      </c>
      <c r="B24" s="62">
        <v>529.0</v>
      </c>
      <c r="C24" s="63">
        <v>0.012948865444398208</v>
      </c>
      <c r="D24" s="62">
        <v>499.0</v>
      </c>
      <c r="E24" s="63">
        <v>0.015433148795348406</v>
      </c>
      <c r="F24" s="62">
        <v>262.0</v>
      </c>
      <c r="G24" s="63">
        <v>0.012152133580705009</v>
      </c>
      <c r="H24" s="47">
        <f t="shared" si="1"/>
        <v>0.1918533606</v>
      </c>
      <c r="I24" s="47">
        <f t="shared" si="2"/>
        <v>-0.2125953205</v>
      </c>
      <c r="J24" s="47">
        <f t="shared" si="3"/>
        <v>-0.06152908663</v>
      </c>
    </row>
    <row r="25">
      <c r="A25" s="61" t="s">
        <v>78</v>
      </c>
      <c r="B25" s="62">
        <v>309.0</v>
      </c>
      <c r="C25" s="63">
        <v>0.007563704011945267</v>
      </c>
      <c r="D25" s="62">
        <v>236.0</v>
      </c>
      <c r="E25" s="63">
        <v>0.007299044320044536</v>
      </c>
      <c r="F25" s="62">
        <v>260.0</v>
      </c>
      <c r="G25" s="63">
        <v>0.012059369202226345</v>
      </c>
      <c r="H25" s="47">
        <f t="shared" si="1"/>
        <v>-0.03499075208</v>
      </c>
      <c r="I25" s="47">
        <f t="shared" si="2"/>
        <v>0.6521846797</v>
      </c>
      <c r="J25" s="47">
        <f t="shared" si="3"/>
        <v>0.5943734952</v>
      </c>
    </row>
    <row r="26">
      <c r="A26" s="61" t="s">
        <v>67</v>
      </c>
      <c r="B26" s="62">
        <v>810.0</v>
      </c>
      <c r="C26" s="63">
        <v>0.019827185274031284</v>
      </c>
      <c r="D26" s="62">
        <v>406.0</v>
      </c>
      <c r="E26" s="63">
        <v>0.012556830482788483</v>
      </c>
      <c r="F26" s="62">
        <v>248.0</v>
      </c>
      <c r="G26" s="63">
        <v>0.01150278293135436</v>
      </c>
      <c r="H26" s="47">
        <f t="shared" si="1"/>
        <v>-0.3666861781</v>
      </c>
      <c r="I26" s="47">
        <f t="shared" si="2"/>
        <v>-0.08394216621</v>
      </c>
      <c r="J26" s="47">
        <f t="shared" si="3"/>
        <v>-0.4198479122</v>
      </c>
    </row>
    <row r="27">
      <c r="A27" s="61" t="s">
        <v>84</v>
      </c>
      <c r="B27" s="62">
        <v>349.0</v>
      </c>
      <c r="C27" s="63">
        <v>0.008542824272391256</v>
      </c>
      <c r="D27" s="62">
        <v>528.0</v>
      </c>
      <c r="E27" s="63">
        <v>0.016330065258404726</v>
      </c>
      <c r="F27" s="62">
        <v>247.0</v>
      </c>
      <c r="G27" s="63">
        <v>0.011456400742115028</v>
      </c>
      <c r="H27" s="47">
        <f t="shared" si="1"/>
        <v>0.9115534556</v>
      </c>
      <c r="I27" s="47">
        <f t="shared" si="2"/>
        <v>-0.2984473386</v>
      </c>
      <c r="J27" s="47">
        <f t="shared" si="3"/>
        <v>0.3410554141</v>
      </c>
    </row>
    <row r="28">
      <c r="A28" s="61" t="s">
        <v>79</v>
      </c>
      <c r="B28" s="62">
        <v>452.0</v>
      </c>
      <c r="C28" s="63">
        <v>0.01106405894303968</v>
      </c>
      <c r="D28" s="62">
        <v>469.0</v>
      </c>
      <c r="E28" s="63">
        <v>0.014505304178393592</v>
      </c>
      <c r="F28" s="62">
        <v>243.0</v>
      </c>
      <c r="G28" s="63">
        <v>0.0112708719851577</v>
      </c>
      <c r="H28" s="47">
        <f t="shared" si="1"/>
        <v>0.311029185</v>
      </c>
      <c r="I28" s="47">
        <f t="shared" si="2"/>
        <v>-0.2229827209</v>
      </c>
      <c r="J28" s="47">
        <f t="shared" si="3"/>
        <v>0.01869233011</v>
      </c>
    </row>
    <row r="29">
      <c r="A29" s="61" t="s">
        <v>90</v>
      </c>
      <c r="B29" s="62">
        <v>319.0</v>
      </c>
      <c r="C29" s="63">
        <v>0.007808484077056765</v>
      </c>
      <c r="D29" s="62">
        <v>203.0</v>
      </c>
      <c r="E29" s="63">
        <v>0.006278415241394241</v>
      </c>
      <c r="F29" s="62">
        <v>218.0</v>
      </c>
      <c r="G29" s="63">
        <v>0.010111317254174397</v>
      </c>
      <c r="H29" s="47">
        <f t="shared" si="1"/>
        <v>-0.1959495365</v>
      </c>
      <c r="I29" s="47">
        <f t="shared" si="2"/>
        <v>0.6104887723</v>
      </c>
      <c r="J29" s="47">
        <f t="shared" si="3"/>
        <v>0.2949142438</v>
      </c>
    </row>
    <row r="30">
      <c r="A30" s="61" t="s">
        <v>70</v>
      </c>
      <c r="B30" s="62">
        <v>506.0</v>
      </c>
      <c r="C30" s="63">
        <v>0.012385871294641764</v>
      </c>
      <c r="D30" s="62">
        <v>472.0</v>
      </c>
      <c r="E30" s="63">
        <v>0.014598088640089072</v>
      </c>
      <c r="F30" s="62">
        <v>215.0</v>
      </c>
      <c r="G30" s="63">
        <v>0.009972170686456401</v>
      </c>
      <c r="H30" s="47">
        <f t="shared" si="1"/>
        <v>0.1786081328</v>
      </c>
      <c r="I30" s="47">
        <f t="shared" si="2"/>
        <v>-0.3168851805</v>
      </c>
      <c r="J30" s="47">
        <f t="shared" si="3"/>
        <v>-0.1948753181</v>
      </c>
    </row>
    <row r="31">
      <c r="A31" s="61" t="s">
        <v>75</v>
      </c>
      <c r="B31" s="62">
        <v>410.0</v>
      </c>
      <c r="C31" s="63">
        <v>0.01003598266957139</v>
      </c>
      <c r="D31" s="62">
        <v>391.0</v>
      </c>
      <c r="E31" s="63">
        <v>0.012092908174311075</v>
      </c>
      <c r="F31" s="62">
        <v>213.0</v>
      </c>
      <c r="G31" s="63">
        <v>0.009879406307977737</v>
      </c>
      <c r="H31" s="47">
        <f t="shared" si="1"/>
        <v>0.2049550674</v>
      </c>
      <c r="I31" s="47">
        <f t="shared" si="2"/>
        <v>-0.1830413193</v>
      </c>
      <c r="J31" s="47">
        <f t="shared" si="3"/>
        <v>-0.01560149781</v>
      </c>
    </row>
    <row r="32">
      <c r="A32" s="69" t="s">
        <v>77</v>
      </c>
      <c r="B32" s="70">
        <v>1140.0</v>
      </c>
      <c r="C32" s="71">
        <v>0.027904927422710696</v>
      </c>
      <c r="D32" s="70">
        <v>495.0</v>
      </c>
      <c r="E32" s="71">
        <v>0.015309436179754431</v>
      </c>
      <c r="F32" s="70">
        <v>208.0</v>
      </c>
      <c r="G32" s="71">
        <v>0.009647495361781076</v>
      </c>
      <c r="H32" s="47">
        <f t="shared" si="1"/>
        <v>-0.4513715822</v>
      </c>
      <c r="I32" s="47">
        <f t="shared" si="2"/>
        <v>-0.3698333989</v>
      </c>
      <c r="J32" s="47">
        <f t="shared" si="3"/>
        <v>-0.6542726947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>
      <c r="A33" s="61" t="s">
        <v>93</v>
      </c>
      <c r="B33" s="62">
        <v>35.0</v>
      </c>
      <c r="C33" s="63">
        <v>8.567302278902406E-4</v>
      </c>
      <c r="D33" s="62">
        <v>118.0</v>
      </c>
      <c r="E33" s="63">
        <v>0.003649522160022268</v>
      </c>
      <c r="F33" s="62">
        <v>185.0</v>
      </c>
      <c r="G33" s="63">
        <v>0.008580705009276438</v>
      </c>
      <c r="H33" s="47">
        <f t="shared" si="1"/>
        <v>3.259826537</v>
      </c>
      <c r="I33" s="47">
        <f t="shared" si="2"/>
        <v>1.35118589</v>
      </c>
      <c r="J33" s="47">
        <f t="shared" si="3"/>
        <v>9.01564405</v>
      </c>
    </row>
    <row r="34">
      <c r="A34" s="61" t="s">
        <v>85</v>
      </c>
      <c r="B34" s="62">
        <v>522.0</v>
      </c>
      <c r="C34" s="63">
        <v>0.01277751939882016</v>
      </c>
      <c r="D34" s="62">
        <v>402.0</v>
      </c>
      <c r="E34" s="63">
        <v>0.012433117867194508</v>
      </c>
      <c r="F34" s="62">
        <v>180.0</v>
      </c>
      <c r="G34" s="63">
        <v>0.008348794063079777</v>
      </c>
      <c r="H34" s="47">
        <f t="shared" si="1"/>
        <v>-0.02695370837</v>
      </c>
      <c r="I34" s="47">
        <f t="shared" si="2"/>
        <v>-0.328503586</v>
      </c>
      <c r="J34" s="47">
        <f t="shared" si="3"/>
        <v>-0.3466029045</v>
      </c>
    </row>
    <row r="35">
      <c r="A35" s="61" t="s">
        <v>89</v>
      </c>
      <c r="B35" s="62">
        <v>308.0</v>
      </c>
      <c r="C35" s="63">
        <v>0.007539226005434117</v>
      </c>
      <c r="D35" s="62">
        <v>216.0</v>
      </c>
      <c r="E35" s="63">
        <v>0.006680481242074661</v>
      </c>
      <c r="F35" s="62">
        <v>179.0</v>
      </c>
      <c r="G35" s="63">
        <v>0.008302411873840445</v>
      </c>
      <c r="H35" s="47">
        <f t="shared" si="1"/>
        <v>-0.1139035708</v>
      </c>
      <c r="I35" s="47">
        <f t="shared" si="2"/>
        <v>0.2427864959</v>
      </c>
      <c r="J35" s="47">
        <f t="shared" si="3"/>
        <v>0.1012286762</v>
      </c>
    </row>
    <row r="36">
      <c r="A36" s="61" t="s">
        <v>87</v>
      </c>
      <c r="B36" s="62">
        <v>227.0</v>
      </c>
      <c r="C36" s="63">
        <v>0.005556507478030989</v>
      </c>
      <c r="D36" s="62">
        <v>236.0</v>
      </c>
      <c r="E36" s="63">
        <v>0.007299044320044536</v>
      </c>
      <c r="F36" s="62">
        <v>132.0</v>
      </c>
      <c r="G36" s="63">
        <v>0.006122448979591836</v>
      </c>
      <c r="H36" s="47">
        <f t="shared" si="1"/>
        <v>0.3136028969</v>
      </c>
      <c r="I36" s="47">
        <f t="shared" si="2"/>
        <v>-0.1611985472</v>
      </c>
      <c r="J36" s="47">
        <f t="shared" si="3"/>
        <v>0.1018520183</v>
      </c>
    </row>
    <row r="37">
      <c r="A37" s="69" t="s">
        <v>71</v>
      </c>
      <c r="B37" s="70">
        <v>261.0</v>
      </c>
      <c r="C37" s="71">
        <v>0.00638875969941008</v>
      </c>
      <c r="D37" s="70">
        <v>211.0</v>
      </c>
      <c r="E37" s="71">
        <v>0.006525840472582192</v>
      </c>
      <c r="F37" s="70">
        <v>129.0</v>
      </c>
      <c r="G37" s="71">
        <v>0.005983302411873841</v>
      </c>
      <c r="H37" s="47">
        <f t="shared" si="1"/>
        <v>0.02145655489</v>
      </c>
      <c r="I37" s="47">
        <f t="shared" si="2"/>
        <v>-0.08313688681</v>
      </c>
      <c r="J37" s="47">
        <f t="shared" si="3"/>
        <v>-0.06346416309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>
      <c r="A38" s="61" t="s">
        <v>82</v>
      </c>
      <c r="B38" s="62">
        <v>219.0</v>
      </c>
      <c r="C38" s="63">
        <v>0.005360683425941791</v>
      </c>
      <c r="D38" s="62">
        <v>290.0</v>
      </c>
      <c r="E38" s="63">
        <v>0.008969164630563202</v>
      </c>
      <c r="F38" s="62">
        <v>118.0</v>
      </c>
      <c r="G38" s="63">
        <v>0.005473098330241188</v>
      </c>
      <c r="H38" s="47">
        <f t="shared" si="1"/>
        <v>0.673138277</v>
      </c>
      <c r="I38" s="47">
        <f t="shared" si="2"/>
        <v>-0.3897872817</v>
      </c>
      <c r="J38" s="47">
        <f t="shared" si="3"/>
        <v>0.0209702561</v>
      </c>
    </row>
    <row r="39">
      <c r="A39" s="61" t="s">
        <v>91</v>
      </c>
      <c r="B39" s="62">
        <v>402.0</v>
      </c>
      <c r="C39" s="63">
        <v>0.009840158617482192</v>
      </c>
      <c r="D39" s="62">
        <v>127.0</v>
      </c>
      <c r="E39" s="63">
        <v>0.0039278755451087125</v>
      </c>
      <c r="F39" s="62">
        <v>62.0</v>
      </c>
      <c r="G39" s="63">
        <v>0.00287569573283859</v>
      </c>
      <c r="H39" s="47">
        <f t="shared" si="1"/>
        <v>-0.6008320904</v>
      </c>
      <c r="I39" s="47">
        <f t="shared" si="2"/>
        <v>-0.2678750383</v>
      </c>
      <c r="J39" s="47">
        <f t="shared" si="3"/>
        <v>-0.7077592095</v>
      </c>
    </row>
    <row r="40">
      <c r="A40" s="69" t="s">
        <v>92</v>
      </c>
      <c r="B40" s="70">
        <v>193.0</v>
      </c>
      <c r="C40" s="71">
        <v>0.004724255256651899</v>
      </c>
      <c r="D40" s="70">
        <v>82.0</v>
      </c>
      <c r="E40" s="71">
        <v>0.0025361086196764916</v>
      </c>
      <c r="F40" s="70">
        <v>58.0</v>
      </c>
      <c r="G40" s="71">
        <v>0.0026901669758812616</v>
      </c>
      <c r="H40" s="47">
        <f t="shared" si="1"/>
        <v>-0.4631728216</v>
      </c>
      <c r="I40" s="47">
        <f t="shared" si="2"/>
        <v>0.06074596136</v>
      </c>
      <c r="J40" s="47">
        <f t="shared" si="3"/>
        <v>-0.4305627385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>
      <c r="A41" s="17" t="s">
        <v>97</v>
      </c>
      <c r="B41" s="17"/>
      <c r="C41" s="44">
        <f t="shared" ref="C41:D41" si="4">SUM(C2:C40)</f>
        <v>1</v>
      </c>
      <c r="D41" s="17">
        <f t="shared" si="4"/>
        <v>32333</v>
      </c>
      <c r="E41" s="45">
        <f>D41/$D$41</f>
        <v>1</v>
      </c>
      <c r="F41" s="33">
        <f>SUM(F2:F40)</f>
        <v>21560</v>
      </c>
      <c r="G41" s="46">
        <f>sum(G2:G40)</f>
        <v>1</v>
      </c>
      <c r="H41" s="33"/>
      <c r="I41" s="21"/>
      <c r="J41" s="21"/>
    </row>
    <row r="42">
      <c r="B42" s="52"/>
      <c r="C42" s="53"/>
      <c r="D42" s="52"/>
      <c r="E42" s="54"/>
      <c r="F42" s="52"/>
      <c r="G42" s="55"/>
      <c r="H42" s="33"/>
      <c r="I42" s="33"/>
      <c r="J42" s="33"/>
    </row>
    <row r="43">
      <c r="B43" s="52"/>
      <c r="C43" s="53"/>
      <c r="D43" s="52"/>
      <c r="E43" s="54"/>
      <c r="F43" s="52"/>
      <c r="G43" s="55"/>
      <c r="H43" s="33"/>
      <c r="I43" s="33"/>
      <c r="J43" s="33"/>
    </row>
    <row r="44">
      <c r="B44" s="7"/>
      <c r="C44" s="56"/>
      <c r="D44" s="7"/>
      <c r="E44" s="27"/>
      <c r="F44" s="7"/>
      <c r="G44" s="57"/>
      <c r="H44" s="21"/>
      <c r="I44" s="21"/>
      <c r="J44" s="21"/>
    </row>
    <row r="45">
      <c r="B45" s="7"/>
      <c r="C45" s="56"/>
      <c r="D45" s="7"/>
      <c r="E45" s="27"/>
      <c r="F45" s="7"/>
      <c r="G45" s="57"/>
      <c r="H45" s="21"/>
      <c r="I45" s="21"/>
      <c r="J45" s="21"/>
    </row>
    <row r="46">
      <c r="B46" s="7"/>
      <c r="C46" s="56"/>
      <c r="D46" s="7"/>
      <c r="E46" s="27"/>
      <c r="F46" s="7"/>
      <c r="G46" s="57"/>
      <c r="H46" s="21"/>
      <c r="I46" s="21"/>
      <c r="J46" s="21"/>
    </row>
    <row r="47">
      <c r="B47" s="7"/>
      <c r="C47" s="56"/>
      <c r="D47" s="7"/>
      <c r="E47" s="27"/>
      <c r="F47" s="7"/>
      <c r="G47" s="57"/>
      <c r="H47" s="21"/>
      <c r="I47" s="21"/>
      <c r="J47" s="21"/>
    </row>
    <row r="48">
      <c r="B48" s="7"/>
      <c r="C48" s="56"/>
      <c r="D48" s="7"/>
      <c r="E48" s="27"/>
      <c r="F48" s="7"/>
      <c r="G48" s="57"/>
      <c r="H48" s="21"/>
      <c r="I48" s="21"/>
      <c r="J48" s="21"/>
    </row>
    <row r="49">
      <c r="B49" s="7"/>
      <c r="C49" s="56"/>
      <c r="D49" s="7"/>
      <c r="E49" s="27"/>
      <c r="F49" s="7"/>
      <c r="G49" s="57"/>
      <c r="H49" s="21"/>
      <c r="I49" s="21"/>
      <c r="J49" s="21"/>
    </row>
    <row r="50">
      <c r="B50" s="7"/>
      <c r="C50" s="56"/>
      <c r="D50" s="7"/>
      <c r="E50" s="27"/>
      <c r="F50" s="7"/>
      <c r="G50" s="57"/>
      <c r="H50" s="21"/>
      <c r="I50" s="21"/>
      <c r="J50" s="21"/>
    </row>
    <row r="51">
      <c r="B51" s="7"/>
      <c r="C51" s="56"/>
      <c r="D51" s="7"/>
      <c r="E51" s="27"/>
      <c r="F51" s="7"/>
      <c r="G51" s="57"/>
      <c r="H51" s="21"/>
      <c r="I51" s="21"/>
      <c r="J51" s="21"/>
    </row>
    <row r="52">
      <c r="B52" s="7"/>
      <c r="C52" s="56"/>
      <c r="D52" s="7"/>
      <c r="E52" s="27"/>
      <c r="F52" s="7"/>
      <c r="G52" s="57"/>
      <c r="H52" s="21"/>
      <c r="I52" s="21"/>
      <c r="J52" s="21"/>
    </row>
    <row r="53">
      <c r="B53" s="7"/>
      <c r="C53" s="56"/>
      <c r="D53" s="7"/>
      <c r="E53" s="27"/>
      <c r="F53" s="7"/>
      <c r="G53" s="57"/>
      <c r="H53" s="21"/>
      <c r="I53" s="21"/>
      <c r="J53" s="21"/>
    </row>
    <row r="54">
      <c r="C54" s="58"/>
      <c r="E54" s="28"/>
      <c r="G54" s="59"/>
      <c r="H54" s="60"/>
      <c r="I54" s="60"/>
      <c r="J54" s="60"/>
    </row>
    <row r="55">
      <c r="C55" s="58"/>
      <c r="E55" s="28"/>
      <c r="G55" s="59"/>
      <c r="H55" s="60"/>
      <c r="I55" s="60"/>
      <c r="J55" s="60"/>
    </row>
    <row r="56">
      <c r="C56" s="58"/>
      <c r="E56" s="28"/>
      <c r="G56" s="59"/>
      <c r="H56" s="60"/>
      <c r="I56" s="60"/>
      <c r="J56" s="60"/>
    </row>
    <row r="57">
      <c r="C57" s="58"/>
      <c r="E57" s="28"/>
      <c r="G57" s="59"/>
      <c r="H57" s="60"/>
      <c r="I57" s="60"/>
      <c r="J57" s="60"/>
    </row>
    <row r="58">
      <c r="C58" s="58"/>
      <c r="E58" s="28"/>
      <c r="G58" s="59"/>
      <c r="H58" s="60"/>
      <c r="I58" s="60"/>
      <c r="J58" s="60"/>
    </row>
    <row r="59">
      <c r="C59" s="58"/>
      <c r="E59" s="28"/>
      <c r="G59" s="59"/>
      <c r="H59" s="60"/>
      <c r="I59" s="60"/>
      <c r="J59" s="60"/>
    </row>
    <row r="60">
      <c r="C60" s="58"/>
      <c r="E60" s="28"/>
      <c r="G60" s="59"/>
      <c r="H60" s="60"/>
      <c r="I60" s="60"/>
      <c r="J60" s="60"/>
    </row>
    <row r="61">
      <c r="C61" s="58"/>
      <c r="E61" s="28"/>
      <c r="G61" s="59"/>
      <c r="H61" s="60"/>
      <c r="I61" s="60"/>
      <c r="J61" s="60"/>
    </row>
    <row r="62">
      <c r="C62" s="58"/>
      <c r="E62" s="28"/>
      <c r="G62" s="59"/>
      <c r="H62" s="60"/>
      <c r="I62" s="60"/>
      <c r="J62" s="60"/>
    </row>
    <row r="63">
      <c r="C63" s="58"/>
      <c r="E63" s="28"/>
      <c r="G63" s="59"/>
      <c r="H63" s="60"/>
      <c r="I63" s="60"/>
      <c r="J63" s="60"/>
    </row>
    <row r="64">
      <c r="C64" s="58"/>
      <c r="E64" s="28"/>
      <c r="G64" s="59"/>
      <c r="H64" s="60"/>
      <c r="I64" s="60"/>
      <c r="J64" s="60"/>
    </row>
    <row r="65">
      <c r="C65" s="58"/>
      <c r="E65" s="28"/>
      <c r="G65" s="59"/>
      <c r="H65" s="60"/>
      <c r="I65" s="60"/>
      <c r="J65" s="60"/>
    </row>
    <row r="66">
      <c r="C66" s="58"/>
      <c r="E66" s="28"/>
      <c r="G66" s="59"/>
      <c r="H66" s="60"/>
      <c r="I66" s="60"/>
      <c r="J66" s="60"/>
    </row>
    <row r="67">
      <c r="C67" s="58"/>
      <c r="E67" s="28"/>
      <c r="G67" s="59"/>
      <c r="H67" s="60"/>
      <c r="I67" s="60"/>
      <c r="J67" s="60"/>
    </row>
    <row r="68">
      <c r="C68" s="58"/>
      <c r="E68" s="28"/>
      <c r="G68" s="59"/>
      <c r="H68" s="60"/>
      <c r="I68" s="60"/>
      <c r="J68" s="60"/>
    </row>
    <row r="69">
      <c r="C69" s="58"/>
      <c r="E69" s="28"/>
      <c r="G69" s="59"/>
      <c r="H69" s="60"/>
      <c r="I69" s="60"/>
      <c r="J69" s="60"/>
    </row>
    <row r="70">
      <c r="C70" s="58"/>
      <c r="E70" s="28"/>
      <c r="G70" s="59"/>
      <c r="H70" s="60"/>
      <c r="I70" s="60"/>
      <c r="J70" s="60"/>
    </row>
    <row r="71">
      <c r="C71" s="58"/>
      <c r="E71" s="28"/>
      <c r="G71" s="59"/>
      <c r="H71" s="60"/>
      <c r="I71" s="60"/>
      <c r="J71" s="60"/>
    </row>
    <row r="72">
      <c r="C72" s="58"/>
      <c r="E72" s="28"/>
      <c r="G72" s="59"/>
      <c r="H72" s="60"/>
      <c r="I72" s="60"/>
      <c r="J72" s="60"/>
    </row>
    <row r="73">
      <c r="C73" s="58"/>
      <c r="E73" s="28"/>
      <c r="G73" s="59"/>
      <c r="H73" s="60"/>
      <c r="I73" s="60"/>
      <c r="J73" s="60"/>
    </row>
    <row r="74">
      <c r="C74" s="58"/>
      <c r="E74" s="28"/>
      <c r="G74" s="59"/>
      <c r="H74" s="60"/>
      <c r="I74" s="60"/>
      <c r="J74" s="60"/>
    </row>
    <row r="75">
      <c r="C75" s="58"/>
      <c r="E75" s="28"/>
      <c r="G75" s="59"/>
      <c r="H75" s="60"/>
      <c r="I75" s="60"/>
      <c r="J75" s="60"/>
    </row>
    <row r="76">
      <c r="C76" s="58"/>
      <c r="E76" s="28"/>
      <c r="G76" s="59"/>
      <c r="H76" s="60"/>
      <c r="I76" s="60"/>
      <c r="J76" s="60"/>
    </row>
    <row r="77">
      <c r="C77" s="58"/>
      <c r="E77" s="28"/>
      <c r="G77" s="59"/>
      <c r="H77" s="60"/>
      <c r="I77" s="60"/>
      <c r="J77" s="60"/>
    </row>
    <row r="78">
      <c r="C78" s="58"/>
      <c r="E78" s="28"/>
      <c r="G78" s="59"/>
      <c r="H78" s="60"/>
      <c r="I78" s="60"/>
      <c r="J78" s="60"/>
    </row>
    <row r="79">
      <c r="C79" s="58"/>
      <c r="E79" s="28"/>
      <c r="G79" s="59"/>
      <c r="H79" s="60"/>
      <c r="I79" s="60"/>
      <c r="J79" s="60"/>
    </row>
    <row r="80">
      <c r="C80" s="58"/>
      <c r="E80" s="28"/>
      <c r="G80" s="59"/>
      <c r="H80" s="60"/>
      <c r="I80" s="60"/>
      <c r="J80" s="60"/>
    </row>
    <row r="81">
      <c r="C81" s="58"/>
      <c r="E81" s="28"/>
      <c r="G81" s="59"/>
      <c r="H81" s="60"/>
      <c r="I81" s="60"/>
      <c r="J81" s="60"/>
    </row>
    <row r="82">
      <c r="C82" s="58"/>
      <c r="E82" s="28"/>
      <c r="G82" s="59"/>
      <c r="H82" s="60"/>
      <c r="I82" s="60"/>
      <c r="J82" s="60"/>
    </row>
    <row r="83">
      <c r="C83" s="58"/>
      <c r="E83" s="28"/>
      <c r="G83" s="59"/>
      <c r="H83" s="60"/>
      <c r="I83" s="60"/>
      <c r="J83" s="60"/>
    </row>
    <row r="84">
      <c r="C84" s="58"/>
      <c r="E84" s="28"/>
      <c r="G84" s="59"/>
      <c r="H84" s="60"/>
      <c r="I84" s="60"/>
      <c r="J84" s="60"/>
    </row>
    <row r="85">
      <c r="C85" s="58"/>
      <c r="E85" s="28"/>
      <c r="G85" s="59"/>
      <c r="H85" s="60"/>
      <c r="I85" s="60"/>
      <c r="J85" s="60"/>
    </row>
    <row r="86">
      <c r="C86" s="58"/>
      <c r="E86" s="28"/>
      <c r="G86" s="59"/>
      <c r="H86" s="60"/>
      <c r="I86" s="60"/>
      <c r="J86" s="60"/>
    </row>
    <row r="87">
      <c r="C87" s="58"/>
      <c r="E87" s="28"/>
      <c r="G87" s="59"/>
      <c r="H87" s="60"/>
      <c r="I87" s="60"/>
      <c r="J87" s="60"/>
    </row>
    <row r="88">
      <c r="C88" s="58"/>
      <c r="E88" s="28"/>
      <c r="G88" s="59"/>
      <c r="H88" s="60"/>
      <c r="I88" s="60"/>
      <c r="J88" s="60"/>
    </row>
    <row r="89">
      <c r="C89" s="58"/>
      <c r="E89" s="28"/>
      <c r="G89" s="59"/>
      <c r="H89" s="60"/>
      <c r="I89" s="60"/>
      <c r="J89" s="60"/>
    </row>
    <row r="90">
      <c r="C90" s="58"/>
      <c r="E90" s="28"/>
      <c r="G90" s="59"/>
      <c r="H90" s="60"/>
      <c r="I90" s="60"/>
      <c r="J90" s="60"/>
    </row>
    <row r="91">
      <c r="C91" s="58"/>
      <c r="E91" s="28"/>
      <c r="G91" s="59"/>
      <c r="H91" s="60"/>
      <c r="I91" s="60"/>
      <c r="J91" s="60"/>
    </row>
    <row r="92">
      <c r="C92" s="58"/>
      <c r="E92" s="28"/>
      <c r="G92" s="59"/>
      <c r="H92" s="60"/>
      <c r="I92" s="60"/>
      <c r="J92" s="60"/>
    </row>
    <row r="93">
      <c r="C93" s="58"/>
      <c r="E93" s="28"/>
      <c r="G93" s="59"/>
      <c r="H93" s="60"/>
      <c r="I93" s="60"/>
      <c r="J93" s="60"/>
    </row>
    <row r="94">
      <c r="C94" s="58"/>
      <c r="E94" s="28"/>
      <c r="G94" s="59"/>
      <c r="H94" s="60"/>
      <c r="I94" s="60"/>
      <c r="J94" s="60"/>
    </row>
    <row r="95">
      <c r="C95" s="58"/>
      <c r="E95" s="28"/>
      <c r="G95" s="59"/>
      <c r="H95" s="60"/>
      <c r="I95" s="60"/>
      <c r="J95" s="60"/>
    </row>
    <row r="96">
      <c r="C96" s="58"/>
      <c r="E96" s="28"/>
      <c r="G96" s="59"/>
      <c r="H96" s="60"/>
      <c r="I96" s="60"/>
      <c r="J96" s="60"/>
    </row>
    <row r="97">
      <c r="C97" s="58"/>
      <c r="E97" s="28"/>
      <c r="G97" s="59"/>
      <c r="H97" s="60"/>
      <c r="I97" s="60"/>
      <c r="J97" s="60"/>
    </row>
    <row r="98">
      <c r="C98" s="58"/>
      <c r="E98" s="28"/>
      <c r="G98" s="59"/>
      <c r="H98" s="60"/>
      <c r="I98" s="60"/>
      <c r="J98" s="60"/>
    </row>
    <row r="99">
      <c r="C99" s="58"/>
      <c r="E99" s="28"/>
      <c r="G99" s="59"/>
      <c r="H99" s="60"/>
      <c r="I99" s="60"/>
      <c r="J99" s="60"/>
    </row>
    <row r="100">
      <c r="C100" s="58"/>
      <c r="E100" s="28"/>
      <c r="G100" s="59"/>
      <c r="H100" s="60"/>
      <c r="I100" s="60"/>
      <c r="J100" s="60"/>
    </row>
    <row r="101">
      <c r="C101" s="58"/>
      <c r="E101" s="28"/>
      <c r="G101" s="59"/>
      <c r="H101" s="60"/>
      <c r="I101" s="60"/>
      <c r="J101" s="60"/>
    </row>
    <row r="102">
      <c r="C102" s="58"/>
      <c r="E102" s="28"/>
      <c r="G102" s="59"/>
      <c r="H102" s="60"/>
      <c r="I102" s="60"/>
      <c r="J102" s="60"/>
    </row>
    <row r="103">
      <c r="C103" s="58"/>
      <c r="E103" s="28"/>
      <c r="G103" s="59"/>
      <c r="H103" s="60"/>
      <c r="I103" s="60"/>
      <c r="J103" s="60"/>
    </row>
    <row r="104">
      <c r="C104" s="58"/>
      <c r="E104" s="28"/>
      <c r="G104" s="59"/>
      <c r="H104" s="60"/>
      <c r="I104" s="60"/>
      <c r="J104" s="60"/>
    </row>
    <row r="105">
      <c r="C105" s="58"/>
      <c r="E105" s="28"/>
      <c r="G105" s="59"/>
      <c r="H105" s="60"/>
      <c r="I105" s="60"/>
      <c r="J105" s="60"/>
    </row>
    <row r="106">
      <c r="C106" s="58"/>
      <c r="E106" s="28"/>
      <c r="G106" s="59"/>
      <c r="H106" s="60"/>
      <c r="I106" s="60"/>
      <c r="J106" s="60"/>
    </row>
    <row r="107">
      <c r="C107" s="58"/>
      <c r="E107" s="28"/>
      <c r="G107" s="59"/>
      <c r="H107" s="60"/>
      <c r="I107" s="60"/>
      <c r="J107" s="60"/>
    </row>
    <row r="108">
      <c r="C108" s="58"/>
      <c r="E108" s="28"/>
      <c r="G108" s="59"/>
      <c r="H108" s="60"/>
      <c r="I108" s="60"/>
      <c r="J108" s="60"/>
    </row>
    <row r="109">
      <c r="C109" s="58"/>
      <c r="E109" s="28"/>
      <c r="G109" s="59"/>
      <c r="H109" s="60"/>
      <c r="I109" s="60"/>
      <c r="J109" s="60"/>
    </row>
    <row r="110">
      <c r="C110" s="58"/>
      <c r="E110" s="28"/>
      <c r="G110" s="59"/>
      <c r="H110" s="60"/>
      <c r="I110" s="60"/>
      <c r="J110" s="60"/>
    </row>
    <row r="111">
      <c r="C111" s="58"/>
      <c r="E111" s="28"/>
      <c r="G111" s="59"/>
      <c r="H111" s="60"/>
      <c r="I111" s="60"/>
      <c r="J111" s="60"/>
    </row>
    <row r="112">
      <c r="C112" s="58"/>
      <c r="E112" s="28"/>
      <c r="G112" s="59"/>
      <c r="H112" s="60"/>
      <c r="I112" s="60"/>
      <c r="J112" s="60"/>
    </row>
    <row r="113">
      <c r="C113" s="58"/>
      <c r="E113" s="28"/>
      <c r="G113" s="59"/>
      <c r="H113" s="60"/>
      <c r="I113" s="60"/>
      <c r="J113" s="60"/>
    </row>
    <row r="114">
      <c r="C114" s="58"/>
      <c r="E114" s="28"/>
      <c r="G114" s="59"/>
      <c r="H114" s="60"/>
      <c r="I114" s="60"/>
      <c r="J114" s="60"/>
    </row>
    <row r="115">
      <c r="C115" s="58"/>
      <c r="E115" s="28"/>
      <c r="G115" s="59"/>
      <c r="H115" s="60"/>
      <c r="I115" s="60"/>
      <c r="J115" s="60"/>
    </row>
    <row r="116">
      <c r="C116" s="58"/>
      <c r="E116" s="28"/>
      <c r="G116" s="59"/>
      <c r="H116" s="60"/>
      <c r="I116" s="60"/>
      <c r="J116" s="60"/>
    </row>
    <row r="117">
      <c r="C117" s="58"/>
      <c r="E117" s="28"/>
      <c r="G117" s="59"/>
      <c r="H117" s="60"/>
      <c r="I117" s="60"/>
      <c r="J117" s="60"/>
    </row>
    <row r="118">
      <c r="C118" s="58"/>
      <c r="E118" s="28"/>
      <c r="G118" s="59"/>
      <c r="H118" s="60"/>
      <c r="I118" s="60"/>
      <c r="J118" s="60"/>
    </row>
    <row r="119">
      <c r="C119" s="58"/>
      <c r="E119" s="28"/>
      <c r="G119" s="59"/>
      <c r="H119" s="60"/>
      <c r="I119" s="60"/>
      <c r="J119" s="60"/>
    </row>
    <row r="120">
      <c r="C120" s="58"/>
      <c r="E120" s="28"/>
      <c r="G120" s="59"/>
      <c r="H120" s="60"/>
      <c r="I120" s="60"/>
      <c r="J120" s="60"/>
    </row>
    <row r="121">
      <c r="C121" s="58"/>
      <c r="E121" s="28"/>
      <c r="G121" s="59"/>
      <c r="H121" s="60"/>
      <c r="I121" s="60"/>
      <c r="J121" s="60"/>
    </row>
    <row r="122">
      <c r="C122" s="58"/>
      <c r="E122" s="28"/>
      <c r="G122" s="59"/>
      <c r="H122" s="60"/>
      <c r="I122" s="60"/>
      <c r="J122" s="60"/>
    </row>
    <row r="123">
      <c r="C123" s="58"/>
      <c r="E123" s="28"/>
      <c r="G123" s="59"/>
      <c r="H123" s="60"/>
      <c r="I123" s="60"/>
      <c r="J123" s="60"/>
    </row>
    <row r="124">
      <c r="C124" s="58"/>
      <c r="E124" s="28"/>
      <c r="G124" s="59"/>
      <c r="H124" s="60"/>
      <c r="I124" s="60"/>
      <c r="J124" s="60"/>
    </row>
    <row r="125">
      <c r="C125" s="58"/>
      <c r="E125" s="28"/>
      <c r="G125" s="59"/>
      <c r="H125" s="60"/>
      <c r="I125" s="60"/>
      <c r="J125" s="60"/>
    </row>
    <row r="126">
      <c r="C126" s="58"/>
      <c r="E126" s="28"/>
      <c r="G126" s="59"/>
      <c r="H126" s="60"/>
      <c r="I126" s="60"/>
      <c r="J126" s="60"/>
    </row>
    <row r="127">
      <c r="C127" s="58"/>
      <c r="E127" s="28"/>
      <c r="G127" s="59"/>
      <c r="H127" s="60"/>
      <c r="I127" s="60"/>
      <c r="J127" s="60"/>
    </row>
    <row r="128">
      <c r="C128" s="58"/>
      <c r="E128" s="28"/>
      <c r="G128" s="59"/>
      <c r="H128" s="60"/>
      <c r="I128" s="60"/>
      <c r="J128" s="60"/>
    </row>
    <row r="129">
      <c r="C129" s="58"/>
      <c r="E129" s="28"/>
      <c r="G129" s="59"/>
      <c r="H129" s="60"/>
      <c r="I129" s="60"/>
      <c r="J129" s="60"/>
    </row>
    <row r="130">
      <c r="C130" s="58"/>
      <c r="E130" s="28"/>
      <c r="G130" s="59"/>
      <c r="H130" s="60"/>
      <c r="I130" s="60"/>
      <c r="J130" s="60"/>
    </row>
    <row r="131">
      <c r="C131" s="58"/>
      <c r="E131" s="28"/>
      <c r="G131" s="59"/>
      <c r="H131" s="60"/>
      <c r="I131" s="60"/>
      <c r="J131" s="60"/>
    </row>
    <row r="132">
      <c r="C132" s="58"/>
      <c r="E132" s="28"/>
      <c r="G132" s="59"/>
      <c r="H132" s="60"/>
      <c r="I132" s="60"/>
      <c r="J132" s="60"/>
    </row>
    <row r="133">
      <c r="C133" s="58"/>
      <c r="E133" s="28"/>
      <c r="G133" s="59"/>
      <c r="H133" s="60"/>
      <c r="I133" s="60"/>
      <c r="J133" s="60"/>
    </row>
    <row r="134">
      <c r="C134" s="58"/>
      <c r="E134" s="28"/>
      <c r="G134" s="59"/>
      <c r="H134" s="60"/>
      <c r="I134" s="60"/>
      <c r="J134" s="60"/>
    </row>
    <row r="135">
      <c r="C135" s="58"/>
      <c r="E135" s="28"/>
      <c r="G135" s="59"/>
      <c r="H135" s="60"/>
      <c r="I135" s="60"/>
      <c r="J135" s="60"/>
    </row>
    <row r="136">
      <c r="C136" s="58"/>
      <c r="E136" s="28"/>
      <c r="G136" s="59"/>
      <c r="H136" s="60"/>
      <c r="I136" s="60"/>
      <c r="J136" s="60"/>
    </row>
    <row r="137">
      <c r="C137" s="58"/>
      <c r="E137" s="28"/>
      <c r="G137" s="59"/>
      <c r="H137" s="60"/>
      <c r="I137" s="60"/>
      <c r="J137" s="60"/>
    </row>
    <row r="138">
      <c r="C138" s="58"/>
      <c r="E138" s="28"/>
      <c r="G138" s="59"/>
      <c r="H138" s="60"/>
      <c r="I138" s="60"/>
      <c r="J138" s="60"/>
    </row>
    <row r="139">
      <c r="C139" s="58"/>
      <c r="E139" s="28"/>
      <c r="G139" s="59"/>
      <c r="H139" s="60"/>
      <c r="I139" s="60"/>
      <c r="J139" s="60"/>
    </row>
    <row r="140">
      <c r="C140" s="58"/>
      <c r="E140" s="28"/>
      <c r="G140" s="59"/>
      <c r="H140" s="60"/>
      <c r="I140" s="60"/>
      <c r="J140" s="60"/>
    </row>
    <row r="141">
      <c r="C141" s="58"/>
      <c r="E141" s="28"/>
      <c r="G141" s="59"/>
      <c r="H141" s="60"/>
      <c r="I141" s="60"/>
      <c r="J141" s="60"/>
    </row>
    <row r="142">
      <c r="C142" s="58"/>
      <c r="E142" s="28"/>
      <c r="G142" s="59"/>
      <c r="H142" s="60"/>
      <c r="I142" s="60"/>
      <c r="J142" s="60"/>
    </row>
    <row r="143">
      <c r="C143" s="58"/>
      <c r="E143" s="28"/>
      <c r="G143" s="59"/>
      <c r="H143" s="60"/>
      <c r="I143" s="60"/>
      <c r="J143" s="60"/>
    </row>
    <row r="144">
      <c r="C144" s="58"/>
      <c r="E144" s="28"/>
      <c r="G144" s="59"/>
      <c r="H144" s="60"/>
      <c r="I144" s="60"/>
      <c r="J144" s="60"/>
    </row>
    <row r="145">
      <c r="C145" s="58"/>
      <c r="E145" s="28"/>
      <c r="G145" s="59"/>
      <c r="H145" s="60"/>
      <c r="I145" s="60"/>
      <c r="J145" s="60"/>
    </row>
    <row r="146">
      <c r="C146" s="58"/>
      <c r="E146" s="28"/>
      <c r="G146" s="59"/>
      <c r="H146" s="60"/>
      <c r="I146" s="60"/>
      <c r="J146" s="60"/>
    </row>
    <row r="147">
      <c r="C147" s="58"/>
      <c r="E147" s="28"/>
      <c r="G147" s="59"/>
      <c r="H147" s="60"/>
      <c r="I147" s="60"/>
      <c r="J147" s="60"/>
    </row>
    <row r="148">
      <c r="C148" s="58"/>
      <c r="E148" s="28"/>
      <c r="G148" s="59"/>
      <c r="H148" s="60"/>
      <c r="I148" s="60"/>
      <c r="J148" s="60"/>
    </row>
    <row r="149">
      <c r="C149" s="58"/>
      <c r="E149" s="28"/>
      <c r="G149" s="59"/>
      <c r="H149" s="60"/>
      <c r="I149" s="60"/>
      <c r="J149" s="60"/>
    </row>
    <row r="150">
      <c r="C150" s="58"/>
      <c r="E150" s="28"/>
      <c r="G150" s="59"/>
      <c r="H150" s="60"/>
      <c r="I150" s="60"/>
      <c r="J150" s="60"/>
    </row>
    <row r="151">
      <c r="C151" s="58"/>
      <c r="E151" s="28"/>
      <c r="G151" s="59"/>
      <c r="H151" s="60"/>
      <c r="I151" s="60"/>
      <c r="J151" s="60"/>
    </row>
    <row r="152">
      <c r="C152" s="58"/>
      <c r="E152" s="28"/>
      <c r="G152" s="59"/>
      <c r="H152" s="60"/>
      <c r="I152" s="60"/>
      <c r="J152" s="60"/>
    </row>
    <row r="153">
      <c r="C153" s="58"/>
      <c r="E153" s="28"/>
      <c r="G153" s="59"/>
      <c r="H153" s="60"/>
      <c r="I153" s="60"/>
      <c r="J153" s="60"/>
    </row>
    <row r="154">
      <c r="C154" s="58"/>
      <c r="E154" s="28"/>
      <c r="G154" s="59"/>
      <c r="H154" s="60"/>
      <c r="I154" s="60"/>
      <c r="J154" s="60"/>
    </row>
    <row r="155">
      <c r="C155" s="58"/>
      <c r="E155" s="28"/>
      <c r="G155" s="59"/>
      <c r="H155" s="60"/>
      <c r="I155" s="60"/>
      <c r="J155" s="60"/>
    </row>
    <row r="156">
      <c r="C156" s="58"/>
      <c r="E156" s="28"/>
      <c r="G156" s="59"/>
      <c r="H156" s="60"/>
      <c r="I156" s="60"/>
      <c r="J156" s="60"/>
    </row>
    <row r="157">
      <c r="C157" s="58"/>
      <c r="E157" s="28"/>
      <c r="G157" s="59"/>
      <c r="H157" s="60"/>
      <c r="I157" s="60"/>
      <c r="J157" s="60"/>
    </row>
    <row r="158">
      <c r="C158" s="58"/>
      <c r="E158" s="28"/>
      <c r="G158" s="59"/>
      <c r="H158" s="60"/>
      <c r="I158" s="60"/>
      <c r="J158" s="60"/>
    </row>
    <row r="159">
      <c r="C159" s="58"/>
      <c r="E159" s="28"/>
      <c r="G159" s="59"/>
      <c r="H159" s="60"/>
      <c r="I159" s="60"/>
      <c r="J159" s="60"/>
    </row>
    <row r="160">
      <c r="C160" s="58"/>
      <c r="E160" s="28"/>
      <c r="G160" s="59"/>
      <c r="H160" s="60"/>
      <c r="I160" s="60"/>
      <c r="J160" s="60"/>
    </row>
    <row r="161">
      <c r="C161" s="58"/>
      <c r="E161" s="28"/>
      <c r="G161" s="59"/>
      <c r="H161" s="60"/>
      <c r="I161" s="60"/>
      <c r="J161" s="60"/>
    </row>
    <row r="162">
      <c r="C162" s="58"/>
      <c r="E162" s="28"/>
      <c r="G162" s="59"/>
      <c r="H162" s="60"/>
      <c r="I162" s="60"/>
      <c r="J162" s="60"/>
    </row>
    <row r="163">
      <c r="C163" s="58"/>
      <c r="E163" s="28"/>
      <c r="G163" s="59"/>
      <c r="H163" s="60"/>
      <c r="I163" s="60"/>
      <c r="J163" s="60"/>
    </row>
    <row r="164">
      <c r="C164" s="58"/>
      <c r="E164" s="28"/>
      <c r="G164" s="59"/>
      <c r="H164" s="60"/>
      <c r="I164" s="60"/>
      <c r="J164" s="60"/>
    </row>
    <row r="165">
      <c r="C165" s="58"/>
      <c r="E165" s="28"/>
      <c r="G165" s="59"/>
      <c r="H165" s="60"/>
      <c r="I165" s="60"/>
      <c r="J165" s="60"/>
    </row>
    <row r="166">
      <c r="C166" s="58"/>
      <c r="E166" s="28"/>
      <c r="G166" s="59"/>
      <c r="H166" s="60"/>
      <c r="I166" s="60"/>
      <c r="J166" s="60"/>
    </row>
    <row r="167">
      <c r="C167" s="58"/>
      <c r="E167" s="28"/>
      <c r="G167" s="59"/>
      <c r="H167" s="60"/>
      <c r="I167" s="60"/>
      <c r="J167" s="60"/>
    </row>
    <row r="168">
      <c r="C168" s="58"/>
      <c r="E168" s="28"/>
      <c r="G168" s="59"/>
      <c r="H168" s="60"/>
      <c r="I168" s="60"/>
      <c r="J168" s="60"/>
    </row>
    <row r="169">
      <c r="C169" s="58"/>
      <c r="E169" s="28"/>
      <c r="G169" s="59"/>
      <c r="H169" s="60"/>
      <c r="I169" s="60"/>
      <c r="J169" s="60"/>
    </row>
    <row r="170">
      <c r="C170" s="58"/>
      <c r="E170" s="28"/>
      <c r="G170" s="59"/>
      <c r="H170" s="60"/>
      <c r="I170" s="60"/>
      <c r="J170" s="60"/>
    </row>
    <row r="171">
      <c r="C171" s="58"/>
      <c r="E171" s="28"/>
      <c r="G171" s="59"/>
      <c r="H171" s="60"/>
      <c r="I171" s="60"/>
      <c r="J171" s="60"/>
    </row>
    <row r="172">
      <c r="C172" s="58"/>
      <c r="E172" s="28"/>
      <c r="G172" s="59"/>
      <c r="H172" s="60"/>
      <c r="I172" s="60"/>
      <c r="J172" s="60"/>
    </row>
    <row r="173">
      <c r="C173" s="58"/>
      <c r="E173" s="28"/>
      <c r="G173" s="59"/>
      <c r="H173" s="60"/>
      <c r="I173" s="60"/>
      <c r="J173" s="60"/>
    </row>
    <row r="174">
      <c r="C174" s="58"/>
      <c r="E174" s="28"/>
      <c r="G174" s="59"/>
      <c r="H174" s="60"/>
      <c r="I174" s="60"/>
      <c r="J174" s="60"/>
    </row>
    <row r="175">
      <c r="C175" s="58"/>
      <c r="E175" s="28"/>
      <c r="G175" s="59"/>
      <c r="H175" s="60"/>
      <c r="I175" s="60"/>
      <c r="J175" s="60"/>
    </row>
    <row r="176">
      <c r="C176" s="58"/>
      <c r="E176" s="28"/>
      <c r="G176" s="59"/>
      <c r="H176" s="60"/>
      <c r="I176" s="60"/>
      <c r="J176" s="60"/>
    </row>
    <row r="177">
      <c r="C177" s="58"/>
      <c r="E177" s="28"/>
      <c r="G177" s="59"/>
      <c r="H177" s="60"/>
      <c r="I177" s="60"/>
      <c r="J177" s="60"/>
    </row>
    <row r="178">
      <c r="C178" s="58"/>
      <c r="E178" s="28"/>
      <c r="G178" s="59"/>
      <c r="H178" s="60"/>
      <c r="I178" s="60"/>
      <c r="J178" s="60"/>
    </row>
    <row r="179">
      <c r="C179" s="58"/>
      <c r="E179" s="28"/>
      <c r="G179" s="59"/>
      <c r="H179" s="60"/>
      <c r="I179" s="60"/>
      <c r="J179" s="60"/>
    </row>
    <row r="180">
      <c r="C180" s="58"/>
      <c r="E180" s="28"/>
      <c r="G180" s="59"/>
      <c r="H180" s="60"/>
      <c r="I180" s="60"/>
      <c r="J180" s="60"/>
    </row>
    <row r="181">
      <c r="C181" s="58"/>
      <c r="E181" s="28"/>
      <c r="G181" s="59"/>
      <c r="H181" s="60"/>
      <c r="I181" s="60"/>
      <c r="J181" s="60"/>
    </row>
    <row r="182">
      <c r="C182" s="58"/>
      <c r="E182" s="28"/>
      <c r="G182" s="59"/>
      <c r="H182" s="60"/>
      <c r="I182" s="60"/>
      <c r="J182" s="60"/>
    </row>
    <row r="183">
      <c r="C183" s="58"/>
      <c r="E183" s="28"/>
      <c r="G183" s="59"/>
      <c r="H183" s="60"/>
      <c r="I183" s="60"/>
      <c r="J183" s="60"/>
    </row>
    <row r="184">
      <c r="C184" s="58"/>
      <c r="E184" s="28"/>
      <c r="G184" s="59"/>
      <c r="H184" s="60"/>
      <c r="I184" s="60"/>
      <c r="J184" s="60"/>
    </row>
    <row r="185">
      <c r="C185" s="58"/>
      <c r="E185" s="28"/>
      <c r="G185" s="59"/>
      <c r="H185" s="60"/>
      <c r="I185" s="60"/>
      <c r="J185" s="60"/>
    </row>
    <row r="186">
      <c r="C186" s="58"/>
      <c r="E186" s="28"/>
      <c r="G186" s="59"/>
      <c r="H186" s="60"/>
      <c r="I186" s="60"/>
      <c r="J186" s="60"/>
    </row>
    <row r="187">
      <c r="C187" s="58"/>
      <c r="E187" s="28"/>
      <c r="G187" s="59"/>
      <c r="H187" s="60"/>
      <c r="I187" s="60"/>
      <c r="J187" s="60"/>
    </row>
    <row r="188">
      <c r="C188" s="58"/>
      <c r="E188" s="28"/>
      <c r="G188" s="59"/>
      <c r="H188" s="60"/>
      <c r="I188" s="60"/>
      <c r="J188" s="60"/>
    </row>
    <row r="189">
      <c r="C189" s="58"/>
      <c r="E189" s="28"/>
      <c r="G189" s="59"/>
      <c r="H189" s="60"/>
      <c r="I189" s="60"/>
      <c r="J189" s="60"/>
    </row>
    <row r="190">
      <c r="C190" s="58"/>
      <c r="E190" s="28"/>
      <c r="G190" s="59"/>
      <c r="H190" s="60"/>
      <c r="I190" s="60"/>
      <c r="J190" s="60"/>
    </row>
    <row r="191">
      <c r="C191" s="58"/>
      <c r="E191" s="28"/>
      <c r="G191" s="59"/>
      <c r="H191" s="60"/>
      <c r="I191" s="60"/>
      <c r="J191" s="60"/>
    </row>
    <row r="192">
      <c r="C192" s="58"/>
      <c r="E192" s="28"/>
      <c r="G192" s="59"/>
      <c r="H192" s="60"/>
      <c r="I192" s="60"/>
      <c r="J192" s="60"/>
    </row>
    <row r="193">
      <c r="C193" s="58"/>
      <c r="E193" s="28"/>
      <c r="G193" s="59"/>
      <c r="H193" s="60"/>
      <c r="I193" s="60"/>
      <c r="J193" s="60"/>
    </row>
    <row r="194">
      <c r="C194" s="58"/>
      <c r="E194" s="28"/>
      <c r="G194" s="59"/>
      <c r="H194" s="60"/>
      <c r="I194" s="60"/>
      <c r="J194" s="60"/>
    </row>
    <row r="195">
      <c r="C195" s="58"/>
      <c r="E195" s="28"/>
      <c r="G195" s="59"/>
      <c r="H195" s="60"/>
      <c r="I195" s="60"/>
      <c r="J195" s="60"/>
    </row>
    <row r="196">
      <c r="C196" s="58"/>
      <c r="E196" s="28"/>
      <c r="G196" s="59"/>
      <c r="H196" s="60"/>
      <c r="I196" s="60"/>
      <c r="J196" s="60"/>
    </row>
    <row r="197">
      <c r="C197" s="58"/>
      <c r="E197" s="28"/>
      <c r="G197" s="59"/>
      <c r="H197" s="60"/>
      <c r="I197" s="60"/>
      <c r="J197" s="60"/>
    </row>
    <row r="198">
      <c r="C198" s="58"/>
      <c r="E198" s="28"/>
      <c r="G198" s="59"/>
      <c r="H198" s="60"/>
      <c r="I198" s="60"/>
      <c r="J198" s="60"/>
    </row>
    <row r="199">
      <c r="C199" s="58"/>
      <c r="E199" s="28"/>
      <c r="G199" s="59"/>
      <c r="H199" s="60"/>
      <c r="I199" s="60"/>
      <c r="J199" s="60"/>
    </row>
    <row r="200">
      <c r="C200" s="58"/>
      <c r="E200" s="28"/>
      <c r="G200" s="59"/>
      <c r="H200" s="60"/>
      <c r="I200" s="60"/>
      <c r="J200" s="60"/>
    </row>
    <row r="201">
      <c r="C201" s="58"/>
      <c r="E201" s="28"/>
      <c r="G201" s="59"/>
      <c r="H201" s="60"/>
      <c r="I201" s="60"/>
      <c r="J201" s="60"/>
    </row>
    <row r="202">
      <c r="C202" s="58"/>
      <c r="E202" s="28"/>
      <c r="G202" s="59"/>
      <c r="H202" s="60"/>
      <c r="I202" s="60"/>
      <c r="J202" s="60"/>
    </row>
    <row r="203">
      <c r="C203" s="58"/>
      <c r="E203" s="28"/>
      <c r="G203" s="59"/>
      <c r="H203" s="60"/>
      <c r="I203" s="60"/>
      <c r="J203" s="60"/>
    </row>
    <row r="204">
      <c r="C204" s="58"/>
      <c r="E204" s="28"/>
      <c r="G204" s="59"/>
      <c r="H204" s="60"/>
      <c r="I204" s="60"/>
      <c r="J204" s="60"/>
    </row>
    <row r="205">
      <c r="C205" s="58"/>
      <c r="E205" s="28"/>
      <c r="G205" s="59"/>
      <c r="H205" s="60"/>
      <c r="I205" s="60"/>
      <c r="J205" s="60"/>
    </row>
    <row r="206">
      <c r="C206" s="58"/>
      <c r="E206" s="28"/>
      <c r="G206" s="59"/>
      <c r="H206" s="60"/>
      <c r="I206" s="60"/>
      <c r="J206" s="60"/>
    </row>
    <row r="207">
      <c r="C207" s="58"/>
      <c r="E207" s="28"/>
      <c r="G207" s="59"/>
      <c r="H207" s="60"/>
      <c r="I207" s="60"/>
      <c r="J207" s="60"/>
    </row>
    <row r="208">
      <c r="C208" s="58"/>
      <c r="E208" s="28"/>
      <c r="G208" s="59"/>
      <c r="H208" s="60"/>
      <c r="I208" s="60"/>
      <c r="J208" s="60"/>
    </row>
    <row r="209">
      <c r="C209" s="58"/>
      <c r="E209" s="28"/>
      <c r="G209" s="59"/>
      <c r="H209" s="60"/>
      <c r="I209" s="60"/>
      <c r="J209" s="60"/>
    </row>
    <row r="210">
      <c r="C210" s="58"/>
      <c r="E210" s="28"/>
      <c r="G210" s="59"/>
      <c r="H210" s="60"/>
      <c r="I210" s="60"/>
      <c r="J210" s="60"/>
    </row>
    <row r="211">
      <c r="C211" s="58"/>
      <c r="E211" s="28"/>
      <c r="G211" s="59"/>
      <c r="H211" s="60"/>
      <c r="I211" s="60"/>
      <c r="J211" s="60"/>
    </row>
    <row r="212">
      <c r="C212" s="58"/>
      <c r="E212" s="28"/>
      <c r="G212" s="59"/>
      <c r="H212" s="60"/>
      <c r="I212" s="60"/>
      <c r="J212" s="60"/>
    </row>
    <row r="213">
      <c r="C213" s="58"/>
      <c r="E213" s="28"/>
      <c r="G213" s="59"/>
      <c r="H213" s="60"/>
      <c r="I213" s="60"/>
      <c r="J213" s="60"/>
    </row>
    <row r="214">
      <c r="C214" s="58"/>
      <c r="E214" s="28"/>
      <c r="G214" s="59"/>
      <c r="H214" s="60"/>
      <c r="I214" s="60"/>
      <c r="J214" s="60"/>
    </row>
    <row r="215">
      <c r="C215" s="58"/>
      <c r="E215" s="28"/>
      <c r="G215" s="59"/>
      <c r="H215" s="60"/>
      <c r="I215" s="60"/>
      <c r="J215" s="60"/>
    </row>
    <row r="216">
      <c r="C216" s="58"/>
      <c r="E216" s="28"/>
      <c r="G216" s="59"/>
      <c r="H216" s="60"/>
      <c r="I216" s="60"/>
      <c r="J216" s="60"/>
    </row>
    <row r="217">
      <c r="C217" s="58"/>
      <c r="E217" s="28"/>
      <c r="G217" s="59"/>
      <c r="H217" s="60"/>
      <c r="I217" s="60"/>
      <c r="J217" s="60"/>
    </row>
    <row r="218">
      <c r="C218" s="58"/>
      <c r="E218" s="28"/>
      <c r="G218" s="59"/>
      <c r="H218" s="60"/>
      <c r="I218" s="60"/>
      <c r="J218" s="60"/>
    </row>
    <row r="219">
      <c r="C219" s="58"/>
      <c r="E219" s="28"/>
      <c r="G219" s="59"/>
      <c r="H219" s="60"/>
      <c r="I219" s="60"/>
      <c r="J219" s="60"/>
    </row>
    <row r="220">
      <c r="C220" s="58"/>
      <c r="E220" s="28"/>
      <c r="G220" s="59"/>
      <c r="H220" s="60"/>
      <c r="I220" s="60"/>
      <c r="J220" s="60"/>
    </row>
    <row r="221">
      <c r="C221" s="58"/>
      <c r="E221" s="28"/>
      <c r="G221" s="59"/>
      <c r="H221" s="60"/>
      <c r="I221" s="60"/>
      <c r="J221" s="60"/>
    </row>
    <row r="222">
      <c r="C222" s="58"/>
      <c r="E222" s="28"/>
      <c r="G222" s="59"/>
      <c r="H222" s="60"/>
      <c r="I222" s="60"/>
      <c r="J222" s="60"/>
    </row>
    <row r="223">
      <c r="C223" s="58"/>
      <c r="E223" s="28"/>
      <c r="G223" s="59"/>
      <c r="H223" s="60"/>
      <c r="I223" s="60"/>
      <c r="J223" s="60"/>
    </row>
    <row r="224">
      <c r="C224" s="58"/>
      <c r="E224" s="28"/>
      <c r="G224" s="59"/>
      <c r="H224" s="60"/>
      <c r="I224" s="60"/>
      <c r="J224" s="60"/>
    </row>
    <row r="225">
      <c r="C225" s="58"/>
      <c r="E225" s="28"/>
      <c r="G225" s="59"/>
      <c r="H225" s="60"/>
      <c r="I225" s="60"/>
      <c r="J225" s="60"/>
    </row>
    <row r="226">
      <c r="C226" s="58"/>
      <c r="E226" s="28"/>
      <c r="G226" s="59"/>
      <c r="H226" s="60"/>
      <c r="I226" s="60"/>
      <c r="J226" s="60"/>
    </row>
    <row r="227">
      <c r="C227" s="58"/>
      <c r="E227" s="28"/>
      <c r="G227" s="59"/>
      <c r="H227" s="60"/>
      <c r="I227" s="60"/>
      <c r="J227" s="60"/>
    </row>
    <row r="228">
      <c r="C228" s="58"/>
      <c r="E228" s="28"/>
      <c r="G228" s="59"/>
      <c r="H228" s="60"/>
      <c r="I228" s="60"/>
      <c r="J228" s="60"/>
    </row>
    <row r="229">
      <c r="C229" s="58"/>
      <c r="E229" s="28"/>
      <c r="G229" s="59"/>
      <c r="H229" s="60"/>
      <c r="I229" s="60"/>
      <c r="J229" s="60"/>
    </row>
    <row r="230">
      <c r="C230" s="58"/>
      <c r="E230" s="28"/>
      <c r="G230" s="59"/>
      <c r="H230" s="60"/>
      <c r="I230" s="60"/>
      <c r="J230" s="60"/>
    </row>
    <row r="231">
      <c r="C231" s="58"/>
      <c r="E231" s="28"/>
      <c r="G231" s="59"/>
      <c r="H231" s="60"/>
      <c r="I231" s="60"/>
      <c r="J231" s="60"/>
    </row>
    <row r="232">
      <c r="C232" s="58"/>
      <c r="E232" s="28"/>
      <c r="G232" s="59"/>
      <c r="H232" s="60"/>
      <c r="I232" s="60"/>
      <c r="J232" s="60"/>
    </row>
    <row r="233">
      <c r="C233" s="58"/>
      <c r="E233" s="28"/>
      <c r="G233" s="59"/>
      <c r="H233" s="60"/>
      <c r="I233" s="60"/>
      <c r="J233" s="60"/>
    </row>
    <row r="234">
      <c r="C234" s="58"/>
      <c r="E234" s="28"/>
      <c r="G234" s="59"/>
      <c r="H234" s="60"/>
      <c r="I234" s="60"/>
      <c r="J234" s="60"/>
    </row>
    <row r="235">
      <c r="C235" s="58"/>
      <c r="E235" s="28"/>
      <c r="G235" s="59"/>
      <c r="H235" s="60"/>
      <c r="I235" s="60"/>
      <c r="J235" s="60"/>
    </row>
    <row r="236">
      <c r="C236" s="58"/>
      <c r="E236" s="28"/>
      <c r="G236" s="59"/>
      <c r="H236" s="60"/>
      <c r="I236" s="60"/>
      <c r="J236" s="60"/>
    </row>
    <row r="237">
      <c r="C237" s="58"/>
      <c r="E237" s="28"/>
      <c r="G237" s="59"/>
      <c r="H237" s="60"/>
      <c r="I237" s="60"/>
      <c r="J237" s="60"/>
    </row>
    <row r="238">
      <c r="C238" s="58"/>
      <c r="E238" s="28"/>
      <c r="G238" s="59"/>
      <c r="H238" s="60"/>
      <c r="I238" s="60"/>
      <c r="J238" s="60"/>
    </row>
    <row r="239">
      <c r="C239" s="58"/>
      <c r="E239" s="28"/>
      <c r="G239" s="59"/>
      <c r="H239" s="60"/>
      <c r="I239" s="60"/>
      <c r="J239" s="60"/>
    </row>
    <row r="240">
      <c r="C240" s="58"/>
      <c r="E240" s="28"/>
      <c r="G240" s="59"/>
      <c r="H240" s="60"/>
      <c r="I240" s="60"/>
      <c r="J240" s="60"/>
    </row>
    <row r="241">
      <c r="C241" s="58"/>
      <c r="E241" s="28"/>
      <c r="G241" s="59"/>
      <c r="H241" s="60"/>
      <c r="I241" s="60"/>
      <c r="J241" s="60"/>
    </row>
    <row r="242">
      <c r="C242" s="58"/>
      <c r="E242" s="28"/>
      <c r="G242" s="59"/>
      <c r="H242" s="60"/>
      <c r="I242" s="60"/>
      <c r="J242" s="60"/>
    </row>
    <row r="243">
      <c r="C243" s="58"/>
      <c r="E243" s="28"/>
      <c r="G243" s="59"/>
      <c r="H243" s="60"/>
      <c r="I243" s="60"/>
      <c r="J243" s="60"/>
    </row>
    <row r="244">
      <c r="C244" s="58"/>
      <c r="E244" s="28"/>
      <c r="G244" s="59"/>
      <c r="H244" s="60"/>
      <c r="I244" s="60"/>
      <c r="J244" s="60"/>
    </row>
    <row r="245">
      <c r="C245" s="58"/>
      <c r="E245" s="28"/>
      <c r="G245" s="59"/>
      <c r="H245" s="60"/>
      <c r="I245" s="60"/>
      <c r="J245" s="60"/>
    </row>
    <row r="246">
      <c r="C246" s="58"/>
      <c r="E246" s="28"/>
      <c r="G246" s="59"/>
      <c r="H246" s="60"/>
      <c r="I246" s="60"/>
      <c r="J246" s="60"/>
    </row>
    <row r="247">
      <c r="C247" s="58"/>
      <c r="E247" s="28"/>
      <c r="G247" s="59"/>
      <c r="H247" s="60"/>
      <c r="I247" s="60"/>
      <c r="J247" s="60"/>
    </row>
    <row r="248">
      <c r="C248" s="58"/>
      <c r="E248" s="28"/>
      <c r="G248" s="59"/>
      <c r="H248" s="60"/>
      <c r="I248" s="60"/>
      <c r="J248" s="60"/>
    </row>
    <row r="249">
      <c r="C249" s="58"/>
      <c r="E249" s="28"/>
      <c r="G249" s="59"/>
      <c r="H249" s="60"/>
      <c r="I249" s="60"/>
      <c r="J249" s="60"/>
    </row>
    <row r="250">
      <c r="C250" s="58"/>
      <c r="E250" s="28"/>
      <c r="G250" s="59"/>
      <c r="H250" s="60"/>
      <c r="I250" s="60"/>
      <c r="J250" s="60"/>
    </row>
    <row r="251">
      <c r="C251" s="58"/>
      <c r="E251" s="28"/>
      <c r="G251" s="59"/>
      <c r="H251" s="60"/>
      <c r="I251" s="60"/>
      <c r="J251" s="60"/>
    </row>
    <row r="252">
      <c r="C252" s="58"/>
      <c r="E252" s="28"/>
      <c r="G252" s="59"/>
      <c r="H252" s="60"/>
      <c r="I252" s="60"/>
      <c r="J252" s="60"/>
    </row>
    <row r="253">
      <c r="C253" s="58"/>
      <c r="E253" s="28"/>
      <c r="G253" s="59"/>
      <c r="H253" s="60"/>
      <c r="I253" s="60"/>
      <c r="J253" s="60"/>
    </row>
    <row r="254">
      <c r="C254" s="58"/>
      <c r="E254" s="28"/>
      <c r="G254" s="59"/>
      <c r="H254" s="60"/>
      <c r="I254" s="60"/>
      <c r="J254" s="60"/>
    </row>
    <row r="255">
      <c r="C255" s="58"/>
      <c r="E255" s="28"/>
      <c r="G255" s="59"/>
      <c r="H255" s="60"/>
      <c r="I255" s="60"/>
      <c r="J255" s="60"/>
    </row>
    <row r="256">
      <c r="C256" s="58"/>
      <c r="E256" s="28"/>
      <c r="G256" s="59"/>
      <c r="H256" s="60"/>
      <c r="I256" s="60"/>
      <c r="J256" s="60"/>
    </row>
    <row r="257">
      <c r="C257" s="58"/>
      <c r="E257" s="28"/>
      <c r="G257" s="59"/>
      <c r="H257" s="60"/>
      <c r="I257" s="60"/>
      <c r="J257" s="60"/>
    </row>
    <row r="258">
      <c r="C258" s="58"/>
      <c r="E258" s="28"/>
      <c r="G258" s="59"/>
      <c r="H258" s="60"/>
      <c r="I258" s="60"/>
      <c r="J258" s="60"/>
    </row>
    <row r="259">
      <c r="C259" s="58"/>
      <c r="E259" s="28"/>
      <c r="G259" s="59"/>
      <c r="H259" s="60"/>
      <c r="I259" s="60"/>
      <c r="J259" s="60"/>
    </row>
    <row r="260">
      <c r="C260" s="58"/>
      <c r="E260" s="28"/>
      <c r="G260" s="59"/>
      <c r="H260" s="60"/>
      <c r="I260" s="60"/>
      <c r="J260" s="60"/>
    </row>
    <row r="261">
      <c r="C261" s="58"/>
      <c r="E261" s="28"/>
      <c r="G261" s="59"/>
      <c r="H261" s="60"/>
      <c r="I261" s="60"/>
      <c r="J261" s="60"/>
    </row>
    <row r="262">
      <c r="C262" s="58"/>
      <c r="E262" s="28"/>
      <c r="G262" s="59"/>
      <c r="H262" s="60"/>
      <c r="I262" s="60"/>
      <c r="J262" s="60"/>
    </row>
    <row r="263">
      <c r="C263" s="58"/>
      <c r="E263" s="28"/>
      <c r="G263" s="59"/>
      <c r="H263" s="60"/>
      <c r="I263" s="60"/>
      <c r="J263" s="60"/>
    </row>
    <row r="264">
      <c r="C264" s="58"/>
      <c r="E264" s="28"/>
      <c r="G264" s="59"/>
      <c r="H264" s="60"/>
      <c r="I264" s="60"/>
      <c r="J264" s="60"/>
    </row>
    <row r="265">
      <c r="C265" s="58"/>
      <c r="E265" s="28"/>
      <c r="G265" s="59"/>
      <c r="H265" s="60"/>
      <c r="I265" s="60"/>
      <c r="J265" s="60"/>
    </row>
    <row r="266">
      <c r="C266" s="58"/>
      <c r="E266" s="28"/>
      <c r="G266" s="59"/>
      <c r="H266" s="60"/>
      <c r="I266" s="60"/>
      <c r="J266" s="60"/>
    </row>
    <row r="267">
      <c r="C267" s="58"/>
      <c r="E267" s="28"/>
      <c r="G267" s="59"/>
      <c r="H267" s="60"/>
      <c r="I267" s="60"/>
      <c r="J267" s="60"/>
    </row>
    <row r="268">
      <c r="C268" s="58"/>
      <c r="E268" s="28"/>
      <c r="G268" s="59"/>
      <c r="H268" s="60"/>
      <c r="I268" s="60"/>
      <c r="J268" s="60"/>
    </row>
    <row r="269">
      <c r="C269" s="58"/>
      <c r="E269" s="28"/>
      <c r="G269" s="59"/>
      <c r="H269" s="60"/>
      <c r="I269" s="60"/>
      <c r="J269" s="60"/>
    </row>
    <row r="270">
      <c r="C270" s="58"/>
      <c r="E270" s="28"/>
      <c r="G270" s="59"/>
      <c r="H270" s="60"/>
      <c r="I270" s="60"/>
      <c r="J270" s="60"/>
    </row>
    <row r="271">
      <c r="C271" s="58"/>
      <c r="E271" s="28"/>
      <c r="G271" s="59"/>
      <c r="H271" s="60"/>
      <c r="I271" s="60"/>
      <c r="J271" s="60"/>
    </row>
    <row r="272">
      <c r="C272" s="58"/>
      <c r="E272" s="28"/>
      <c r="G272" s="59"/>
      <c r="H272" s="60"/>
      <c r="I272" s="60"/>
      <c r="J272" s="60"/>
    </row>
    <row r="273">
      <c r="C273" s="58"/>
      <c r="E273" s="28"/>
      <c r="G273" s="59"/>
      <c r="H273" s="60"/>
      <c r="I273" s="60"/>
      <c r="J273" s="60"/>
    </row>
    <row r="274">
      <c r="C274" s="58"/>
      <c r="E274" s="28"/>
      <c r="G274" s="59"/>
      <c r="H274" s="60"/>
      <c r="I274" s="60"/>
      <c r="J274" s="60"/>
    </row>
    <row r="275">
      <c r="C275" s="58"/>
      <c r="E275" s="28"/>
      <c r="G275" s="59"/>
      <c r="H275" s="60"/>
      <c r="I275" s="60"/>
      <c r="J275" s="60"/>
    </row>
    <row r="276">
      <c r="C276" s="58"/>
      <c r="E276" s="28"/>
      <c r="G276" s="59"/>
      <c r="H276" s="60"/>
      <c r="I276" s="60"/>
      <c r="J276" s="60"/>
    </row>
    <row r="277">
      <c r="C277" s="58"/>
      <c r="E277" s="28"/>
      <c r="G277" s="59"/>
      <c r="H277" s="60"/>
      <c r="I277" s="60"/>
      <c r="J277" s="60"/>
    </row>
    <row r="278">
      <c r="C278" s="58"/>
      <c r="E278" s="28"/>
      <c r="G278" s="59"/>
      <c r="H278" s="60"/>
      <c r="I278" s="60"/>
      <c r="J278" s="60"/>
    </row>
    <row r="279">
      <c r="C279" s="58"/>
      <c r="E279" s="28"/>
      <c r="G279" s="59"/>
      <c r="H279" s="60"/>
      <c r="I279" s="60"/>
      <c r="J279" s="60"/>
    </row>
    <row r="280">
      <c r="C280" s="58"/>
      <c r="E280" s="28"/>
      <c r="G280" s="59"/>
      <c r="H280" s="60"/>
      <c r="I280" s="60"/>
      <c r="J280" s="60"/>
    </row>
    <row r="281">
      <c r="C281" s="58"/>
      <c r="E281" s="28"/>
      <c r="G281" s="59"/>
      <c r="H281" s="60"/>
      <c r="I281" s="60"/>
      <c r="J281" s="60"/>
    </row>
    <row r="282">
      <c r="C282" s="58"/>
      <c r="E282" s="28"/>
      <c r="G282" s="59"/>
      <c r="H282" s="60"/>
      <c r="I282" s="60"/>
      <c r="J282" s="60"/>
    </row>
    <row r="283">
      <c r="C283" s="58"/>
      <c r="E283" s="28"/>
      <c r="G283" s="59"/>
      <c r="H283" s="60"/>
      <c r="I283" s="60"/>
      <c r="J283" s="60"/>
    </row>
    <row r="284">
      <c r="C284" s="58"/>
      <c r="E284" s="28"/>
      <c r="G284" s="59"/>
      <c r="H284" s="60"/>
      <c r="I284" s="60"/>
      <c r="J284" s="60"/>
    </row>
    <row r="285">
      <c r="C285" s="58"/>
      <c r="E285" s="28"/>
      <c r="G285" s="59"/>
      <c r="H285" s="60"/>
      <c r="I285" s="60"/>
      <c r="J285" s="60"/>
    </row>
    <row r="286">
      <c r="C286" s="58"/>
      <c r="E286" s="28"/>
      <c r="G286" s="59"/>
      <c r="H286" s="60"/>
      <c r="I286" s="60"/>
      <c r="J286" s="60"/>
    </row>
    <row r="287">
      <c r="C287" s="58"/>
      <c r="E287" s="28"/>
      <c r="G287" s="59"/>
      <c r="H287" s="60"/>
      <c r="I287" s="60"/>
      <c r="J287" s="60"/>
    </row>
    <row r="288">
      <c r="C288" s="58"/>
      <c r="E288" s="28"/>
      <c r="G288" s="59"/>
      <c r="H288" s="60"/>
      <c r="I288" s="60"/>
      <c r="J288" s="60"/>
    </row>
    <row r="289">
      <c r="C289" s="58"/>
      <c r="E289" s="28"/>
      <c r="G289" s="59"/>
      <c r="H289" s="60"/>
      <c r="I289" s="60"/>
      <c r="J289" s="60"/>
    </row>
    <row r="290">
      <c r="C290" s="58"/>
      <c r="E290" s="28"/>
      <c r="G290" s="59"/>
      <c r="H290" s="60"/>
      <c r="I290" s="60"/>
      <c r="J290" s="60"/>
    </row>
    <row r="291">
      <c r="C291" s="58"/>
      <c r="E291" s="28"/>
      <c r="G291" s="59"/>
      <c r="H291" s="60"/>
      <c r="I291" s="60"/>
      <c r="J291" s="60"/>
    </row>
    <row r="292">
      <c r="C292" s="58"/>
      <c r="E292" s="28"/>
      <c r="G292" s="59"/>
      <c r="H292" s="60"/>
      <c r="I292" s="60"/>
      <c r="J292" s="60"/>
    </row>
    <row r="293">
      <c r="C293" s="58"/>
      <c r="E293" s="28"/>
      <c r="G293" s="59"/>
      <c r="H293" s="60"/>
      <c r="I293" s="60"/>
      <c r="J293" s="60"/>
    </row>
    <row r="294">
      <c r="C294" s="58"/>
      <c r="E294" s="28"/>
      <c r="G294" s="59"/>
      <c r="H294" s="60"/>
      <c r="I294" s="60"/>
      <c r="J294" s="60"/>
    </row>
    <row r="295">
      <c r="C295" s="58"/>
      <c r="E295" s="28"/>
      <c r="G295" s="59"/>
      <c r="H295" s="60"/>
      <c r="I295" s="60"/>
      <c r="J295" s="60"/>
    </row>
    <row r="296">
      <c r="C296" s="58"/>
      <c r="E296" s="28"/>
      <c r="G296" s="59"/>
      <c r="H296" s="60"/>
      <c r="I296" s="60"/>
      <c r="J296" s="60"/>
    </row>
    <row r="297">
      <c r="C297" s="58"/>
      <c r="E297" s="28"/>
      <c r="G297" s="59"/>
      <c r="H297" s="60"/>
      <c r="I297" s="60"/>
      <c r="J297" s="60"/>
    </row>
    <row r="298">
      <c r="C298" s="58"/>
      <c r="E298" s="28"/>
      <c r="G298" s="59"/>
      <c r="H298" s="60"/>
      <c r="I298" s="60"/>
      <c r="J298" s="60"/>
    </row>
    <row r="299">
      <c r="C299" s="58"/>
      <c r="E299" s="28"/>
      <c r="G299" s="59"/>
      <c r="H299" s="60"/>
      <c r="I299" s="60"/>
      <c r="J299" s="60"/>
    </row>
    <row r="300">
      <c r="C300" s="58"/>
      <c r="E300" s="28"/>
      <c r="G300" s="59"/>
      <c r="H300" s="60"/>
      <c r="I300" s="60"/>
      <c r="J300" s="60"/>
    </row>
    <row r="301">
      <c r="C301" s="58"/>
      <c r="E301" s="28"/>
      <c r="G301" s="59"/>
      <c r="H301" s="60"/>
      <c r="I301" s="60"/>
      <c r="J301" s="60"/>
    </row>
    <row r="302">
      <c r="C302" s="58"/>
      <c r="E302" s="28"/>
      <c r="G302" s="59"/>
      <c r="H302" s="60"/>
      <c r="I302" s="60"/>
      <c r="J302" s="60"/>
    </row>
    <row r="303">
      <c r="C303" s="58"/>
      <c r="E303" s="28"/>
      <c r="G303" s="59"/>
      <c r="H303" s="60"/>
      <c r="I303" s="60"/>
      <c r="J303" s="60"/>
    </row>
    <row r="304">
      <c r="C304" s="58"/>
      <c r="E304" s="28"/>
      <c r="G304" s="59"/>
      <c r="H304" s="60"/>
      <c r="I304" s="60"/>
      <c r="J304" s="60"/>
    </row>
    <row r="305">
      <c r="C305" s="58"/>
      <c r="E305" s="28"/>
      <c r="G305" s="59"/>
      <c r="H305" s="60"/>
      <c r="I305" s="60"/>
      <c r="J305" s="60"/>
    </row>
    <row r="306">
      <c r="C306" s="58"/>
      <c r="E306" s="28"/>
      <c r="G306" s="59"/>
      <c r="H306" s="60"/>
      <c r="I306" s="60"/>
      <c r="J306" s="60"/>
    </row>
    <row r="307">
      <c r="C307" s="58"/>
      <c r="E307" s="28"/>
      <c r="G307" s="59"/>
      <c r="H307" s="60"/>
      <c r="I307" s="60"/>
      <c r="J307" s="60"/>
    </row>
    <row r="308">
      <c r="C308" s="58"/>
      <c r="E308" s="28"/>
      <c r="G308" s="59"/>
      <c r="H308" s="60"/>
      <c r="I308" s="60"/>
      <c r="J308" s="60"/>
    </row>
    <row r="309">
      <c r="C309" s="58"/>
      <c r="E309" s="28"/>
      <c r="G309" s="59"/>
      <c r="H309" s="60"/>
      <c r="I309" s="60"/>
      <c r="J309" s="60"/>
    </row>
    <row r="310">
      <c r="C310" s="58"/>
      <c r="E310" s="28"/>
      <c r="G310" s="59"/>
      <c r="H310" s="60"/>
      <c r="I310" s="60"/>
      <c r="J310" s="60"/>
    </row>
    <row r="311">
      <c r="C311" s="58"/>
      <c r="E311" s="28"/>
      <c r="G311" s="59"/>
      <c r="H311" s="60"/>
      <c r="I311" s="60"/>
      <c r="J311" s="60"/>
    </row>
    <row r="312">
      <c r="C312" s="58"/>
      <c r="E312" s="28"/>
      <c r="G312" s="59"/>
      <c r="H312" s="60"/>
      <c r="I312" s="60"/>
      <c r="J312" s="60"/>
    </row>
    <row r="313">
      <c r="C313" s="58"/>
      <c r="E313" s="28"/>
      <c r="G313" s="59"/>
      <c r="H313" s="60"/>
      <c r="I313" s="60"/>
      <c r="J313" s="60"/>
    </row>
    <row r="314">
      <c r="C314" s="58"/>
      <c r="E314" s="28"/>
      <c r="G314" s="59"/>
      <c r="H314" s="60"/>
      <c r="I314" s="60"/>
      <c r="J314" s="60"/>
    </row>
    <row r="315">
      <c r="C315" s="58"/>
      <c r="E315" s="28"/>
      <c r="G315" s="59"/>
      <c r="H315" s="60"/>
      <c r="I315" s="60"/>
      <c r="J315" s="60"/>
    </row>
    <row r="316">
      <c r="C316" s="58"/>
      <c r="E316" s="28"/>
      <c r="G316" s="59"/>
      <c r="H316" s="60"/>
      <c r="I316" s="60"/>
      <c r="J316" s="60"/>
    </row>
    <row r="317">
      <c r="C317" s="58"/>
      <c r="E317" s="28"/>
      <c r="G317" s="59"/>
      <c r="H317" s="60"/>
      <c r="I317" s="60"/>
      <c r="J317" s="60"/>
    </row>
    <row r="318">
      <c r="C318" s="58"/>
      <c r="E318" s="28"/>
      <c r="G318" s="59"/>
      <c r="H318" s="60"/>
      <c r="I318" s="60"/>
      <c r="J318" s="60"/>
    </row>
    <row r="319">
      <c r="C319" s="58"/>
      <c r="E319" s="28"/>
      <c r="G319" s="59"/>
      <c r="H319" s="60"/>
      <c r="I319" s="60"/>
      <c r="J319" s="60"/>
    </row>
    <row r="320">
      <c r="C320" s="58"/>
      <c r="E320" s="28"/>
      <c r="G320" s="59"/>
      <c r="H320" s="60"/>
      <c r="I320" s="60"/>
      <c r="J320" s="60"/>
    </row>
    <row r="321">
      <c r="C321" s="58"/>
      <c r="E321" s="28"/>
      <c r="G321" s="59"/>
      <c r="H321" s="60"/>
      <c r="I321" s="60"/>
      <c r="J321" s="60"/>
    </row>
    <row r="322">
      <c r="C322" s="58"/>
      <c r="E322" s="28"/>
      <c r="G322" s="59"/>
      <c r="H322" s="60"/>
      <c r="I322" s="60"/>
      <c r="J322" s="60"/>
    </row>
    <row r="323">
      <c r="C323" s="58"/>
      <c r="E323" s="28"/>
      <c r="G323" s="59"/>
      <c r="H323" s="60"/>
      <c r="I323" s="60"/>
      <c r="J323" s="60"/>
    </row>
    <row r="324">
      <c r="C324" s="58"/>
      <c r="E324" s="28"/>
      <c r="G324" s="59"/>
      <c r="H324" s="60"/>
      <c r="I324" s="60"/>
      <c r="J324" s="60"/>
    </row>
    <row r="325">
      <c r="C325" s="58"/>
      <c r="E325" s="28"/>
      <c r="G325" s="59"/>
      <c r="H325" s="60"/>
      <c r="I325" s="60"/>
      <c r="J325" s="60"/>
    </row>
    <row r="326">
      <c r="C326" s="58"/>
      <c r="E326" s="28"/>
      <c r="G326" s="59"/>
      <c r="H326" s="60"/>
      <c r="I326" s="60"/>
      <c r="J326" s="60"/>
    </row>
    <row r="327">
      <c r="C327" s="58"/>
      <c r="E327" s="28"/>
      <c r="G327" s="59"/>
      <c r="H327" s="60"/>
      <c r="I327" s="60"/>
      <c r="J327" s="60"/>
    </row>
    <row r="328">
      <c r="C328" s="58"/>
      <c r="E328" s="28"/>
      <c r="G328" s="59"/>
      <c r="H328" s="60"/>
      <c r="I328" s="60"/>
      <c r="J328" s="60"/>
    </row>
    <row r="329">
      <c r="C329" s="58"/>
      <c r="E329" s="28"/>
      <c r="G329" s="59"/>
      <c r="H329" s="60"/>
      <c r="I329" s="60"/>
      <c r="J329" s="60"/>
    </row>
    <row r="330">
      <c r="C330" s="58"/>
      <c r="E330" s="28"/>
      <c r="G330" s="59"/>
      <c r="H330" s="60"/>
      <c r="I330" s="60"/>
      <c r="J330" s="60"/>
    </row>
    <row r="331">
      <c r="C331" s="58"/>
      <c r="E331" s="28"/>
      <c r="G331" s="59"/>
      <c r="H331" s="60"/>
      <c r="I331" s="60"/>
      <c r="J331" s="60"/>
    </row>
    <row r="332">
      <c r="C332" s="58"/>
      <c r="E332" s="28"/>
      <c r="G332" s="59"/>
      <c r="H332" s="60"/>
      <c r="I332" s="60"/>
      <c r="J332" s="60"/>
    </row>
    <row r="333">
      <c r="C333" s="58"/>
      <c r="E333" s="28"/>
      <c r="G333" s="59"/>
      <c r="H333" s="60"/>
      <c r="I333" s="60"/>
      <c r="J333" s="60"/>
    </row>
    <row r="334">
      <c r="C334" s="58"/>
      <c r="E334" s="28"/>
      <c r="G334" s="59"/>
      <c r="H334" s="60"/>
      <c r="I334" s="60"/>
      <c r="J334" s="60"/>
    </row>
    <row r="335">
      <c r="C335" s="58"/>
      <c r="E335" s="28"/>
      <c r="G335" s="59"/>
      <c r="H335" s="60"/>
      <c r="I335" s="60"/>
      <c r="J335" s="60"/>
    </row>
    <row r="336">
      <c r="C336" s="58"/>
      <c r="E336" s="28"/>
      <c r="G336" s="59"/>
      <c r="H336" s="60"/>
      <c r="I336" s="60"/>
      <c r="J336" s="60"/>
    </row>
    <row r="337">
      <c r="C337" s="58"/>
      <c r="E337" s="28"/>
      <c r="G337" s="59"/>
      <c r="H337" s="60"/>
      <c r="I337" s="60"/>
      <c r="J337" s="60"/>
    </row>
    <row r="338">
      <c r="C338" s="58"/>
      <c r="E338" s="28"/>
      <c r="G338" s="59"/>
      <c r="H338" s="60"/>
      <c r="I338" s="60"/>
      <c r="J338" s="60"/>
    </row>
    <row r="339">
      <c r="C339" s="58"/>
      <c r="E339" s="28"/>
      <c r="G339" s="59"/>
      <c r="H339" s="60"/>
      <c r="I339" s="60"/>
      <c r="J339" s="60"/>
    </row>
    <row r="340">
      <c r="C340" s="58"/>
      <c r="E340" s="28"/>
      <c r="G340" s="59"/>
      <c r="H340" s="60"/>
      <c r="I340" s="60"/>
      <c r="J340" s="60"/>
    </row>
    <row r="341">
      <c r="C341" s="58"/>
      <c r="E341" s="28"/>
      <c r="G341" s="59"/>
      <c r="H341" s="60"/>
      <c r="I341" s="60"/>
      <c r="J341" s="60"/>
    </row>
    <row r="342">
      <c r="C342" s="58"/>
      <c r="E342" s="28"/>
      <c r="G342" s="59"/>
      <c r="H342" s="60"/>
      <c r="I342" s="60"/>
      <c r="J342" s="60"/>
    </row>
    <row r="343">
      <c r="C343" s="58"/>
      <c r="E343" s="28"/>
      <c r="G343" s="59"/>
      <c r="H343" s="60"/>
      <c r="I343" s="60"/>
      <c r="J343" s="60"/>
    </row>
    <row r="344">
      <c r="C344" s="58"/>
      <c r="E344" s="28"/>
      <c r="G344" s="59"/>
      <c r="H344" s="60"/>
      <c r="I344" s="60"/>
      <c r="J344" s="60"/>
    </row>
    <row r="345">
      <c r="C345" s="58"/>
      <c r="E345" s="28"/>
      <c r="G345" s="59"/>
      <c r="H345" s="60"/>
      <c r="I345" s="60"/>
      <c r="J345" s="60"/>
    </row>
    <row r="346">
      <c r="C346" s="58"/>
      <c r="E346" s="28"/>
      <c r="G346" s="59"/>
      <c r="H346" s="60"/>
      <c r="I346" s="60"/>
      <c r="J346" s="60"/>
    </row>
    <row r="347">
      <c r="C347" s="58"/>
      <c r="E347" s="28"/>
      <c r="G347" s="59"/>
      <c r="H347" s="60"/>
      <c r="I347" s="60"/>
      <c r="J347" s="60"/>
    </row>
    <row r="348">
      <c r="C348" s="58"/>
      <c r="E348" s="28"/>
      <c r="G348" s="59"/>
      <c r="H348" s="60"/>
      <c r="I348" s="60"/>
      <c r="J348" s="60"/>
    </row>
    <row r="349">
      <c r="C349" s="58"/>
      <c r="E349" s="28"/>
      <c r="G349" s="59"/>
      <c r="H349" s="60"/>
      <c r="I349" s="60"/>
      <c r="J349" s="60"/>
    </row>
    <row r="350">
      <c r="C350" s="58"/>
      <c r="E350" s="28"/>
      <c r="G350" s="59"/>
      <c r="H350" s="60"/>
      <c r="I350" s="60"/>
      <c r="J350" s="60"/>
    </row>
    <row r="351">
      <c r="C351" s="58"/>
      <c r="E351" s="28"/>
      <c r="G351" s="59"/>
      <c r="H351" s="60"/>
      <c r="I351" s="60"/>
      <c r="J351" s="60"/>
    </row>
    <row r="352">
      <c r="C352" s="58"/>
      <c r="E352" s="28"/>
      <c r="G352" s="59"/>
      <c r="H352" s="60"/>
      <c r="I352" s="60"/>
      <c r="J352" s="60"/>
    </row>
    <row r="353">
      <c r="C353" s="58"/>
      <c r="E353" s="28"/>
      <c r="G353" s="59"/>
      <c r="H353" s="60"/>
      <c r="I353" s="60"/>
      <c r="J353" s="60"/>
    </row>
    <row r="354">
      <c r="C354" s="58"/>
      <c r="E354" s="28"/>
      <c r="G354" s="59"/>
      <c r="H354" s="60"/>
      <c r="I354" s="60"/>
      <c r="J354" s="60"/>
    </row>
    <row r="355">
      <c r="C355" s="58"/>
      <c r="E355" s="28"/>
      <c r="G355" s="59"/>
      <c r="H355" s="60"/>
      <c r="I355" s="60"/>
      <c r="J355" s="60"/>
    </row>
    <row r="356">
      <c r="C356" s="58"/>
      <c r="E356" s="28"/>
      <c r="G356" s="59"/>
      <c r="H356" s="60"/>
      <c r="I356" s="60"/>
      <c r="J356" s="60"/>
    </row>
    <row r="357">
      <c r="C357" s="58"/>
      <c r="E357" s="28"/>
      <c r="G357" s="59"/>
      <c r="H357" s="60"/>
      <c r="I357" s="60"/>
      <c r="J357" s="60"/>
    </row>
    <row r="358">
      <c r="C358" s="58"/>
      <c r="E358" s="28"/>
      <c r="G358" s="59"/>
      <c r="H358" s="60"/>
      <c r="I358" s="60"/>
      <c r="J358" s="60"/>
    </row>
    <row r="359">
      <c r="C359" s="58"/>
      <c r="E359" s="28"/>
      <c r="G359" s="59"/>
      <c r="H359" s="60"/>
      <c r="I359" s="60"/>
      <c r="J359" s="60"/>
    </row>
    <row r="360">
      <c r="C360" s="58"/>
      <c r="E360" s="28"/>
      <c r="G360" s="59"/>
      <c r="H360" s="60"/>
      <c r="I360" s="60"/>
      <c r="J360" s="60"/>
    </row>
    <row r="361">
      <c r="C361" s="58"/>
      <c r="E361" s="28"/>
      <c r="G361" s="59"/>
      <c r="H361" s="60"/>
      <c r="I361" s="60"/>
      <c r="J361" s="60"/>
    </row>
    <row r="362">
      <c r="C362" s="58"/>
      <c r="E362" s="28"/>
      <c r="G362" s="59"/>
      <c r="H362" s="60"/>
      <c r="I362" s="60"/>
      <c r="J362" s="60"/>
    </row>
    <row r="363">
      <c r="C363" s="58"/>
      <c r="E363" s="28"/>
      <c r="G363" s="59"/>
      <c r="H363" s="60"/>
      <c r="I363" s="60"/>
      <c r="J363" s="60"/>
    </row>
    <row r="364">
      <c r="C364" s="58"/>
      <c r="E364" s="28"/>
      <c r="G364" s="59"/>
      <c r="H364" s="60"/>
      <c r="I364" s="60"/>
      <c r="J364" s="60"/>
    </row>
    <row r="365">
      <c r="C365" s="58"/>
      <c r="E365" s="28"/>
      <c r="G365" s="59"/>
      <c r="H365" s="60"/>
      <c r="I365" s="60"/>
      <c r="J365" s="60"/>
    </row>
    <row r="366">
      <c r="C366" s="58"/>
      <c r="E366" s="28"/>
      <c r="G366" s="59"/>
      <c r="H366" s="60"/>
      <c r="I366" s="60"/>
      <c r="J366" s="60"/>
    </row>
    <row r="367">
      <c r="C367" s="58"/>
      <c r="E367" s="28"/>
      <c r="G367" s="59"/>
      <c r="H367" s="60"/>
      <c r="I367" s="60"/>
      <c r="J367" s="60"/>
    </row>
    <row r="368">
      <c r="C368" s="58"/>
      <c r="E368" s="28"/>
      <c r="G368" s="59"/>
      <c r="H368" s="60"/>
      <c r="I368" s="60"/>
      <c r="J368" s="60"/>
    </row>
    <row r="369">
      <c r="C369" s="58"/>
      <c r="E369" s="28"/>
      <c r="G369" s="59"/>
      <c r="H369" s="60"/>
      <c r="I369" s="60"/>
      <c r="J369" s="60"/>
    </row>
    <row r="370">
      <c r="C370" s="58"/>
      <c r="E370" s="28"/>
      <c r="G370" s="59"/>
      <c r="H370" s="60"/>
      <c r="I370" s="60"/>
      <c r="J370" s="60"/>
    </row>
    <row r="371">
      <c r="C371" s="58"/>
      <c r="E371" s="28"/>
      <c r="G371" s="59"/>
      <c r="H371" s="60"/>
      <c r="I371" s="60"/>
      <c r="J371" s="60"/>
    </row>
    <row r="372">
      <c r="C372" s="58"/>
      <c r="E372" s="28"/>
      <c r="G372" s="59"/>
      <c r="H372" s="60"/>
      <c r="I372" s="60"/>
      <c r="J372" s="60"/>
    </row>
    <row r="373">
      <c r="C373" s="58"/>
      <c r="E373" s="28"/>
      <c r="G373" s="59"/>
      <c r="H373" s="60"/>
      <c r="I373" s="60"/>
      <c r="J373" s="60"/>
    </row>
    <row r="374">
      <c r="C374" s="58"/>
      <c r="E374" s="28"/>
      <c r="G374" s="59"/>
      <c r="H374" s="60"/>
      <c r="I374" s="60"/>
      <c r="J374" s="60"/>
    </row>
    <row r="375">
      <c r="C375" s="58"/>
      <c r="E375" s="28"/>
      <c r="G375" s="59"/>
      <c r="H375" s="60"/>
      <c r="I375" s="60"/>
      <c r="J375" s="60"/>
    </row>
    <row r="376">
      <c r="C376" s="58"/>
      <c r="E376" s="28"/>
      <c r="G376" s="59"/>
      <c r="H376" s="60"/>
      <c r="I376" s="60"/>
      <c r="J376" s="60"/>
    </row>
    <row r="377">
      <c r="C377" s="58"/>
      <c r="E377" s="28"/>
      <c r="G377" s="59"/>
      <c r="H377" s="60"/>
      <c r="I377" s="60"/>
      <c r="J377" s="60"/>
    </row>
    <row r="378">
      <c r="C378" s="58"/>
      <c r="E378" s="28"/>
      <c r="G378" s="59"/>
      <c r="H378" s="60"/>
      <c r="I378" s="60"/>
      <c r="J378" s="60"/>
    </row>
    <row r="379">
      <c r="C379" s="58"/>
      <c r="E379" s="28"/>
      <c r="G379" s="59"/>
      <c r="H379" s="60"/>
      <c r="I379" s="60"/>
      <c r="J379" s="60"/>
    </row>
    <row r="380">
      <c r="C380" s="58"/>
      <c r="E380" s="28"/>
      <c r="G380" s="59"/>
      <c r="H380" s="60"/>
      <c r="I380" s="60"/>
      <c r="J380" s="60"/>
    </row>
    <row r="381">
      <c r="C381" s="58"/>
      <c r="E381" s="28"/>
      <c r="G381" s="59"/>
      <c r="H381" s="60"/>
      <c r="I381" s="60"/>
      <c r="J381" s="60"/>
    </row>
    <row r="382">
      <c r="C382" s="58"/>
      <c r="E382" s="28"/>
      <c r="G382" s="59"/>
      <c r="H382" s="60"/>
      <c r="I382" s="60"/>
      <c r="J382" s="60"/>
    </row>
    <row r="383">
      <c r="C383" s="58"/>
      <c r="E383" s="28"/>
      <c r="G383" s="59"/>
      <c r="H383" s="60"/>
      <c r="I383" s="60"/>
      <c r="J383" s="60"/>
    </row>
    <row r="384">
      <c r="C384" s="58"/>
      <c r="E384" s="28"/>
      <c r="G384" s="59"/>
      <c r="H384" s="60"/>
      <c r="I384" s="60"/>
      <c r="J384" s="60"/>
    </row>
    <row r="385">
      <c r="C385" s="58"/>
      <c r="E385" s="28"/>
      <c r="G385" s="59"/>
      <c r="H385" s="60"/>
      <c r="I385" s="60"/>
      <c r="J385" s="60"/>
    </row>
    <row r="386">
      <c r="C386" s="58"/>
      <c r="E386" s="28"/>
      <c r="G386" s="59"/>
      <c r="H386" s="60"/>
      <c r="I386" s="60"/>
      <c r="J386" s="60"/>
    </row>
    <row r="387">
      <c r="C387" s="58"/>
      <c r="E387" s="28"/>
      <c r="G387" s="59"/>
      <c r="H387" s="60"/>
      <c r="I387" s="60"/>
      <c r="J387" s="60"/>
    </row>
    <row r="388">
      <c r="C388" s="58"/>
      <c r="E388" s="28"/>
      <c r="G388" s="59"/>
      <c r="H388" s="60"/>
      <c r="I388" s="60"/>
      <c r="J388" s="60"/>
    </row>
    <row r="389">
      <c r="C389" s="58"/>
      <c r="E389" s="28"/>
      <c r="G389" s="59"/>
      <c r="H389" s="60"/>
      <c r="I389" s="60"/>
      <c r="J389" s="60"/>
    </row>
    <row r="390">
      <c r="C390" s="58"/>
      <c r="E390" s="28"/>
      <c r="G390" s="59"/>
      <c r="H390" s="60"/>
      <c r="I390" s="60"/>
      <c r="J390" s="60"/>
    </row>
    <row r="391">
      <c r="C391" s="58"/>
      <c r="E391" s="28"/>
      <c r="G391" s="59"/>
      <c r="H391" s="60"/>
      <c r="I391" s="60"/>
      <c r="J391" s="60"/>
    </row>
    <row r="392">
      <c r="C392" s="58"/>
      <c r="E392" s="28"/>
      <c r="G392" s="59"/>
      <c r="H392" s="60"/>
      <c r="I392" s="60"/>
      <c r="J392" s="60"/>
    </row>
    <row r="393">
      <c r="C393" s="58"/>
      <c r="E393" s="28"/>
      <c r="G393" s="59"/>
      <c r="H393" s="60"/>
      <c r="I393" s="60"/>
      <c r="J393" s="60"/>
    </row>
    <row r="394">
      <c r="C394" s="58"/>
      <c r="E394" s="28"/>
      <c r="G394" s="59"/>
      <c r="H394" s="60"/>
      <c r="I394" s="60"/>
      <c r="J394" s="60"/>
    </row>
    <row r="395">
      <c r="C395" s="58"/>
      <c r="E395" s="28"/>
      <c r="G395" s="59"/>
      <c r="H395" s="60"/>
      <c r="I395" s="60"/>
      <c r="J395" s="60"/>
    </row>
    <row r="396">
      <c r="C396" s="58"/>
      <c r="E396" s="28"/>
      <c r="G396" s="59"/>
      <c r="H396" s="60"/>
      <c r="I396" s="60"/>
      <c r="J396" s="60"/>
    </row>
    <row r="397">
      <c r="C397" s="58"/>
      <c r="E397" s="28"/>
      <c r="G397" s="59"/>
      <c r="H397" s="60"/>
      <c r="I397" s="60"/>
      <c r="J397" s="60"/>
    </row>
    <row r="398">
      <c r="C398" s="58"/>
      <c r="E398" s="28"/>
      <c r="G398" s="59"/>
      <c r="H398" s="60"/>
      <c r="I398" s="60"/>
      <c r="J398" s="60"/>
    </row>
    <row r="399">
      <c r="C399" s="58"/>
      <c r="E399" s="28"/>
      <c r="G399" s="59"/>
      <c r="H399" s="60"/>
      <c r="I399" s="60"/>
      <c r="J399" s="60"/>
    </row>
    <row r="400">
      <c r="C400" s="58"/>
      <c r="E400" s="28"/>
      <c r="G400" s="59"/>
      <c r="H400" s="60"/>
      <c r="I400" s="60"/>
      <c r="J400" s="60"/>
    </row>
    <row r="401">
      <c r="C401" s="58"/>
      <c r="E401" s="28"/>
      <c r="G401" s="59"/>
      <c r="H401" s="60"/>
      <c r="I401" s="60"/>
      <c r="J401" s="60"/>
    </row>
    <row r="402">
      <c r="C402" s="58"/>
      <c r="E402" s="28"/>
      <c r="G402" s="59"/>
      <c r="H402" s="60"/>
      <c r="I402" s="60"/>
      <c r="J402" s="60"/>
    </row>
    <row r="403">
      <c r="C403" s="58"/>
      <c r="E403" s="28"/>
      <c r="G403" s="59"/>
      <c r="H403" s="60"/>
      <c r="I403" s="60"/>
      <c r="J403" s="60"/>
    </row>
    <row r="404">
      <c r="C404" s="58"/>
      <c r="E404" s="28"/>
      <c r="G404" s="59"/>
      <c r="H404" s="60"/>
      <c r="I404" s="60"/>
      <c r="J404" s="60"/>
    </row>
    <row r="405">
      <c r="C405" s="58"/>
      <c r="E405" s="28"/>
      <c r="G405" s="59"/>
      <c r="H405" s="60"/>
      <c r="I405" s="60"/>
      <c r="J405" s="60"/>
    </row>
    <row r="406">
      <c r="C406" s="58"/>
      <c r="E406" s="28"/>
      <c r="G406" s="59"/>
      <c r="H406" s="60"/>
      <c r="I406" s="60"/>
      <c r="J406" s="60"/>
    </row>
    <row r="407">
      <c r="C407" s="58"/>
      <c r="E407" s="28"/>
      <c r="G407" s="59"/>
      <c r="H407" s="60"/>
      <c r="I407" s="60"/>
      <c r="J407" s="60"/>
    </row>
    <row r="408">
      <c r="C408" s="58"/>
      <c r="E408" s="28"/>
      <c r="G408" s="59"/>
      <c r="H408" s="60"/>
      <c r="I408" s="60"/>
      <c r="J408" s="60"/>
    </row>
    <row r="409">
      <c r="C409" s="58"/>
      <c r="E409" s="28"/>
      <c r="G409" s="59"/>
      <c r="H409" s="60"/>
      <c r="I409" s="60"/>
      <c r="J409" s="60"/>
    </row>
    <row r="410">
      <c r="C410" s="58"/>
      <c r="E410" s="28"/>
      <c r="G410" s="59"/>
      <c r="H410" s="60"/>
      <c r="I410" s="60"/>
      <c r="J410" s="60"/>
    </row>
    <row r="411">
      <c r="C411" s="58"/>
      <c r="E411" s="28"/>
      <c r="G411" s="59"/>
      <c r="H411" s="60"/>
      <c r="I411" s="60"/>
      <c r="J411" s="60"/>
    </row>
    <row r="412">
      <c r="C412" s="58"/>
      <c r="E412" s="28"/>
      <c r="G412" s="59"/>
      <c r="H412" s="60"/>
      <c r="I412" s="60"/>
      <c r="J412" s="60"/>
    </row>
    <row r="413">
      <c r="C413" s="58"/>
      <c r="E413" s="28"/>
      <c r="G413" s="59"/>
      <c r="H413" s="60"/>
      <c r="I413" s="60"/>
      <c r="J413" s="60"/>
    </row>
    <row r="414">
      <c r="C414" s="58"/>
      <c r="E414" s="28"/>
      <c r="G414" s="59"/>
      <c r="H414" s="60"/>
      <c r="I414" s="60"/>
      <c r="J414" s="60"/>
    </row>
    <row r="415">
      <c r="C415" s="58"/>
      <c r="E415" s="28"/>
      <c r="G415" s="59"/>
      <c r="H415" s="60"/>
      <c r="I415" s="60"/>
      <c r="J415" s="60"/>
    </row>
    <row r="416">
      <c r="C416" s="58"/>
      <c r="E416" s="28"/>
      <c r="G416" s="59"/>
      <c r="H416" s="60"/>
      <c r="I416" s="60"/>
      <c r="J416" s="60"/>
    </row>
    <row r="417">
      <c r="C417" s="58"/>
      <c r="E417" s="28"/>
      <c r="G417" s="59"/>
      <c r="H417" s="60"/>
      <c r="I417" s="60"/>
      <c r="J417" s="60"/>
    </row>
    <row r="418">
      <c r="C418" s="58"/>
      <c r="E418" s="28"/>
      <c r="G418" s="59"/>
      <c r="H418" s="60"/>
      <c r="I418" s="60"/>
      <c r="J418" s="60"/>
    </row>
    <row r="419">
      <c r="C419" s="58"/>
      <c r="E419" s="28"/>
      <c r="G419" s="59"/>
      <c r="H419" s="60"/>
      <c r="I419" s="60"/>
      <c r="J419" s="60"/>
    </row>
    <row r="420">
      <c r="C420" s="58"/>
      <c r="E420" s="28"/>
      <c r="G420" s="59"/>
      <c r="H420" s="60"/>
      <c r="I420" s="60"/>
      <c r="J420" s="60"/>
    </row>
    <row r="421">
      <c r="C421" s="58"/>
      <c r="E421" s="28"/>
      <c r="G421" s="59"/>
      <c r="H421" s="60"/>
      <c r="I421" s="60"/>
      <c r="J421" s="60"/>
    </row>
    <row r="422">
      <c r="C422" s="58"/>
      <c r="E422" s="28"/>
      <c r="G422" s="59"/>
      <c r="H422" s="60"/>
      <c r="I422" s="60"/>
      <c r="J422" s="60"/>
    </row>
    <row r="423">
      <c r="C423" s="58"/>
      <c r="E423" s="28"/>
      <c r="G423" s="59"/>
      <c r="H423" s="60"/>
      <c r="I423" s="60"/>
      <c r="J423" s="60"/>
    </row>
    <row r="424">
      <c r="C424" s="58"/>
      <c r="E424" s="28"/>
      <c r="G424" s="59"/>
      <c r="H424" s="60"/>
      <c r="I424" s="60"/>
      <c r="J424" s="60"/>
    </row>
    <row r="425">
      <c r="C425" s="58"/>
      <c r="E425" s="28"/>
      <c r="G425" s="59"/>
      <c r="H425" s="60"/>
      <c r="I425" s="60"/>
      <c r="J425" s="60"/>
    </row>
    <row r="426">
      <c r="C426" s="58"/>
      <c r="E426" s="28"/>
      <c r="G426" s="59"/>
      <c r="H426" s="60"/>
      <c r="I426" s="60"/>
      <c r="J426" s="60"/>
    </row>
    <row r="427">
      <c r="C427" s="58"/>
      <c r="E427" s="28"/>
      <c r="G427" s="59"/>
      <c r="H427" s="60"/>
      <c r="I427" s="60"/>
      <c r="J427" s="60"/>
    </row>
    <row r="428">
      <c r="C428" s="58"/>
      <c r="E428" s="28"/>
      <c r="G428" s="59"/>
      <c r="H428" s="60"/>
      <c r="I428" s="60"/>
      <c r="J428" s="60"/>
    </row>
    <row r="429">
      <c r="C429" s="58"/>
      <c r="E429" s="28"/>
      <c r="G429" s="59"/>
      <c r="H429" s="60"/>
      <c r="I429" s="60"/>
      <c r="J429" s="60"/>
    </row>
    <row r="430">
      <c r="C430" s="58"/>
      <c r="E430" s="28"/>
      <c r="G430" s="59"/>
      <c r="H430" s="60"/>
      <c r="I430" s="60"/>
      <c r="J430" s="60"/>
    </row>
    <row r="431">
      <c r="C431" s="58"/>
      <c r="E431" s="28"/>
      <c r="G431" s="59"/>
      <c r="H431" s="60"/>
      <c r="I431" s="60"/>
      <c r="J431" s="60"/>
    </row>
    <row r="432">
      <c r="C432" s="58"/>
      <c r="E432" s="28"/>
      <c r="G432" s="59"/>
      <c r="H432" s="60"/>
      <c r="I432" s="60"/>
      <c r="J432" s="60"/>
    </row>
    <row r="433">
      <c r="C433" s="58"/>
      <c r="E433" s="28"/>
      <c r="G433" s="59"/>
      <c r="H433" s="60"/>
      <c r="I433" s="60"/>
      <c r="J433" s="60"/>
    </row>
    <row r="434">
      <c r="C434" s="58"/>
      <c r="E434" s="28"/>
      <c r="G434" s="59"/>
      <c r="H434" s="60"/>
      <c r="I434" s="60"/>
      <c r="J434" s="60"/>
    </row>
    <row r="435">
      <c r="C435" s="58"/>
      <c r="E435" s="28"/>
      <c r="G435" s="59"/>
      <c r="H435" s="60"/>
      <c r="I435" s="60"/>
      <c r="J435" s="60"/>
    </row>
    <row r="436">
      <c r="C436" s="58"/>
      <c r="E436" s="28"/>
      <c r="G436" s="59"/>
      <c r="H436" s="60"/>
      <c r="I436" s="60"/>
      <c r="J436" s="60"/>
    </row>
    <row r="437">
      <c r="C437" s="58"/>
      <c r="E437" s="28"/>
      <c r="G437" s="59"/>
      <c r="H437" s="60"/>
      <c r="I437" s="60"/>
      <c r="J437" s="60"/>
    </row>
    <row r="438">
      <c r="C438" s="58"/>
      <c r="E438" s="28"/>
      <c r="G438" s="59"/>
      <c r="H438" s="60"/>
      <c r="I438" s="60"/>
      <c r="J438" s="60"/>
    </row>
    <row r="439">
      <c r="C439" s="58"/>
      <c r="E439" s="28"/>
      <c r="G439" s="59"/>
      <c r="H439" s="60"/>
      <c r="I439" s="60"/>
      <c r="J439" s="60"/>
    </row>
    <row r="440">
      <c r="C440" s="58"/>
      <c r="E440" s="28"/>
      <c r="G440" s="59"/>
      <c r="H440" s="60"/>
      <c r="I440" s="60"/>
      <c r="J440" s="60"/>
    </row>
    <row r="441">
      <c r="C441" s="58"/>
      <c r="E441" s="28"/>
      <c r="G441" s="59"/>
      <c r="H441" s="60"/>
      <c r="I441" s="60"/>
      <c r="J441" s="60"/>
    </row>
    <row r="442">
      <c r="C442" s="58"/>
      <c r="E442" s="28"/>
      <c r="G442" s="59"/>
      <c r="H442" s="60"/>
      <c r="I442" s="60"/>
      <c r="J442" s="60"/>
    </row>
    <row r="443">
      <c r="C443" s="58"/>
      <c r="E443" s="28"/>
      <c r="G443" s="59"/>
      <c r="H443" s="60"/>
      <c r="I443" s="60"/>
      <c r="J443" s="60"/>
    </row>
    <row r="444">
      <c r="C444" s="58"/>
      <c r="E444" s="28"/>
      <c r="G444" s="59"/>
      <c r="H444" s="60"/>
      <c r="I444" s="60"/>
      <c r="J444" s="60"/>
    </row>
    <row r="445">
      <c r="C445" s="58"/>
      <c r="E445" s="28"/>
      <c r="G445" s="59"/>
      <c r="H445" s="60"/>
      <c r="I445" s="60"/>
      <c r="J445" s="60"/>
    </row>
    <row r="446">
      <c r="C446" s="58"/>
      <c r="E446" s="28"/>
      <c r="G446" s="59"/>
      <c r="H446" s="60"/>
      <c r="I446" s="60"/>
      <c r="J446" s="60"/>
    </row>
    <row r="447">
      <c r="C447" s="58"/>
      <c r="E447" s="28"/>
      <c r="G447" s="59"/>
      <c r="H447" s="60"/>
      <c r="I447" s="60"/>
      <c r="J447" s="60"/>
    </row>
    <row r="448">
      <c r="C448" s="58"/>
      <c r="E448" s="28"/>
      <c r="G448" s="59"/>
      <c r="H448" s="60"/>
      <c r="I448" s="60"/>
      <c r="J448" s="60"/>
    </row>
    <row r="449">
      <c r="C449" s="58"/>
      <c r="E449" s="28"/>
      <c r="G449" s="59"/>
      <c r="H449" s="60"/>
      <c r="I449" s="60"/>
      <c r="J449" s="60"/>
    </row>
    <row r="450">
      <c r="C450" s="58"/>
      <c r="E450" s="28"/>
      <c r="G450" s="59"/>
      <c r="H450" s="60"/>
      <c r="I450" s="60"/>
      <c r="J450" s="60"/>
    </row>
    <row r="451">
      <c r="C451" s="58"/>
      <c r="E451" s="28"/>
      <c r="G451" s="59"/>
      <c r="H451" s="60"/>
      <c r="I451" s="60"/>
      <c r="J451" s="60"/>
    </row>
    <row r="452">
      <c r="C452" s="58"/>
      <c r="E452" s="28"/>
      <c r="G452" s="59"/>
      <c r="H452" s="60"/>
      <c r="I452" s="60"/>
      <c r="J452" s="60"/>
    </row>
    <row r="453">
      <c r="C453" s="58"/>
      <c r="E453" s="28"/>
      <c r="G453" s="59"/>
      <c r="H453" s="60"/>
      <c r="I453" s="60"/>
      <c r="J453" s="60"/>
    </row>
    <row r="454">
      <c r="C454" s="58"/>
      <c r="E454" s="28"/>
      <c r="G454" s="59"/>
      <c r="H454" s="60"/>
      <c r="I454" s="60"/>
      <c r="J454" s="60"/>
    </row>
    <row r="455">
      <c r="C455" s="58"/>
      <c r="E455" s="28"/>
      <c r="G455" s="59"/>
      <c r="H455" s="60"/>
      <c r="I455" s="60"/>
      <c r="J455" s="60"/>
    </row>
    <row r="456">
      <c r="C456" s="58"/>
      <c r="E456" s="28"/>
      <c r="G456" s="59"/>
      <c r="H456" s="60"/>
      <c r="I456" s="60"/>
      <c r="J456" s="60"/>
    </row>
    <row r="457">
      <c r="C457" s="58"/>
      <c r="E457" s="28"/>
      <c r="G457" s="59"/>
      <c r="H457" s="60"/>
      <c r="I457" s="60"/>
      <c r="J457" s="60"/>
    </row>
    <row r="458">
      <c r="C458" s="58"/>
      <c r="E458" s="28"/>
      <c r="G458" s="59"/>
      <c r="H458" s="60"/>
      <c r="I458" s="60"/>
      <c r="J458" s="60"/>
    </row>
    <row r="459">
      <c r="C459" s="58"/>
      <c r="E459" s="28"/>
      <c r="G459" s="59"/>
      <c r="H459" s="60"/>
      <c r="I459" s="60"/>
      <c r="J459" s="60"/>
    </row>
    <row r="460">
      <c r="C460" s="58"/>
      <c r="E460" s="28"/>
      <c r="G460" s="59"/>
      <c r="H460" s="60"/>
      <c r="I460" s="60"/>
      <c r="J460" s="60"/>
    </row>
    <row r="461">
      <c r="C461" s="58"/>
      <c r="E461" s="28"/>
      <c r="G461" s="59"/>
      <c r="H461" s="60"/>
      <c r="I461" s="60"/>
      <c r="J461" s="60"/>
    </row>
    <row r="462">
      <c r="C462" s="58"/>
      <c r="E462" s="28"/>
      <c r="G462" s="59"/>
      <c r="H462" s="60"/>
      <c r="I462" s="60"/>
      <c r="J462" s="60"/>
    </row>
    <row r="463">
      <c r="C463" s="58"/>
      <c r="E463" s="28"/>
      <c r="G463" s="59"/>
      <c r="H463" s="60"/>
      <c r="I463" s="60"/>
      <c r="J463" s="60"/>
    </row>
    <row r="464">
      <c r="C464" s="58"/>
      <c r="E464" s="28"/>
      <c r="G464" s="59"/>
      <c r="H464" s="60"/>
      <c r="I464" s="60"/>
      <c r="J464" s="60"/>
    </row>
    <row r="465">
      <c r="C465" s="58"/>
      <c r="E465" s="28"/>
      <c r="G465" s="59"/>
      <c r="H465" s="60"/>
      <c r="I465" s="60"/>
      <c r="J465" s="60"/>
    </row>
    <row r="466">
      <c r="C466" s="58"/>
      <c r="E466" s="28"/>
      <c r="G466" s="59"/>
      <c r="H466" s="60"/>
      <c r="I466" s="60"/>
      <c r="J466" s="60"/>
    </row>
    <row r="467">
      <c r="C467" s="58"/>
      <c r="E467" s="28"/>
      <c r="G467" s="59"/>
      <c r="H467" s="60"/>
      <c r="I467" s="60"/>
      <c r="J467" s="60"/>
    </row>
    <row r="468">
      <c r="C468" s="58"/>
      <c r="E468" s="28"/>
      <c r="G468" s="59"/>
      <c r="H468" s="60"/>
      <c r="I468" s="60"/>
      <c r="J468" s="60"/>
    </row>
    <row r="469">
      <c r="C469" s="58"/>
      <c r="E469" s="28"/>
      <c r="G469" s="59"/>
      <c r="H469" s="60"/>
      <c r="I469" s="60"/>
      <c r="J469" s="60"/>
    </row>
    <row r="470">
      <c r="C470" s="58"/>
      <c r="E470" s="28"/>
      <c r="G470" s="59"/>
      <c r="H470" s="60"/>
      <c r="I470" s="60"/>
      <c r="J470" s="60"/>
    </row>
    <row r="471">
      <c r="C471" s="58"/>
      <c r="E471" s="28"/>
      <c r="G471" s="59"/>
      <c r="H471" s="60"/>
      <c r="I471" s="60"/>
      <c r="J471" s="60"/>
    </row>
    <row r="472">
      <c r="C472" s="58"/>
      <c r="E472" s="28"/>
      <c r="G472" s="59"/>
      <c r="H472" s="60"/>
      <c r="I472" s="60"/>
      <c r="J472" s="60"/>
    </row>
    <row r="473">
      <c r="C473" s="58"/>
      <c r="E473" s="28"/>
      <c r="G473" s="59"/>
      <c r="H473" s="60"/>
      <c r="I473" s="60"/>
      <c r="J473" s="60"/>
    </row>
    <row r="474">
      <c r="C474" s="58"/>
      <c r="E474" s="28"/>
      <c r="G474" s="59"/>
      <c r="H474" s="60"/>
      <c r="I474" s="60"/>
      <c r="J474" s="60"/>
    </row>
    <row r="475">
      <c r="C475" s="58"/>
      <c r="E475" s="28"/>
      <c r="G475" s="59"/>
      <c r="H475" s="60"/>
      <c r="I475" s="60"/>
      <c r="J475" s="60"/>
    </row>
    <row r="476">
      <c r="C476" s="58"/>
      <c r="E476" s="28"/>
      <c r="G476" s="59"/>
      <c r="H476" s="60"/>
      <c r="I476" s="60"/>
      <c r="J476" s="60"/>
    </row>
    <row r="477">
      <c r="C477" s="58"/>
      <c r="E477" s="28"/>
      <c r="G477" s="59"/>
      <c r="H477" s="60"/>
      <c r="I477" s="60"/>
      <c r="J477" s="60"/>
    </row>
    <row r="478">
      <c r="C478" s="58"/>
      <c r="E478" s="28"/>
      <c r="G478" s="59"/>
      <c r="H478" s="60"/>
      <c r="I478" s="60"/>
      <c r="J478" s="60"/>
    </row>
    <row r="479">
      <c r="C479" s="58"/>
      <c r="E479" s="28"/>
      <c r="G479" s="59"/>
      <c r="H479" s="60"/>
      <c r="I479" s="60"/>
      <c r="J479" s="60"/>
    </row>
    <row r="480">
      <c r="C480" s="58"/>
      <c r="E480" s="28"/>
      <c r="G480" s="59"/>
      <c r="H480" s="60"/>
      <c r="I480" s="60"/>
      <c r="J480" s="60"/>
    </row>
    <row r="481">
      <c r="C481" s="58"/>
      <c r="E481" s="28"/>
      <c r="G481" s="59"/>
      <c r="H481" s="60"/>
      <c r="I481" s="60"/>
      <c r="J481" s="60"/>
    </row>
    <row r="482">
      <c r="C482" s="58"/>
      <c r="E482" s="28"/>
      <c r="G482" s="59"/>
      <c r="H482" s="60"/>
      <c r="I482" s="60"/>
      <c r="J482" s="60"/>
    </row>
    <row r="483">
      <c r="C483" s="58"/>
      <c r="E483" s="28"/>
      <c r="G483" s="59"/>
      <c r="H483" s="60"/>
      <c r="I483" s="60"/>
      <c r="J483" s="60"/>
    </row>
    <row r="484">
      <c r="C484" s="58"/>
      <c r="E484" s="28"/>
      <c r="G484" s="59"/>
      <c r="H484" s="60"/>
      <c r="I484" s="60"/>
      <c r="J484" s="60"/>
    </row>
    <row r="485">
      <c r="C485" s="58"/>
      <c r="E485" s="28"/>
      <c r="G485" s="59"/>
      <c r="H485" s="60"/>
      <c r="I485" s="60"/>
      <c r="J485" s="60"/>
    </row>
    <row r="486">
      <c r="C486" s="58"/>
      <c r="E486" s="28"/>
      <c r="G486" s="59"/>
      <c r="H486" s="60"/>
      <c r="I486" s="60"/>
      <c r="J486" s="60"/>
    </row>
    <row r="487">
      <c r="C487" s="58"/>
      <c r="E487" s="28"/>
      <c r="G487" s="59"/>
      <c r="H487" s="60"/>
      <c r="I487" s="60"/>
      <c r="J487" s="60"/>
    </row>
    <row r="488">
      <c r="C488" s="58"/>
      <c r="E488" s="28"/>
      <c r="G488" s="59"/>
      <c r="H488" s="60"/>
      <c r="I488" s="60"/>
      <c r="J488" s="60"/>
    </row>
    <row r="489">
      <c r="C489" s="58"/>
      <c r="E489" s="28"/>
      <c r="G489" s="59"/>
      <c r="H489" s="60"/>
      <c r="I489" s="60"/>
      <c r="J489" s="60"/>
    </row>
    <row r="490">
      <c r="C490" s="58"/>
      <c r="E490" s="28"/>
      <c r="G490" s="59"/>
      <c r="H490" s="60"/>
      <c r="I490" s="60"/>
      <c r="J490" s="60"/>
    </row>
    <row r="491">
      <c r="C491" s="58"/>
      <c r="E491" s="28"/>
      <c r="G491" s="59"/>
      <c r="H491" s="60"/>
      <c r="I491" s="60"/>
      <c r="J491" s="60"/>
    </row>
    <row r="492">
      <c r="C492" s="58"/>
      <c r="E492" s="28"/>
      <c r="G492" s="59"/>
      <c r="H492" s="60"/>
      <c r="I492" s="60"/>
      <c r="J492" s="60"/>
    </row>
    <row r="493">
      <c r="C493" s="58"/>
      <c r="E493" s="28"/>
      <c r="G493" s="59"/>
      <c r="H493" s="60"/>
      <c r="I493" s="60"/>
      <c r="J493" s="60"/>
    </row>
    <row r="494">
      <c r="C494" s="58"/>
      <c r="E494" s="28"/>
      <c r="G494" s="59"/>
      <c r="H494" s="60"/>
      <c r="I494" s="60"/>
      <c r="J494" s="60"/>
    </row>
    <row r="495">
      <c r="C495" s="58"/>
      <c r="E495" s="28"/>
      <c r="G495" s="59"/>
      <c r="H495" s="60"/>
      <c r="I495" s="60"/>
      <c r="J495" s="60"/>
    </row>
    <row r="496">
      <c r="C496" s="58"/>
      <c r="E496" s="28"/>
      <c r="G496" s="59"/>
      <c r="H496" s="60"/>
      <c r="I496" s="60"/>
      <c r="J496" s="60"/>
    </row>
    <row r="497">
      <c r="C497" s="58"/>
      <c r="E497" s="28"/>
      <c r="G497" s="59"/>
      <c r="H497" s="60"/>
      <c r="I497" s="60"/>
      <c r="J497" s="60"/>
    </row>
    <row r="498">
      <c r="C498" s="58"/>
      <c r="E498" s="28"/>
      <c r="G498" s="59"/>
      <c r="H498" s="60"/>
      <c r="I498" s="60"/>
      <c r="J498" s="60"/>
    </row>
    <row r="499">
      <c r="C499" s="58"/>
      <c r="E499" s="28"/>
      <c r="G499" s="59"/>
      <c r="H499" s="60"/>
      <c r="I499" s="60"/>
      <c r="J499" s="60"/>
    </row>
    <row r="500">
      <c r="C500" s="58"/>
      <c r="E500" s="28"/>
      <c r="G500" s="59"/>
      <c r="H500" s="60"/>
      <c r="I500" s="60"/>
      <c r="J500" s="60"/>
    </row>
    <row r="501">
      <c r="C501" s="58"/>
      <c r="E501" s="28"/>
      <c r="G501" s="59"/>
      <c r="H501" s="60"/>
      <c r="I501" s="60"/>
      <c r="J501" s="60"/>
    </row>
    <row r="502">
      <c r="C502" s="58"/>
      <c r="E502" s="28"/>
      <c r="G502" s="59"/>
      <c r="H502" s="60"/>
      <c r="I502" s="60"/>
      <c r="J502" s="60"/>
    </row>
    <row r="503">
      <c r="C503" s="58"/>
      <c r="E503" s="28"/>
      <c r="G503" s="59"/>
      <c r="H503" s="60"/>
      <c r="I503" s="60"/>
      <c r="J503" s="60"/>
    </row>
    <row r="504">
      <c r="C504" s="58"/>
      <c r="E504" s="28"/>
      <c r="G504" s="59"/>
      <c r="H504" s="60"/>
      <c r="I504" s="60"/>
      <c r="J504" s="60"/>
    </row>
    <row r="505">
      <c r="C505" s="58"/>
      <c r="E505" s="28"/>
      <c r="G505" s="59"/>
      <c r="H505" s="60"/>
      <c r="I505" s="60"/>
      <c r="J505" s="60"/>
    </row>
    <row r="506">
      <c r="C506" s="58"/>
      <c r="E506" s="28"/>
      <c r="G506" s="59"/>
      <c r="H506" s="60"/>
      <c r="I506" s="60"/>
      <c r="J506" s="60"/>
    </row>
    <row r="507">
      <c r="C507" s="58"/>
      <c r="E507" s="28"/>
      <c r="G507" s="59"/>
      <c r="H507" s="60"/>
      <c r="I507" s="60"/>
      <c r="J507" s="60"/>
    </row>
    <row r="508">
      <c r="C508" s="58"/>
      <c r="E508" s="28"/>
      <c r="G508" s="59"/>
      <c r="H508" s="60"/>
      <c r="I508" s="60"/>
      <c r="J508" s="60"/>
    </row>
    <row r="509">
      <c r="C509" s="58"/>
      <c r="E509" s="28"/>
      <c r="G509" s="59"/>
      <c r="H509" s="60"/>
      <c r="I509" s="60"/>
      <c r="J509" s="60"/>
    </row>
    <row r="510">
      <c r="C510" s="58"/>
      <c r="E510" s="28"/>
      <c r="G510" s="59"/>
      <c r="H510" s="60"/>
      <c r="I510" s="60"/>
      <c r="J510" s="60"/>
    </row>
    <row r="511">
      <c r="C511" s="58"/>
      <c r="E511" s="28"/>
      <c r="G511" s="59"/>
      <c r="H511" s="60"/>
      <c r="I511" s="60"/>
      <c r="J511" s="60"/>
    </row>
    <row r="512">
      <c r="C512" s="58"/>
      <c r="E512" s="28"/>
      <c r="G512" s="59"/>
      <c r="H512" s="60"/>
      <c r="I512" s="60"/>
      <c r="J512" s="60"/>
    </row>
    <row r="513">
      <c r="C513" s="58"/>
      <c r="E513" s="28"/>
      <c r="G513" s="59"/>
      <c r="H513" s="60"/>
      <c r="I513" s="60"/>
      <c r="J513" s="60"/>
    </row>
    <row r="514">
      <c r="C514" s="58"/>
      <c r="E514" s="28"/>
      <c r="G514" s="59"/>
      <c r="H514" s="60"/>
      <c r="I514" s="60"/>
      <c r="J514" s="60"/>
    </row>
    <row r="515">
      <c r="C515" s="58"/>
      <c r="E515" s="28"/>
      <c r="G515" s="59"/>
      <c r="H515" s="60"/>
      <c r="I515" s="60"/>
      <c r="J515" s="60"/>
    </row>
    <row r="516">
      <c r="C516" s="58"/>
      <c r="E516" s="28"/>
      <c r="G516" s="59"/>
      <c r="H516" s="60"/>
      <c r="I516" s="60"/>
      <c r="J516" s="60"/>
    </row>
    <row r="517">
      <c r="C517" s="58"/>
      <c r="E517" s="28"/>
      <c r="G517" s="59"/>
      <c r="H517" s="60"/>
      <c r="I517" s="60"/>
      <c r="J517" s="60"/>
    </row>
    <row r="518">
      <c r="C518" s="58"/>
      <c r="E518" s="28"/>
      <c r="G518" s="59"/>
      <c r="H518" s="60"/>
      <c r="I518" s="60"/>
      <c r="J518" s="60"/>
    </row>
    <row r="519">
      <c r="C519" s="58"/>
      <c r="E519" s="28"/>
      <c r="G519" s="59"/>
      <c r="H519" s="60"/>
      <c r="I519" s="60"/>
      <c r="J519" s="60"/>
    </row>
    <row r="520">
      <c r="C520" s="58"/>
      <c r="E520" s="28"/>
      <c r="G520" s="59"/>
      <c r="H520" s="60"/>
      <c r="I520" s="60"/>
      <c r="J520" s="60"/>
    </row>
    <row r="521">
      <c r="C521" s="58"/>
      <c r="E521" s="28"/>
      <c r="G521" s="59"/>
      <c r="H521" s="60"/>
      <c r="I521" s="60"/>
      <c r="J521" s="60"/>
    </row>
    <row r="522">
      <c r="C522" s="58"/>
      <c r="E522" s="28"/>
      <c r="G522" s="59"/>
      <c r="H522" s="60"/>
      <c r="I522" s="60"/>
      <c r="J522" s="60"/>
    </row>
    <row r="523">
      <c r="C523" s="58"/>
      <c r="E523" s="28"/>
      <c r="G523" s="59"/>
      <c r="H523" s="60"/>
      <c r="I523" s="60"/>
      <c r="J523" s="60"/>
    </row>
    <row r="524">
      <c r="C524" s="58"/>
      <c r="E524" s="28"/>
      <c r="G524" s="59"/>
      <c r="H524" s="60"/>
      <c r="I524" s="60"/>
      <c r="J524" s="60"/>
    </row>
    <row r="525">
      <c r="C525" s="58"/>
      <c r="E525" s="28"/>
      <c r="G525" s="59"/>
      <c r="H525" s="60"/>
      <c r="I525" s="60"/>
      <c r="J525" s="60"/>
    </row>
    <row r="526">
      <c r="C526" s="58"/>
      <c r="E526" s="28"/>
      <c r="G526" s="59"/>
      <c r="H526" s="60"/>
      <c r="I526" s="60"/>
      <c r="J526" s="60"/>
    </row>
    <row r="527">
      <c r="C527" s="58"/>
      <c r="E527" s="28"/>
      <c r="G527" s="59"/>
      <c r="H527" s="60"/>
      <c r="I527" s="60"/>
      <c r="J527" s="60"/>
    </row>
    <row r="528">
      <c r="C528" s="58"/>
      <c r="E528" s="28"/>
      <c r="G528" s="59"/>
      <c r="H528" s="60"/>
      <c r="I528" s="60"/>
      <c r="J528" s="60"/>
    </row>
    <row r="529">
      <c r="C529" s="58"/>
      <c r="E529" s="28"/>
      <c r="G529" s="59"/>
      <c r="H529" s="60"/>
      <c r="I529" s="60"/>
      <c r="J529" s="60"/>
    </row>
    <row r="530">
      <c r="C530" s="58"/>
      <c r="E530" s="28"/>
      <c r="G530" s="59"/>
      <c r="H530" s="60"/>
      <c r="I530" s="60"/>
      <c r="J530" s="60"/>
    </row>
    <row r="531">
      <c r="C531" s="58"/>
      <c r="E531" s="28"/>
      <c r="G531" s="59"/>
      <c r="H531" s="60"/>
      <c r="I531" s="60"/>
      <c r="J531" s="60"/>
    </row>
    <row r="532">
      <c r="C532" s="58"/>
      <c r="E532" s="28"/>
      <c r="G532" s="59"/>
      <c r="H532" s="60"/>
      <c r="I532" s="60"/>
      <c r="J532" s="60"/>
    </row>
    <row r="533">
      <c r="C533" s="58"/>
      <c r="E533" s="28"/>
      <c r="G533" s="59"/>
      <c r="H533" s="60"/>
      <c r="I533" s="60"/>
      <c r="J533" s="60"/>
    </row>
    <row r="534">
      <c r="C534" s="58"/>
      <c r="E534" s="28"/>
      <c r="G534" s="59"/>
      <c r="H534" s="60"/>
      <c r="I534" s="60"/>
      <c r="J534" s="60"/>
    </row>
    <row r="535">
      <c r="C535" s="58"/>
      <c r="E535" s="28"/>
      <c r="G535" s="59"/>
      <c r="H535" s="60"/>
      <c r="I535" s="60"/>
      <c r="J535" s="60"/>
    </row>
    <row r="536">
      <c r="C536" s="58"/>
      <c r="E536" s="28"/>
      <c r="G536" s="59"/>
      <c r="H536" s="60"/>
      <c r="I536" s="60"/>
      <c r="J536" s="60"/>
    </row>
    <row r="537">
      <c r="C537" s="58"/>
      <c r="E537" s="28"/>
      <c r="G537" s="59"/>
      <c r="H537" s="60"/>
      <c r="I537" s="60"/>
      <c r="J537" s="60"/>
    </row>
    <row r="538">
      <c r="C538" s="58"/>
      <c r="E538" s="28"/>
      <c r="G538" s="59"/>
      <c r="H538" s="60"/>
      <c r="I538" s="60"/>
      <c r="J538" s="60"/>
    </row>
    <row r="539">
      <c r="C539" s="58"/>
      <c r="E539" s="28"/>
      <c r="G539" s="59"/>
      <c r="H539" s="60"/>
      <c r="I539" s="60"/>
      <c r="J539" s="60"/>
    </row>
    <row r="540">
      <c r="C540" s="58"/>
      <c r="E540" s="28"/>
      <c r="G540" s="59"/>
      <c r="H540" s="60"/>
      <c r="I540" s="60"/>
      <c r="J540" s="60"/>
    </row>
    <row r="541">
      <c r="C541" s="58"/>
      <c r="E541" s="28"/>
      <c r="G541" s="59"/>
      <c r="H541" s="60"/>
      <c r="I541" s="60"/>
      <c r="J541" s="60"/>
    </row>
    <row r="542">
      <c r="C542" s="58"/>
      <c r="E542" s="28"/>
      <c r="G542" s="59"/>
      <c r="H542" s="60"/>
      <c r="I542" s="60"/>
      <c r="J542" s="60"/>
    </row>
    <row r="543">
      <c r="C543" s="58"/>
      <c r="E543" s="28"/>
      <c r="G543" s="59"/>
      <c r="H543" s="60"/>
      <c r="I543" s="60"/>
      <c r="J543" s="60"/>
    </row>
    <row r="544">
      <c r="C544" s="58"/>
      <c r="E544" s="28"/>
      <c r="G544" s="59"/>
      <c r="H544" s="60"/>
      <c r="I544" s="60"/>
      <c r="J544" s="60"/>
    </row>
    <row r="545">
      <c r="C545" s="58"/>
      <c r="E545" s="28"/>
      <c r="G545" s="59"/>
      <c r="H545" s="60"/>
      <c r="I545" s="60"/>
      <c r="J545" s="60"/>
    </row>
    <row r="546">
      <c r="C546" s="58"/>
      <c r="E546" s="28"/>
      <c r="G546" s="59"/>
      <c r="H546" s="60"/>
      <c r="I546" s="60"/>
      <c r="J546" s="60"/>
    </row>
    <row r="547">
      <c r="C547" s="58"/>
      <c r="E547" s="28"/>
      <c r="G547" s="59"/>
      <c r="H547" s="60"/>
      <c r="I547" s="60"/>
      <c r="J547" s="60"/>
    </row>
    <row r="548">
      <c r="C548" s="58"/>
      <c r="E548" s="28"/>
      <c r="G548" s="59"/>
      <c r="H548" s="60"/>
      <c r="I548" s="60"/>
      <c r="J548" s="60"/>
    </row>
    <row r="549">
      <c r="C549" s="58"/>
      <c r="E549" s="28"/>
      <c r="G549" s="59"/>
      <c r="H549" s="60"/>
      <c r="I549" s="60"/>
      <c r="J549" s="60"/>
    </row>
    <row r="550">
      <c r="C550" s="58"/>
      <c r="E550" s="28"/>
      <c r="G550" s="59"/>
      <c r="H550" s="60"/>
      <c r="I550" s="60"/>
      <c r="J550" s="60"/>
    </row>
    <row r="551">
      <c r="C551" s="58"/>
      <c r="E551" s="28"/>
      <c r="G551" s="59"/>
      <c r="H551" s="60"/>
      <c r="I551" s="60"/>
      <c r="J551" s="60"/>
    </row>
    <row r="552">
      <c r="C552" s="58"/>
      <c r="E552" s="28"/>
      <c r="G552" s="59"/>
      <c r="H552" s="60"/>
      <c r="I552" s="60"/>
      <c r="J552" s="60"/>
    </row>
    <row r="553">
      <c r="C553" s="58"/>
      <c r="E553" s="28"/>
      <c r="G553" s="59"/>
      <c r="H553" s="60"/>
      <c r="I553" s="60"/>
      <c r="J553" s="60"/>
    </row>
    <row r="554">
      <c r="C554" s="58"/>
      <c r="E554" s="28"/>
      <c r="G554" s="59"/>
      <c r="H554" s="60"/>
      <c r="I554" s="60"/>
      <c r="J554" s="60"/>
    </row>
    <row r="555">
      <c r="C555" s="58"/>
      <c r="E555" s="28"/>
      <c r="G555" s="59"/>
      <c r="H555" s="60"/>
      <c r="I555" s="60"/>
      <c r="J555" s="60"/>
    </row>
    <row r="556">
      <c r="C556" s="58"/>
      <c r="E556" s="28"/>
      <c r="G556" s="59"/>
      <c r="H556" s="60"/>
      <c r="I556" s="60"/>
      <c r="J556" s="60"/>
    </row>
    <row r="557">
      <c r="C557" s="58"/>
      <c r="E557" s="28"/>
      <c r="G557" s="59"/>
      <c r="H557" s="60"/>
      <c r="I557" s="60"/>
      <c r="J557" s="60"/>
    </row>
    <row r="558">
      <c r="C558" s="58"/>
      <c r="E558" s="28"/>
      <c r="G558" s="59"/>
      <c r="H558" s="60"/>
      <c r="I558" s="60"/>
      <c r="J558" s="60"/>
    </row>
    <row r="559">
      <c r="C559" s="58"/>
      <c r="E559" s="28"/>
      <c r="G559" s="59"/>
      <c r="H559" s="60"/>
      <c r="I559" s="60"/>
      <c r="J559" s="60"/>
    </row>
    <row r="560">
      <c r="C560" s="58"/>
      <c r="E560" s="28"/>
      <c r="G560" s="59"/>
      <c r="H560" s="60"/>
      <c r="I560" s="60"/>
      <c r="J560" s="60"/>
    </row>
    <row r="561">
      <c r="C561" s="58"/>
      <c r="E561" s="28"/>
      <c r="G561" s="59"/>
      <c r="H561" s="60"/>
      <c r="I561" s="60"/>
      <c r="J561" s="60"/>
    </row>
    <row r="562">
      <c r="C562" s="58"/>
      <c r="E562" s="28"/>
      <c r="G562" s="59"/>
      <c r="H562" s="60"/>
      <c r="I562" s="60"/>
      <c r="J562" s="60"/>
    </row>
    <row r="563">
      <c r="C563" s="58"/>
      <c r="E563" s="28"/>
      <c r="G563" s="59"/>
      <c r="H563" s="60"/>
      <c r="I563" s="60"/>
      <c r="J563" s="60"/>
    </row>
    <row r="564">
      <c r="C564" s="58"/>
      <c r="E564" s="28"/>
      <c r="G564" s="59"/>
      <c r="H564" s="60"/>
      <c r="I564" s="60"/>
      <c r="J564" s="60"/>
    </row>
    <row r="565">
      <c r="C565" s="58"/>
      <c r="E565" s="28"/>
      <c r="G565" s="59"/>
      <c r="H565" s="60"/>
      <c r="I565" s="60"/>
      <c r="J565" s="60"/>
    </row>
    <row r="566">
      <c r="C566" s="58"/>
      <c r="E566" s="28"/>
      <c r="G566" s="59"/>
      <c r="H566" s="60"/>
      <c r="I566" s="60"/>
      <c r="J566" s="60"/>
    </row>
    <row r="567">
      <c r="C567" s="58"/>
      <c r="E567" s="28"/>
      <c r="G567" s="59"/>
      <c r="H567" s="60"/>
      <c r="I567" s="60"/>
      <c r="J567" s="60"/>
    </row>
    <row r="568">
      <c r="C568" s="58"/>
      <c r="E568" s="28"/>
      <c r="G568" s="59"/>
      <c r="H568" s="60"/>
      <c r="I568" s="60"/>
      <c r="J568" s="60"/>
    </row>
    <row r="569">
      <c r="C569" s="58"/>
      <c r="E569" s="28"/>
      <c r="G569" s="59"/>
      <c r="H569" s="60"/>
      <c r="I569" s="60"/>
      <c r="J569" s="60"/>
    </row>
    <row r="570">
      <c r="C570" s="58"/>
      <c r="E570" s="28"/>
      <c r="G570" s="59"/>
      <c r="H570" s="60"/>
      <c r="I570" s="60"/>
      <c r="J570" s="60"/>
    </row>
    <row r="571">
      <c r="C571" s="58"/>
      <c r="E571" s="28"/>
      <c r="G571" s="59"/>
      <c r="H571" s="60"/>
      <c r="I571" s="60"/>
      <c r="J571" s="60"/>
    </row>
    <row r="572">
      <c r="C572" s="58"/>
      <c r="E572" s="28"/>
      <c r="G572" s="59"/>
      <c r="H572" s="60"/>
      <c r="I572" s="60"/>
      <c r="J572" s="60"/>
    </row>
    <row r="573">
      <c r="C573" s="58"/>
      <c r="E573" s="28"/>
      <c r="G573" s="59"/>
      <c r="H573" s="60"/>
      <c r="I573" s="60"/>
      <c r="J573" s="60"/>
    </row>
    <row r="574">
      <c r="C574" s="58"/>
      <c r="E574" s="28"/>
      <c r="G574" s="59"/>
      <c r="H574" s="60"/>
      <c r="I574" s="60"/>
      <c r="J574" s="60"/>
    </row>
    <row r="575">
      <c r="C575" s="58"/>
      <c r="E575" s="28"/>
      <c r="G575" s="59"/>
      <c r="H575" s="60"/>
      <c r="I575" s="60"/>
      <c r="J575" s="60"/>
    </row>
    <row r="576">
      <c r="C576" s="58"/>
      <c r="E576" s="28"/>
      <c r="G576" s="59"/>
      <c r="H576" s="60"/>
      <c r="I576" s="60"/>
      <c r="J576" s="60"/>
    </row>
    <row r="577">
      <c r="C577" s="58"/>
      <c r="E577" s="28"/>
      <c r="G577" s="59"/>
      <c r="H577" s="60"/>
      <c r="I577" s="60"/>
      <c r="J577" s="60"/>
    </row>
    <row r="578">
      <c r="C578" s="58"/>
      <c r="E578" s="28"/>
      <c r="G578" s="59"/>
      <c r="H578" s="60"/>
      <c r="I578" s="60"/>
      <c r="J578" s="60"/>
    </row>
    <row r="579">
      <c r="C579" s="58"/>
      <c r="E579" s="28"/>
      <c r="G579" s="59"/>
      <c r="H579" s="60"/>
      <c r="I579" s="60"/>
      <c r="J579" s="60"/>
    </row>
    <row r="580">
      <c r="C580" s="58"/>
      <c r="E580" s="28"/>
      <c r="G580" s="59"/>
      <c r="H580" s="60"/>
      <c r="I580" s="60"/>
      <c r="J580" s="60"/>
    </row>
    <row r="581">
      <c r="C581" s="58"/>
      <c r="E581" s="28"/>
      <c r="G581" s="59"/>
      <c r="H581" s="60"/>
      <c r="I581" s="60"/>
      <c r="J581" s="60"/>
    </row>
    <row r="582">
      <c r="C582" s="58"/>
      <c r="E582" s="28"/>
      <c r="G582" s="59"/>
      <c r="H582" s="60"/>
      <c r="I582" s="60"/>
      <c r="J582" s="60"/>
    </row>
    <row r="583">
      <c r="C583" s="58"/>
      <c r="E583" s="28"/>
      <c r="G583" s="59"/>
      <c r="H583" s="60"/>
      <c r="I583" s="60"/>
      <c r="J583" s="60"/>
    </row>
    <row r="584">
      <c r="C584" s="58"/>
      <c r="E584" s="28"/>
      <c r="G584" s="59"/>
      <c r="H584" s="60"/>
      <c r="I584" s="60"/>
      <c r="J584" s="60"/>
    </row>
    <row r="585">
      <c r="C585" s="58"/>
      <c r="E585" s="28"/>
      <c r="G585" s="59"/>
      <c r="H585" s="60"/>
      <c r="I585" s="60"/>
      <c r="J585" s="60"/>
    </row>
    <row r="586">
      <c r="C586" s="58"/>
      <c r="E586" s="28"/>
      <c r="G586" s="59"/>
      <c r="H586" s="60"/>
      <c r="I586" s="60"/>
      <c r="J586" s="60"/>
    </row>
    <row r="587">
      <c r="C587" s="58"/>
      <c r="E587" s="28"/>
      <c r="G587" s="59"/>
      <c r="H587" s="60"/>
      <c r="I587" s="60"/>
      <c r="J587" s="60"/>
    </row>
    <row r="588">
      <c r="C588" s="58"/>
      <c r="E588" s="28"/>
      <c r="G588" s="59"/>
      <c r="H588" s="60"/>
      <c r="I588" s="60"/>
      <c r="J588" s="60"/>
    </row>
    <row r="589">
      <c r="C589" s="58"/>
      <c r="E589" s="28"/>
      <c r="G589" s="59"/>
      <c r="H589" s="60"/>
      <c r="I589" s="60"/>
      <c r="J589" s="60"/>
    </row>
    <row r="590">
      <c r="C590" s="58"/>
      <c r="E590" s="28"/>
      <c r="G590" s="59"/>
      <c r="H590" s="60"/>
      <c r="I590" s="60"/>
      <c r="J590" s="60"/>
    </row>
    <row r="591">
      <c r="C591" s="58"/>
      <c r="E591" s="28"/>
      <c r="G591" s="59"/>
      <c r="H591" s="60"/>
      <c r="I591" s="60"/>
      <c r="J591" s="60"/>
    </row>
    <row r="592">
      <c r="C592" s="58"/>
      <c r="E592" s="28"/>
      <c r="G592" s="59"/>
      <c r="H592" s="60"/>
      <c r="I592" s="60"/>
      <c r="J592" s="60"/>
    </row>
    <row r="593">
      <c r="C593" s="58"/>
      <c r="E593" s="28"/>
      <c r="G593" s="59"/>
      <c r="H593" s="60"/>
      <c r="I593" s="60"/>
      <c r="J593" s="60"/>
    </row>
    <row r="594">
      <c r="C594" s="58"/>
      <c r="E594" s="28"/>
      <c r="G594" s="59"/>
      <c r="H594" s="60"/>
      <c r="I594" s="60"/>
      <c r="J594" s="60"/>
    </row>
    <row r="595">
      <c r="C595" s="58"/>
      <c r="E595" s="28"/>
      <c r="G595" s="59"/>
      <c r="H595" s="60"/>
      <c r="I595" s="60"/>
      <c r="J595" s="60"/>
    </row>
    <row r="596">
      <c r="C596" s="58"/>
      <c r="E596" s="28"/>
      <c r="G596" s="59"/>
      <c r="H596" s="60"/>
      <c r="I596" s="60"/>
      <c r="J596" s="60"/>
    </row>
    <row r="597">
      <c r="C597" s="58"/>
      <c r="E597" s="28"/>
      <c r="G597" s="59"/>
      <c r="H597" s="60"/>
      <c r="I597" s="60"/>
      <c r="J597" s="60"/>
    </row>
    <row r="598">
      <c r="C598" s="58"/>
      <c r="E598" s="28"/>
      <c r="G598" s="59"/>
      <c r="H598" s="60"/>
      <c r="I598" s="60"/>
      <c r="J598" s="60"/>
    </row>
    <row r="599">
      <c r="C599" s="58"/>
      <c r="E599" s="28"/>
      <c r="G599" s="59"/>
      <c r="H599" s="60"/>
      <c r="I599" s="60"/>
      <c r="J599" s="60"/>
    </row>
    <row r="600">
      <c r="C600" s="58"/>
      <c r="E600" s="28"/>
      <c r="G600" s="59"/>
      <c r="H600" s="60"/>
      <c r="I600" s="60"/>
      <c r="J600" s="60"/>
    </row>
    <row r="601">
      <c r="C601" s="58"/>
      <c r="E601" s="28"/>
      <c r="G601" s="59"/>
      <c r="H601" s="60"/>
      <c r="I601" s="60"/>
      <c r="J601" s="60"/>
    </row>
    <row r="602">
      <c r="C602" s="58"/>
      <c r="E602" s="28"/>
      <c r="G602" s="59"/>
      <c r="H602" s="60"/>
      <c r="I602" s="60"/>
      <c r="J602" s="60"/>
    </row>
    <row r="603">
      <c r="C603" s="58"/>
      <c r="E603" s="28"/>
      <c r="G603" s="59"/>
      <c r="H603" s="60"/>
      <c r="I603" s="60"/>
      <c r="J603" s="60"/>
    </row>
    <row r="604">
      <c r="C604" s="58"/>
      <c r="E604" s="28"/>
      <c r="G604" s="59"/>
      <c r="H604" s="60"/>
      <c r="I604" s="60"/>
      <c r="J604" s="60"/>
    </row>
    <row r="605">
      <c r="C605" s="58"/>
      <c r="E605" s="28"/>
      <c r="G605" s="59"/>
      <c r="H605" s="60"/>
      <c r="I605" s="60"/>
      <c r="J605" s="60"/>
    </row>
    <row r="606">
      <c r="C606" s="58"/>
      <c r="E606" s="28"/>
      <c r="G606" s="59"/>
      <c r="H606" s="60"/>
      <c r="I606" s="60"/>
      <c r="J606" s="60"/>
    </row>
    <row r="607">
      <c r="C607" s="58"/>
      <c r="E607" s="28"/>
      <c r="G607" s="59"/>
      <c r="H607" s="60"/>
      <c r="I607" s="60"/>
      <c r="J607" s="60"/>
    </row>
    <row r="608">
      <c r="C608" s="58"/>
      <c r="E608" s="28"/>
      <c r="G608" s="59"/>
      <c r="H608" s="60"/>
      <c r="I608" s="60"/>
      <c r="J608" s="60"/>
    </row>
    <row r="609">
      <c r="C609" s="58"/>
      <c r="E609" s="28"/>
      <c r="G609" s="59"/>
      <c r="H609" s="60"/>
      <c r="I609" s="60"/>
      <c r="J609" s="60"/>
    </row>
    <row r="610">
      <c r="C610" s="58"/>
      <c r="E610" s="28"/>
      <c r="G610" s="59"/>
      <c r="H610" s="60"/>
      <c r="I610" s="60"/>
      <c r="J610" s="60"/>
    </row>
    <row r="611">
      <c r="C611" s="58"/>
      <c r="E611" s="28"/>
      <c r="G611" s="59"/>
      <c r="H611" s="60"/>
      <c r="I611" s="60"/>
      <c r="J611" s="60"/>
    </row>
    <row r="612">
      <c r="C612" s="58"/>
      <c r="E612" s="28"/>
      <c r="G612" s="59"/>
      <c r="H612" s="60"/>
      <c r="I612" s="60"/>
      <c r="J612" s="60"/>
    </row>
    <row r="613">
      <c r="C613" s="58"/>
      <c r="E613" s="28"/>
      <c r="G613" s="59"/>
      <c r="H613" s="60"/>
      <c r="I613" s="60"/>
      <c r="J613" s="60"/>
    </row>
    <row r="614">
      <c r="C614" s="58"/>
      <c r="E614" s="28"/>
      <c r="G614" s="59"/>
      <c r="H614" s="60"/>
      <c r="I614" s="60"/>
      <c r="J614" s="60"/>
    </row>
    <row r="615">
      <c r="C615" s="58"/>
      <c r="E615" s="28"/>
      <c r="G615" s="59"/>
      <c r="H615" s="60"/>
      <c r="I615" s="60"/>
      <c r="J615" s="60"/>
    </row>
    <row r="616">
      <c r="C616" s="58"/>
      <c r="E616" s="28"/>
      <c r="G616" s="59"/>
      <c r="H616" s="60"/>
      <c r="I616" s="60"/>
      <c r="J616" s="60"/>
    </row>
    <row r="617">
      <c r="C617" s="58"/>
      <c r="E617" s="28"/>
      <c r="G617" s="59"/>
      <c r="H617" s="60"/>
      <c r="I617" s="60"/>
      <c r="J617" s="60"/>
    </row>
    <row r="618">
      <c r="C618" s="58"/>
      <c r="E618" s="28"/>
      <c r="G618" s="59"/>
      <c r="H618" s="60"/>
      <c r="I618" s="60"/>
      <c r="J618" s="60"/>
    </row>
    <row r="619">
      <c r="C619" s="58"/>
      <c r="E619" s="28"/>
      <c r="G619" s="59"/>
      <c r="H619" s="60"/>
      <c r="I619" s="60"/>
      <c r="J619" s="60"/>
    </row>
    <row r="620">
      <c r="C620" s="58"/>
      <c r="E620" s="28"/>
      <c r="G620" s="59"/>
      <c r="H620" s="60"/>
      <c r="I620" s="60"/>
      <c r="J620" s="60"/>
    </row>
    <row r="621">
      <c r="C621" s="58"/>
      <c r="E621" s="28"/>
      <c r="G621" s="59"/>
      <c r="H621" s="60"/>
      <c r="I621" s="60"/>
      <c r="J621" s="60"/>
    </row>
    <row r="622">
      <c r="C622" s="58"/>
      <c r="E622" s="28"/>
      <c r="G622" s="59"/>
      <c r="H622" s="60"/>
      <c r="I622" s="60"/>
      <c r="J622" s="60"/>
    </row>
    <row r="623">
      <c r="C623" s="58"/>
      <c r="E623" s="28"/>
      <c r="G623" s="59"/>
      <c r="H623" s="60"/>
      <c r="I623" s="60"/>
      <c r="J623" s="60"/>
    </row>
    <row r="624">
      <c r="C624" s="58"/>
      <c r="E624" s="28"/>
      <c r="G624" s="59"/>
      <c r="H624" s="60"/>
      <c r="I624" s="60"/>
      <c r="J624" s="60"/>
    </row>
    <row r="625">
      <c r="C625" s="58"/>
      <c r="E625" s="28"/>
      <c r="G625" s="59"/>
      <c r="H625" s="60"/>
      <c r="I625" s="60"/>
      <c r="J625" s="60"/>
    </row>
    <row r="626">
      <c r="C626" s="58"/>
      <c r="E626" s="28"/>
      <c r="G626" s="59"/>
      <c r="H626" s="60"/>
      <c r="I626" s="60"/>
      <c r="J626" s="60"/>
    </row>
    <row r="627">
      <c r="C627" s="58"/>
      <c r="E627" s="28"/>
      <c r="G627" s="59"/>
      <c r="H627" s="60"/>
      <c r="I627" s="60"/>
      <c r="J627" s="60"/>
    </row>
    <row r="628">
      <c r="C628" s="58"/>
      <c r="E628" s="28"/>
      <c r="G628" s="59"/>
      <c r="H628" s="60"/>
      <c r="I628" s="60"/>
      <c r="J628" s="60"/>
    </row>
    <row r="629">
      <c r="C629" s="58"/>
      <c r="E629" s="28"/>
      <c r="G629" s="59"/>
      <c r="H629" s="60"/>
      <c r="I629" s="60"/>
      <c r="J629" s="60"/>
    </row>
    <row r="630">
      <c r="C630" s="58"/>
      <c r="E630" s="28"/>
      <c r="G630" s="59"/>
      <c r="H630" s="60"/>
      <c r="I630" s="60"/>
      <c r="J630" s="60"/>
    </row>
    <row r="631">
      <c r="C631" s="58"/>
      <c r="E631" s="28"/>
      <c r="G631" s="59"/>
      <c r="H631" s="60"/>
      <c r="I631" s="60"/>
      <c r="J631" s="60"/>
    </row>
    <row r="632">
      <c r="C632" s="58"/>
      <c r="E632" s="28"/>
      <c r="G632" s="59"/>
      <c r="H632" s="60"/>
      <c r="I632" s="60"/>
      <c r="J632" s="60"/>
    </row>
    <row r="633">
      <c r="C633" s="58"/>
      <c r="E633" s="28"/>
      <c r="G633" s="59"/>
      <c r="H633" s="60"/>
      <c r="I633" s="60"/>
      <c r="J633" s="60"/>
    </row>
    <row r="634">
      <c r="C634" s="58"/>
      <c r="E634" s="28"/>
      <c r="G634" s="59"/>
      <c r="H634" s="60"/>
      <c r="I634" s="60"/>
      <c r="J634" s="60"/>
    </row>
    <row r="635">
      <c r="C635" s="58"/>
      <c r="E635" s="28"/>
      <c r="G635" s="59"/>
      <c r="H635" s="60"/>
      <c r="I635" s="60"/>
      <c r="J635" s="60"/>
    </row>
    <row r="636">
      <c r="C636" s="58"/>
      <c r="E636" s="28"/>
      <c r="G636" s="59"/>
      <c r="H636" s="60"/>
      <c r="I636" s="60"/>
      <c r="J636" s="60"/>
    </row>
    <row r="637">
      <c r="C637" s="58"/>
      <c r="E637" s="28"/>
      <c r="G637" s="59"/>
      <c r="H637" s="60"/>
      <c r="I637" s="60"/>
      <c r="J637" s="60"/>
    </row>
    <row r="638">
      <c r="C638" s="58"/>
      <c r="E638" s="28"/>
      <c r="G638" s="59"/>
      <c r="H638" s="60"/>
      <c r="I638" s="60"/>
      <c r="J638" s="60"/>
    </row>
    <row r="639">
      <c r="C639" s="58"/>
      <c r="E639" s="28"/>
      <c r="G639" s="59"/>
      <c r="H639" s="60"/>
      <c r="I639" s="60"/>
      <c r="J639" s="60"/>
    </row>
    <row r="640">
      <c r="C640" s="58"/>
      <c r="E640" s="28"/>
      <c r="G640" s="59"/>
      <c r="H640" s="60"/>
      <c r="I640" s="60"/>
      <c r="J640" s="60"/>
    </row>
    <row r="641">
      <c r="C641" s="58"/>
      <c r="E641" s="28"/>
      <c r="G641" s="59"/>
      <c r="H641" s="60"/>
      <c r="I641" s="60"/>
      <c r="J641" s="60"/>
    </row>
    <row r="642">
      <c r="C642" s="58"/>
      <c r="E642" s="28"/>
      <c r="G642" s="59"/>
      <c r="H642" s="60"/>
      <c r="I642" s="60"/>
      <c r="J642" s="60"/>
    </row>
    <row r="643">
      <c r="C643" s="58"/>
      <c r="E643" s="28"/>
      <c r="G643" s="59"/>
      <c r="H643" s="60"/>
      <c r="I643" s="60"/>
      <c r="J643" s="60"/>
    </row>
    <row r="644">
      <c r="C644" s="58"/>
      <c r="E644" s="28"/>
      <c r="G644" s="59"/>
      <c r="H644" s="60"/>
      <c r="I644" s="60"/>
      <c r="J644" s="60"/>
    </row>
    <row r="645">
      <c r="C645" s="58"/>
      <c r="E645" s="28"/>
      <c r="G645" s="59"/>
      <c r="H645" s="60"/>
      <c r="I645" s="60"/>
      <c r="J645" s="60"/>
    </row>
    <row r="646">
      <c r="C646" s="58"/>
      <c r="E646" s="28"/>
      <c r="G646" s="59"/>
      <c r="H646" s="60"/>
      <c r="I646" s="60"/>
      <c r="J646" s="60"/>
    </row>
    <row r="647">
      <c r="C647" s="58"/>
      <c r="E647" s="28"/>
      <c r="G647" s="59"/>
      <c r="H647" s="60"/>
      <c r="I647" s="60"/>
      <c r="J647" s="60"/>
    </row>
    <row r="648">
      <c r="C648" s="58"/>
      <c r="E648" s="28"/>
      <c r="G648" s="59"/>
      <c r="H648" s="60"/>
      <c r="I648" s="60"/>
      <c r="J648" s="60"/>
    </row>
    <row r="649">
      <c r="C649" s="58"/>
      <c r="E649" s="28"/>
      <c r="G649" s="59"/>
      <c r="H649" s="60"/>
      <c r="I649" s="60"/>
      <c r="J649" s="60"/>
    </row>
    <row r="650">
      <c r="C650" s="58"/>
      <c r="E650" s="28"/>
      <c r="G650" s="59"/>
      <c r="H650" s="60"/>
      <c r="I650" s="60"/>
      <c r="J650" s="60"/>
    </row>
    <row r="651">
      <c r="C651" s="58"/>
      <c r="E651" s="28"/>
      <c r="G651" s="59"/>
      <c r="H651" s="60"/>
      <c r="I651" s="60"/>
      <c r="J651" s="60"/>
    </row>
    <row r="652">
      <c r="C652" s="58"/>
      <c r="E652" s="28"/>
      <c r="G652" s="59"/>
      <c r="H652" s="60"/>
      <c r="I652" s="60"/>
      <c r="J652" s="60"/>
    </row>
    <row r="653">
      <c r="C653" s="58"/>
      <c r="E653" s="28"/>
      <c r="G653" s="59"/>
      <c r="H653" s="60"/>
      <c r="I653" s="60"/>
      <c r="J653" s="60"/>
    </row>
    <row r="654">
      <c r="C654" s="58"/>
      <c r="E654" s="28"/>
      <c r="G654" s="59"/>
      <c r="H654" s="60"/>
      <c r="I654" s="60"/>
      <c r="J654" s="60"/>
    </row>
    <row r="655">
      <c r="C655" s="58"/>
      <c r="E655" s="28"/>
      <c r="G655" s="59"/>
      <c r="H655" s="60"/>
      <c r="I655" s="60"/>
      <c r="J655" s="60"/>
    </row>
    <row r="656">
      <c r="C656" s="58"/>
      <c r="E656" s="28"/>
      <c r="G656" s="59"/>
      <c r="H656" s="60"/>
      <c r="I656" s="60"/>
      <c r="J656" s="60"/>
    </row>
    <row r="657">
      <c r="C657" s="58"/>
      <c r="E657" s="28"/>
      <c r="G657" s="59"/>
      <c r="H657" s="60"/>
      <c r="I657" s="60"/>
      <c r="J657" s="60"/>
    </row>
    <row r="658">
      <c r="C658" s="58"/>
      <c r="E658" s="28"/>
      <c r="G658" s="59"/>
      <c r="H658" s="60"/>
      <c r="I658" s="60"/>
      <c r="J658" s="60"/>
    </row>
    <row r="659">
      <c r="C659" s="58"/>
      <c r="E659" s="28"/>
      <c r="G659" s="59"/>
      <c r="H659" s="60"/>
      <c r="I659" s="60"/>
      <c r="J659" s="60"/>
    </row>
    <row r="660">
      <c r="C660" s="58"/>
      <c r="E660" s="28"/>
      <c r="G660" s="59"/>
      <c r="H660" s="60"/>
      <c r="I660" s="60"/>
      <c r="J660" s="60"/>
    </row>
    <row r="661">
      <c r="C661" s="58"/>
      <c r="E661" s="28"/>
      <c r="G661" s="59"/>
      <c r="H661" s="60"/>
      <c r="I661" s="60"/>
      <c r="J661" s="60"/>
    </row>
    <row r="662">
      <c r="C662" s="58"/>
      <c r="E662" s="28"/>
      <c r="G662" s="59"/>
      <c r="H662" s="60"/>
      <c r="I662" s="60"/>
      <c r="J662" s="60"/>
    </row>
    <row r="663">
      <c r="C663" s="58"/>
      <c r="E663" s="28"/>
      <c r="G663" s="59"/>
      <c r="H663" s="60"/>
      <c r="I663" s="60"/>
      <c r="J663" s="60"/>
    </row>
    <row r="664">
      <c r="C664" s="58"/>
      <c r="E664" s="28"/>
      <c r="G664" s="59"/>
      <c r="H664" s="60"/>
      <c r="I664" s="60"/>
      <c r="J664" s="60"/>
    </row>
    <row r="665">
      <c r="C665" s="58"/>
      <c r="E665" s="28"/>
      <c r="G665" s="59"/>
      <c r="H665" s="60"/>
      <c r="I665" s="60"/>
      <c r="J665" s="60"/>
    </row>
    <row r="666">
      <c r="C666" s="58"/>
      <c r="E666" s="28"/>
      <c r="G666" s="59"/>
      <c r="H666" s="60"/>
      <c r="I666" s="60"/>
      <c r="J666" s="60"/>
    </row>
    <row r="667">
      <c r="C667" s="58"/>
      <c r="E667" s="28"/>
      <c r="G667" s="59"/>
      <c r="H667" s="60"/>
      <c r="I667" s="60"/>
      <c r="J667" s="60"/>
    </row>
    <row r="668">
      <c r="C668" s="58"/>
      <c r="E668" s="28"/>
      <c r="G668" s="59"/>
      <c r="H668" s="60"/>
      <c r="I668" s="60"/>
      <c r="J668" s="60"/>
    </row>
    <row r="669">
      <c r="C669" s="58"/>
      <c r="E669" s="28"/>
      <c r="G669" s="59"/>
      <c r="H669" s="60"/>
      <c r="I669" s="60"/>
      <c r="J669" s="60"/>
    </row>
    <row r="670">
      <c r="C670" s="58"/>
      <c r="E670" s="28"/>
      <c r="G670" s="59"/>
      <c r="H670" s="60"/>
      <c r="I670" s="60"/>
      <c r="J670" s="60"/>
    </row>
    <row r="671">
      <c r="C671" s="58"/>
      <c r="E671" s="28"/>
      <c r="G671" s="59"/>
      <c r="H671" s="60"/>
      <c r="I671" s="60"/>
      <c r="J671" s="60"/>
    </row>
    <row r="672">
      <c r="C672" s="58"/>
      <c r="E672" s="28"/>
      <c r="G672" s="59"/>
      <c r="H672" s="60"/>
      <c r="I672" s="60"/>
      <c r="J672" s="60"/>
    </row>
    <row r="673">
      <c r="C673" s="58"/>
      <c r="E673" s="28"/>
      <c r="G673" s="59"/>
      <c r="H673" s="60"/>
      <c r="I673" s="60"/>
      <c r="J673" s="60"/>
    </row>
    <row r="674">
      <c r="C674" s="58"/>
      <c r="E674" s="28"/>
      <c r="G674" s="59"/>
      <c r="H674" s="60"/>
      <c r="I674" s="60"/>
      <c r="J674" s="60"/>
    </row>
    <row r="675">
      <c r="C675" s="58"/>
      <c r="E675" s="28"/>
      <c r="G675" s="59"/>
      <c r="H675" s="60"/>
      <c r="I675" s="60"/>
      <c r="J675" s="60"/>
    </row>
    <row r="676">
      <c r="C676" s="58"/>
      <c r="E676" s="28"/>
      <c r="G676" s="59"/>
      <c r="H676" s="60"/>
      <c r="I676" s="60"/>
      <c r="J676" s="60"/>
    </row>
    <row r="677">
      <c r="C677" s="58"/>
      <c r="E677" s="28"/>
      <c r="G677" s="59"/>
      <c r="H677" s="60"/>
      <c r="I677" s="60"/>
      <c r="J677" s="60"/>
    </row>
    <row r="678">
      <c r="C678" s="58"/>
      <c r="E678" s="28"/>
      <c r="G678" s="59"/>
      <c r="H678" s="60"/>
      <c r="I678" s="60"/>
      <c r="J678" s="60"/>
    </row>
    <row r="679">
      <c r="C679" s="58"/>
      <c r="E679" s="28"/>
      <c r="G679" s="59"/>
      <c r="H679" s="60"/>
      <c r="I679" s="60"/>
      <c r="J679" s="60"/>
    </row>
    <row r="680">
      <c r="C680" s="58"/>
      <c r="E680" s="28"/>
      <c r="G680" s="59"/>
      <c r="H680" s="60"/>
      <c r="I680" s="60"/>
      <c r="J680" s="60"/>
    </row>
    <row r="681">
      <c r="C681" s="58"/>
      <c r="E681" s="28"/>
      <c r="G681" s="59"/>
      <c r="H681" s="60"/>
      <c r="I681" s="60"/>
      <c r="J681" s="60"/>
    </row>
    <row r="682">
      <c r="C682" s="58"/>
      <c r="E682" s="28"/>
      <c r="G682" s="59"/>
      <c r="H682" s="60"/>
      <c r="I682" s="60"/>
      <c r="J682" s="60"/>
    </row>
    <row r="683">
      <c r="C683" s="58"/>
      <c r="E683" s="28"/>
      <c r="G683" s="59"/>
      <c r="H683" s="60"/>
      <c r="I683" s="60"/>
      <c r="J683" s="60"/>
    </row>
    <row r="684">
      <c r="C684" s="58"/>
      <c r="E684" s="28"/>
      <c r="G684" s="59"/>
      <c r="H684" s="60"/>
      <c r="I684" s="60"/>
      <c r="J684" s="60"/>
    </row>
    <row r="685">
      <c r="C685" s="58"/>
      <c r="E685" s="28"/>
      <c r="G685" s="59"/>
      <c r="H685" s="60"/>
      <c r="I685" s="60"/>
      <c r="J685" s="60"/>
    </row>
    <row r="686">
      <c r="C686" s="58"/>
      <c r="E686" s="28"/>
      <c r="G686" s="59"/>
      <c r="H686" s="60"/>
      <c r="I686" s="60"/>
      <c r="J686" s="60"/>
    </row>
    <row r="687">
      <c r="C687" s="58"/>
      <c r="E687" s="28"/>
      <c r="G687" s="59"/>
      <c r="H687" s="60"/>
      <c r="I687" s="60"/>
      <c r="J687" s="60"/>
    </row>
    <row r="688">
      <c r="C688" s="58"/>
      <c r="E688" s="28"/>
      <c r="G688" s="59"/>
      <c r="H688" s="60"/>
      <c r="I688" s="60"/>
      <c r="J688" s="60"/>
    </row>
    <row r="689">
      <c r="C689" s="58"/>
      <c r="E689" s="28"/>
      <c r="G689" s="59"/>
      <c r="H689" s="60"/>
      <c r="I689" s="60"/>
      <c r="J689" s="60"/>
    </row>
    <row r="690">
      <c r="C690" s="58"/>
      <c r="E690" s="28"/>
      <c r="G690" s="59"/>
      <c r="H690" s="60"/>
      <c r="I690" s="60"/>
      <c r="J690" s="60"/>
    </row>
    <row r="691">
      <c r="C691" s="58"/>
      <c r="E691" s="28"/>
      <c r="G691" s="59"/>
      <c r="H691" s="60"/>
      <c r="I691" s="60"/>
      <c r="J691" s="60"/>
    </row>
    <row r="692">
      <c r="C692" s="58"/>
      <c r="E692" s="28"/>
      <c r="G692" s="59"/>
      <c r="H692" s="60"/>
      <c r="I692" s="60"/>
      <c r="J692" s="60"/>
    </row>
    <row r="693">
      <c r="C693" s="58"/>
      <c r="E693" s="28"/>
      <c r="G693" s="59"/>
      <c r="H693" s="60"/>
      <c r="I693" s="60"/>
      <c r="J693" s="60"/>
    </row>
    <row r="694">
      <c r="C694" s="58"/>
      <c r="E694" s="28"/>
      <c r="G694" s="59"/>
      <c r="H694" s="60"/>
      <c r="I694" s="60"/>
      <c r="J694" s="60"/>
    </row>
    <row r="695">
      <c r="C695" s="58"/>
      <c r="E695" s="28"/>
      <c r="G695" s="59"/>
      <c r="H695" s="60"/>
      <c r="I695" s="60"/>
      <c r="J695" s="60"/>
    </row>
    <row r="696">
      <c r="C696" s="58"/>
      <c r="E696" s="28"/>
      <c r="G696" s="59"/>
      <c r="H696" s="60"/>
      <c r="I696" s="60"/>
      <c r="J696" s="60"/>
    </row>
    <row r="697">
      <c r="C697" s="58"/>
      <c r="E697" s="28"/>
      <c r="G697" s="59"/>
      <c r="H697" s="60"/>
      <c r="I697" s="60"/>
      <c r="J697" s="60"/>
    </row>
    <row r="698">
      <c r="C698" s="58"/>
      <c r="E698" s="28"/>
      <c r="G698" s="59"/>
      <c r="H698" s="60"/>
      <c r="I698" s="60"/>
      <c r="J698" s="60"/>
    </row>
    <row r="699">
      <c r="C699" s="58"/>
      <c r="E699" s="28"/>
      <c r="G699" s="59"/>
      <c r="H699" s="60"/>
      <c r="I699" s="60"/>
      <c r="J699" s="60"/>
    </row>
    <row r="700">
      <c r="C700" s="58"/>
      <c r="E700" s="28"/>
      <c r="G700" s="59"/>
      <c r="H700" s="60"/>
      <c r="I700" s="60"/>
      <c r="J700" s="60"/>
    </row>
    <row r="701">
      <c r="C701" s="58"/>
      <c r="E701" s="28"/>
      <c r="G701" s="59"/>
      <c r="H701" s="60"/>
      <c r="I701" s="60"/>
      <c r="J701" s="60"/>
    </row>
    <row r="702">
      <c r="C702" s="58"/>
      <c r="E702" s="28"/>
      <c r="G702" s="59"/>
      <c r="H702" s="60"/>
      <c r="I702" s="60"/>
      <c r="J702" s="60"/>
    </row>
    <row r="703">
      <c r="C703" s="58"/>
      <c r="E703" s="28"/>
      <c r="G703" s="59"/>
      <c r="H703" s="60"/>
      <c r="I703" s="60"/>
      <c r="J703" s="60"/>
    </row>
    <row r="704">
      <c r="C704" s="58"/>
      <c r="E704" s="28"/>
      <c r="G704" s="59"/>
      <c r="H704" s="60"/>
      <c r="I704" s="60"/>
      <c r="J704" s="60"/>
    </row>
    <row r="705">
      <c r="C705" s="58"/>
      <c r="E705" s="28"/>
      <c r="G705" s="59"/>
      <c r="H705" s="60"/>
      <c r="I705" s="60"/>
      <c r="J705" s="60"/>
    </row>
    <row r="706">
      <c r="C706" s="58"/>
      <c r="E706" s="28"/>
      <c r="G706" s="59"/>
      <c r="H706" s="60"/>
      <c r="I706" s="60"/>
      <c r="J706" s="60"/>
    </row>
    <row r="707">
      <c r="C707" s="58"/>
      <c r="E707" s="28"/>
      <c r="G707" s="59"/>
      <c r="H707" s="60"/>
      <c r="I707" s="60"/>
      <c r="J707" s="60"/>
    </row>
    <row r="708">
      <c r="C708" s="58"/>
      <c r="E708" s="28"/>
      <c r="G708" s="59"/>
      <c r="H708" s="60"/>
      <c r="I708" s="60"/>
      <c r="J708" s="60"/>
    </row>
    <row r="709">
      <c r="C709" s="58"/>
      <c r="E709" s="28"/>
      <c r="G709" s="59"/>
      <c r="H709" s="60"/>
      <c r="I709" s="60"/>
      <c r="J709" s="60"/>
    </row>
    <row r="710">
      <c r="C710" s="58"/>
      <c r="E710" s="28"/>
      <c r="G710" s="59"/>
      <c r="H710" s="60"/>
      <c r="I710" s="60"/>
      <c r="J710" s="60"/>
    </row>
    <row r="711">
      <c r="C711" s="58"/>
      <c r="E711" s="28"/>
      <c r="G711" s="59"/>
      <c r="H711" s="60"/>
      <c r="I711" s="60"/>
      <c r="J711" s="60"/>
    </row>
    <row r="712">
      <c r="C712" s="58"/>
      <c r="E712" s="28"/>
      <c r="G712" s="59"/>
      <c r="H712" s="60"/>
      <c r="I712" s="60"/>
      <c r="J712" s="60"/>
    </row>
    <row r="713">
      <c r="C713" s="58"/>
      <c r="E713" s="28"/>
      <c r="G713" s="59"/>
      <c r="H713" s="60"/>
      <c r="I713" s="60"/>
      <c r="J713" s="60"/>
    </row>
    <row r="714">
      <c r="C714" s="58"/>
      <c r="E714" s="28"/>
      <c r="G714" s="59"/>
      <c r="H714" s="60"/>
      <c r="I714" s="60"/>
      <c r="J714" s="60"/>
    </row>
    <row r="715">
      <c r="C715" s="58"/>
      <c r="E715" s="28"/>
      <c r="G715" s="59"/>
      <c r="H715" s="60"/>
      <c r="I715" s="60"/>
      <c r="J715" s="60"/>
    </row>
    <row r="716">
      <c r="C716" s="58"/>
      <c r="E716" s="28"/>
      <c r="G716" s="59"/>
      <c r="H716" s="60"/>
      <c r="I716" s="60"/>
      <c r="J716" s="60"/>
    </row>
    <row r="717">
      <c r="C717" s="58"/>
      <c r="E717" s="28"/>
      <c r="G717" s="59"/>
      <c r="H717" s="60"/>
      <c r="I717" s="60"/>
      <c r="J717" s="60"/>
    </row>
    <row r="718">
      <c r="C718" s="58"/>
      <c r="E718" s="28"/>
      <c r="G718" s="59"/>
      <c r="H718" s="60"/>
      <c r="I718" s="60"/>
      <c r="J718" s="60"/>
    </row>
    <row r="719">
      <c r="C719" s="58"/>
      <c r="E719" s="28"/>
      <c r="G719" s="59"/>
      <c r="H719" s="60"/>
      <c r="I719" s="60"/>
      <c r="J719" s="60"/>
    </row>
    <row r="720">
      <c r="C720" s="58"/>
      <c r="E720" s="28"/>
      <c r="G720" s="59"/>
      <c r="H720" s="60"/>
      <c r="I720" s="60"/>
      <c r="J720" s="60"/>
    </row>
    <row r="721">
      <c r="C721" s="58"/>
      <c r="E721" s="28"/>
      <c r="G721" s="59"/>
      <c r="H721" s="60"/>
      <c r="I721" s="60"/>
      <c r="J721" s="60"/>
    </row>
    <row r="722">
      <c r="C722" s="58"/>
      <c r="E722" s="28"/>
      <c r="G722" s="59"/>
      <c r="H722" s="60"/>
      <c r="I722" s="60"/>
      <c r="J722" s="60"/>
    </row>
    <row r="723">
      <c r="C723" s="58"/>
      <c r="E723" s="28"/>
      <c r="G723" s="59"/>
      <c r="H723" s="60"/>
      <c r="I723" s="60"/>
      <c r="J723" s="60"/>
    </row>
    <row r="724">
      <c r="C724" s="58"/>
      <c r="E724" s="28"/>
      <c r="G724" s="59"/>
      <c r="H724" s="60"/>
      <c r="I724" s="60"/>
      <c r="J724" s="60"/>
    </row>
    <row r="725">
      <c r="C725" s="58"/>
      <c r="E725" s="28"/>
      <c r="G725" s="59"/>
      <c r="H725" s="60"/>
      <c r="I725" s="60"/>
      <c r="J725" s="60"/>
    </row>
    <row r="726">
      <c r="C726" s="58"/>
      <c r="E726" s="28"/>
      <c r="G726" s="59"/>
      <c r="H726" s="60"/>
      <c r="I726" s="60"/>
      <c r="J726" s="60"/>
    </row>
    <row r="727">
      <c r="C727" s="58"/>
      <c r="E727" s="28"/>
      <c r="G727" s="59"/>
      <c r="H727" s="60"/>
      <c r="I727" s="60"/>
      <c r="J727" s="60"/>
    </row>
    <row r="728">
      <c r="C728" s="58"/>
      <c r="E728" s="28"/>
      <c r="G728" s="59"/>
      <c r="H728" s="60"/>
      <c r="I728" s="60"/>
      <c r="J728" s="60"/>
    </row>
    <row r="729">
      <c r="C729" s="58"/>
      <c r="E729" s="28"/>
      <c r="G729" s="59"/>
      <c r="H729" s="60"/>
      <c r="I729" s="60"/>
      <c r="J729" s="60"/>
    </row>
    <row r="730">
      <c r="C730" s="58"/>
      <c r="E730" s="28"/>
      <c r="G730" s="59"/>
      <c r="H730" s="60"/>
      <c r="I730" s="60"/>
      <c r="J730" s="60"/>
    </row>
    <row r="731">
      <c r="C731" s="58"/>
      <c r="E731" s="28"/>
      <c r="G731" s="59"/>
      <c r="H731" s="60"/>
      <c r="I731" s="60"/>
      <c r="J731" s="60"/>
    </row>
    <row r="732">
      <c r="C732" s="58"/>
      <c r="E732" s="28"/>
      <c r="G732" s="59"/>
      <c r="H732" s="60"/>
      <c r="I732" s="60"/>
      <c r="J732" s="60"/>
    </row>
    <row r="733">
      <c r="C733" s="58"/>
      <c r="E733" s="28"/>
      <c r="G733" s="59"/>
      <c r="H733" s="60"/>
      <c r="I733" s="60"/>
      <c r="J733" s="60"/>
    </row>
    <row r="734">
      <c r="C734" s="58"/>
      <c r="E734" s="28"/>
      <c r="G734" s="59"/>
      <c r="H734" s="60"/>
      <c r="I734" s="60"/>
      <c r="J734" s="60"/>
    </row>
    <row r="735">
      <c r="C735" s="58"/>
      <c r="E735" s="28"/>
      <c r="G735" s="59"/>
      <c r="H735" s="60"/>
      <c r="I735" s="60"/>
      <c r="J735" s="60"/>
    </row>
    <row r="736">
      <c r="C736" s="58"/>
      <c r="E736" s="28"/>
      <c r="G736" s="59"/>
      <c r="H736" s="60"/>
      <c r="I736" s="60"/>
      <c r="J736" s="60"/>
    </row>
    <row r="737">
      <c r="C737" s="58"/>
      <c r="E737" s="28"/>
      <c r="G737" s="59"/>
      <c r="H737" s="60"/>
      <c r="I737" s="60"/>
      <c r="J737" s="60"/>
    </row>
    <row r="738">
      <c r="C738" s="58"/>
      <c r="E738" s="28"/>
      <c r="G738" s="59"/>
      <c r="H738" s="60"/>
      <c r="I738" s="60"/>
      <c r="J738" s="60"/>
    </row>
    <row r="739">
      <c r="C739" s="58"/>
      <c r="E739" s="28"/>
      <c r="G739" s="59"/>
      <c r="H739" s="60"/>
      <c r="I739" s="60"/>
      <c r="J739" s="60"/>
    </row>
    <row r="740">
      <c r="C740" s="58"/>
      <c r="E740" s="28"/>
      <c r="G740" s="59"/>
      <c r="H740" s="60"/>
      <c r="I740" s="60"/>
      <c r="J740" s="60"/>
    </row>
    <row r="741">
      <c r="C741" s="58"/>
      <c r="E741" s="28"/>
      <c r="G741" s="59"/>
      <c r="H741" s="60"/>
      <c r="I741" s="60"/>
      <c r="J741" s="60"/>
    </row>
    <row r="742">
      <c r="C742" s="58"/>
      <c r="E742" s="28"/>
      <c r="G742" s="59"/>
      <c r="H742" s="60"/>
      <c r="I742" s="60"/>
      <c r="J742" s="60"/>
    </row>
    <row r="743">
      <c r="C743" s="58"/>
      <c r="E743" s="28"/>
      <c r="G743" s="59"/>
      <c r="H743" s="60"/>
      <c r="I743" s="60"/>
      <c r="J743" s="60"/>
    </row>
    <row r="744">
      <c r="C744" s="58"/>
      <c r="E744" s="28"/>
      <c r="G744" s="59"/>
      <c r="H744" s="60"/>
      <c r="I744" s="60"/>
      <c r="J744" s="60"/>
    </row>
    <row r="745">
      <c r="C745" s="58"/>
      <c r="E745" s="28"/>
      <c r="G745" s="59"/>
      <c r="H745" s="60"/>
      <c r="I745" s="60"/>
      <c r="J745" s="60"/>
    </row>
    <row r="746">
      <c r="C746" s="58"/>
      <c r="E746" s="28"/>
      <c r="G746" s="59"/>
      <c r="H746" s="60"/>
      <c r="I746" s="60"/>
      <c r="J746" s="60"/>
    </row>
    <row r="747">
      <c r="C747" s="58"/>
      <c r="E747" s="28"/>
      <c r="G747" s="59"/>
      <c r="H747" s="60"/>
      <c r="I747" s="60"/>
      <c r="J747" s="60"/>
    </row>
    <row r="748">
      <c r="C748" s="58"/>
      <c r="E748" s="28"/>
      <c r="G748" s="59"/>
      <c r="H748" s="60"/>
      <c r="I748" s="60"/>
      <c r="J748" s="60"/>
    </row>
    <row r="749">
      <c r="C749" s="58"/>
      <c r="E749" s="28"/>
      <c r="G749" s="59"/>
      <c r="H749" s="60"/>
      <c r="I749" s="60"/>
      <c r="J749" s="60"/>
    </row>
    <row r="750">
      <c r="C750" s="58"/>
      <c r="E750" s="28"/>
      <c r="G750" s="59"/>
      <c r="H750" s="60"/>
      <c r="I750" s="60"/>
      <c r="J750" s="60"/>
    </row>
    <row r="751">
      <c r="C751" s="58"/>
      <c r="E751" s="28"/>
      <c r="G751" s="59"/>
      <c r="H751" s="60"/>
      <c r="I751" s="60"/>
      <c r="J751" s="60"/>
    </row>
    <row r="752">
      <c r="C752" s="58"/>
      <c r="E752" s="28"/>
      <c r="G752" s="59"/>
      <c r="H752" s="60"/>
      <c r="I752" s="60"/>
      <c r="J752" s="60"/>
    </row>
    <row r="753">
      <c r="C753" s="58"/>
      <c r="E753" s="28"/>
      <c r="G753" s="59"/>
      <c r="H753" s="60"/>
      <c r="I753" s="60"/>
      <c r="J753" s="60"/>
    </row>
    <row r="754">
      <c r="C754" s="58"/>
      <c r="E754" s="28"/>
      <c r="G754" s="59"/>
      <c r="H754" s="60"/>
      <c r="I754" s="60"/>
      <c r="J754" s="60"/>
    </row>
    <row r="755">
      <c r="C755" s="58"/>
      <c r="E755" s="28"/>
      <c r="G755" s="59"/>
      <c r="H755" s="60"/>
      <c r="I755" s="60"/>
      <c r="J755" s="60"/>
    </row>
    <row r="756">
      <c r="C756" s="58"/>
      <c r="E756" s="28"/>
      <c r="G756" s="59"/>
      <c r="H756" s="60"/>
      <c r="I756" s="60"/>
      <c r="J756" s="60"/>
    </row>
    <row r="757">
      <c r="C757" s="58"/>
      <c r="E757" s="28"/>
      <c r="G757" s="59"/>
      <c r="H757" s="60"/>
      <c r="I757" s="60"/>
      <c r="J757" s="60"/>
    </row>
    <row r="758">
      <c r="C758" s="58"/>
      <c r="E758" s="28"/>
      <c r="G758" s="59"/>
      <c r="H758" s="60"/>
      <c r="I758" s="60"/>
      <c r="J758" s="60"/>
    </row>
    <row r="759">
      <c r="C759" s="58"/>
      <c r="E759" s="28"/>
      <c r="G759" s="59"/>
      <c r="H759" s="60"/>
      <c r="I759" s="60"/>
      <c r="J759" s="60"/>
    </row>
    <row r="760">
      <c r="C760" s="58"/>
      <c r="E760" s="28"/>
      <c r="G760" s="59"/>
      <c r="H760" s="60"/>
      <c r="I760" s="60"/>
      <c r="J760" s="60"/>
    </row>
    <row r="761">
      <c r="C761" s="58"/>
      <c r="E761" s="28"/>
      <c r="G761" s="59"/>
      <c r="H761" s="60"/>
      <c r="I761" s="60"/>
      <c r="J761" s="60"/>
    </row>
    <row r="762">
      <c r="C762" s="58"/>
      <c r="E762" s="28"/>
      <c r="G762" s="59"/>
      <c r="H762" s="60"/>
      <c r="I762" s="60"/>
      <c r="J762" s="60"/>
    </row>
    <row r="763">
      <c r="C763" s="58"/>
      <c r="E763" s="28"/>
      <c r="G763" s="59"/>
      <c r="H763" s="60"/>
      <c r="I763" s="60"/>
      <c r="J763" s="60"/>
    </row>
    <row r="764">
      <c r="C764" s="58"/>
      <c r="E764" s="28"/>
      <c r="G764" s="59"/>
      <c r="H764" s="60"/>
      <c r="I764" s="60"/>
      <c r="J764" s="60"/>
    </row>
    <row r="765">
      <c r="C765" s="58"/>
      <c r="E765" s="28"/>
      <c r="G765" s="59"/>
      <c r="H765" s="60"/>
      <c r="I765" s="60"/>
      <c r="J765" s="60"/>
    </row>
    <row r="766">
      <c r="C766" s="58"/>
      <c r="E766" s="28"/>
      <c r="G766" s="59"/>
      <c r="H766" s="60"/>
      <c r="I766" s="60"/>
      <c r="J766" s="60"/>
    </row>
    <row r="767">
      <c r="C767" s="58"/>
      <c r="E767" s="28"/>
      <c r="G767" s="59"/>
      <c r="H767" s="60"/>
      <c r="I767" s="60"/>
      <c r="J767" s="60"/>
    </row>
    <row r="768">
      <c r="C768" s="58"/>
      <c r="E768" s="28"/>
      <c r="G768" s="59"/>
      <c r="H768" s="60"/>
      <c r="I768" s="60"/>
      <c r="J768" s="60"/>
    </row>
    <row r="769">
      <c r="C769" s="58"/>
      <c r="E769" s="28"/>
      <c r="G769" s="59"/>
      <c r="H769" s="60"/>
      <c r="I769" s="60"/>
      <c r="J769" s="60"/>
    </row>
    <row r="770">
      <c r="C770" s="58"/>
      <c r="E770" s="28"/>
      <c r="G770" s="59"/>
      <c r="H770" s="60"/>
      <c r="I770" s="60"/>
      <c r="J770" s="60"/>
    </row>
    <row r="771">
      <c r="C771" s="58"/>
      <c r="E771" s="28"/>
      <c r="G771" s="59"/>
      <c r="H771" s="60"/>
      <c r="I771" s="60"/>
      <c r="J771" s="60"/>
    </row>
    <row r="772">
      <c r="C772" s="58"/>
      <c r="E772" s="28"/>
      <c r="G772" s="59"/>
      <c r="H772" s="60"/>
      <c r="I772" s="60"/>
      <c r="J772" s="60"/>
    </row>
    <row r="773">
      <c r="C773" s="58"/>
      <c r="E773" s="28"/>
      <c r="G773" s="59"/>
      <c r="H773" s="60"/>
      <c r="I773" s="60"/>
      <c r="J773" s="60"/>
    </row>
    <row r="774">
      <c r="C774" s="58"/>
      <c r="E774" s="28"/>
      <c r="G774" s="59"/>
      <c r="H774" s="60"/>
      <c r="I774" s="60"/>
      <c r="J774" s="60"/>
    </row>
    <row r="775">
      <c r="C775" s="58"/>
      <c r="E775" s="28"/>
      <c r="G775" s="59"/>
      <c r="H775" s="60"/>
      <c r="I775" s="60"/>
      <c r="J775" s="60"/>
    </row>
    <row r="776">
      <c r="C776" s="58"/>
      <c r="E776" s="28"/>
      <c r="G776" s="59"/>
      <c r="H776" s="60"/>
      <c r="I776" s="60"/>
      <c r="J776" s="60"/>
    </row>
    <row r="777">
      <c r="C777" s="58"/>
      <c r="E777" s="28"/>
      <c r="G777" s="59"/>
      <c r="H777" s="60"/>
      <c r="I777" s="60"/>
      <c r="J777" s="60"/>
    </row>
    <row r="778">
      <c r="C778" s="58"/>
      <c r="E778" s="28"/>
      <c r="G778" s="59"/>
      <c r="H778" s="60"/>
      <c r="I778" s="60"/>
      <c r="J778" s="60"/>
    </row>
    <row r="779">
      <c r="C779" s="58"/>
      <c r="E779" s="28"/>
      <c r="G779" s="59"/>
      <c r="H779" s="60"/>
      <c r="I779" s="60"/>
      <c r="J779" s="60"/>
    </row>
    <row r="780">
      <c r="C780" s="58"/>
      <c r="E780" s="28"/>
      <c r="G780" s="59"/>
      <c r="H780" s="60"/>
      <c r="I780" s="60"/>
      <c r="J780" s="60"/>
    </row>
    <row r="781">
      <c r="C781" s="58"/>
      <c r="E781" s="28"/>
      <c r="G781" s="59"/>
      <c r="H781" s="60"/>
      <c r="I781" s="60"/>
      <c r="J781" s="60"/>
    </row>
    <row r="782">
      <c r="C782" s="58"/>
      <c r="E782" s="28"/>
      <c r="G782" s="59"/>
      <c r="H782" s="60"/>
      <c r="I782" s="60"/>
      <c r="J782" s="60"/>
    </row>
    <row r="783">
      <c r="C783" s="58"/>
      <c r="E783" s="28"/>
      <c r="G783" s="59"/>
      <c r="H783" s="60"/>
      <c r="I783" s="60"/>
      <c r="J783" s="60"/>
    </row>
    <row r="784">
      <c r="C784" s="58"/>
      <c r="E784" s="28"/>
      <c r="G784" s="59"/>
      <c r="H784" s="60"/>
      <c r="I784" s="60"/>
      <c r="J784" s="60"/>
    </row>
    <row r="785">
      <c r="C785" s="58"/>
      <c r="E785" s="28"/>
      <c r="G785" s="59"/>
      <c r="H785" s="60"/>
      <c r="I785" s="60"/>
      <c r="J785" s="60"/>
    </row>
    <row r="786">
      <c r="C786" s="58"/>
      <c r="E786" s="28"/>
      <c r="G786" s="59"/>
      <c r="H786" s="60"/>
      <c r="I786" s="60"/>
      <c r="J786" s="60"/>
    </row>
    <row r="787">
      <c r="C787" s="58"/>
      <c r="E787" s="28"/>
      <c r="G787" s="59"/>
      <c r="H787" s="60"/>
      <c r="I787" s="60"/>
      <c r="J787" s="60"/>
    </row>
    <row r="788">
      <c r="C788" s="58"/>
      <c r="E788" s="28"/>
      <c r="G788" s="59"/>
      <c r="H788" s="60"/>
      <c r="I788" s="60"/>
      <c r="J788" s="60"/>
    </row>
    <row r="789">
      <c r="C789" s="58"/>
      <c r="E789" s="28"/>
      <c r="G789" s="59"/>
      <c r="H789" s="60"/>
      <c r="I789" s="60"/>
      <c r="J789" s="60"/>
    </row>
    <row r="790">
      <c r="C790" s="58"/>
      <c r="E790" s="28"/>
      <c r="G790" s="59"/>
      <c r="H790" s="60"/>
      <c r="I790" s="60"/>
      <c r="J790" s="60"/>
    </row>
    <row r="791">
      <c r="C791" s="58"/>
      <c r="E791" s="28"/>
      <c r="G791" s="59"/>
      <c r="H791" s="60"/>
      <c r="I791" s="60"/>
      <c r="J791" s="60"/>
    </row>
    <row r="792">
      <c r="C792" s="58"/>
      <c r="E792" s="28"/>
      <c r="G792" s="59"/>
      <c r="H792" s="60"/>
      <c r="I792" s="60"/>
      <c r="J792" s="60"/>
    </row>
    <row r="793">
      <c r="C793" s="58"/>
      <c r="E793" s="28"/>
      <c r="G793" s="59"/>
      <c r="H793" s="60"/>
      <c r="I793" s="60"/>
      <c r="J793" s="60"/>
    </row>
    <row r="794">
      <c r="C794" s="58"/>
      <c r="E794" s="28"/>
      <c r="G794" s="59"/>
      <c r="H794" s="60"/>
      <c r="I794" s="60"/>
      <c r="J794" s="60"/>
    </row>
    <row r="795">
      <c r="C795" s="58"/>
      <c r="E795" s="28"/>
      <c r="G795" s="59"/>
      <c r="H795" s="60"/>
      <c r="I795" s="60"/>
      <c r="J795" s="60"/>
    </row>
    <row r="796">
      <c r="C796" s="58"/>
      <c r="E796" s="28"/>
      <c r="G796" s="59"/>
      <c r="H796" s="60"/>
      <c r="I796" s="60"/>
      <c r="J796" s="60"/>
    </row>
    <row r="797">
      <c r="C797" s="58"/>
      <c r="E797" s="28"/>
      <c r="G797" s="59"/>
      <c r="H797" s="60"/>
      <c r="I797" s="60"/>
      <c r="J797" s="60"/>
    </row>
    <row r="798">
      <c r="C798" s="58"/>
      <c r="E798" s="28"/>
      <c r="G798" s="59"/>
      <c r="H798" s="60"/>
      <c r="I798" s="60"/>
      <c r="J798" s="60"/>
    </row>
    <row r="799">
      <c r="C799" s="58"/>
      <c r="E799" s="28"/>
      <c r="G799" s="59"/>
      <c r="H799" s="60"/>
      <c r="I799" s="60"/>
      <c r="J799" s="60"/>
    </row>
    <row r="800">
      <c r="C800" s="58"/>
      <c r="E800" s="28"/>
      <c r="G800" s="59"/>
      <c r="H800" s="60"/>
      <c r="I800" s="60"/>
      <c r="J800" s="60"/>
    </row>
    <row r="801">
      <c r="C801" s="58"/>
      <c r="E801" s="28"/>
      <c r="G801" s="59"/>
      <c r="H801" s="60"/>
      <c r="I801" s="60"/>
      <c r="J801" s="60"/>
    </row>
    <row r="802">
      <c r="C802" s="58"/>
      <c r="E802" s="28"/>
      <c r="G802" s="59"/>
      <c r="H802" s="60"/>
      <c r="I802" s="60"/>
      <c r="J802" s="60"/>
    </row>
    <row r="803">
      <c r="C803" s="58"/>
      <c r="E803" s="28"/>
      <c r="G803" s="59"/>
      <c r="H803" s="60"/>
      <c r="I803" s="60"/>
      <c r="J803" s="60"/>
    </row>
    <row r="804">
      <c r="C804" s="58"/>
      <c r="E804" s="28"/>
      <c r="G804" s="59"/>
      <c r="H804" s="60"/>
      <c r="I804" s="60"/>
      <c r="J804" s="60"/>
    </row>
    <row r="805">
      <c r="C805" s="58"/>
      <c r="E805" s="28"/>
      <c r="G805" s="59"/>
      <c r="H805" s="60"/>
      <c r="I805" s="60"/>
      <c r="J805" s="60"/>
    </row>
    <row r="806">
      <c r="C806" s="58"/>
      <c r="E806" s="28"/>
      <c r="G806" s="59"/>
      <c r="H806" s="60"/>
      <c r="I806" s="60"/>
      <c r="J806" s="60"/>
    </row>
    <row r="807">
      <c r="C807" s="58"/>
      <c r="E807" s="28"/>
      <c r="G807" s="59"/>
      <c r="H807" s="60"/>
      <c r="I807" s="60"/>
      <c r="J807" s="60"/>
    </row>
    <row r="808">
      <c r="C808" s="58"/>
      <c r="E808" s="28"/>
      <c r="G808" s="59"/>
      <c r="H808" s="60"/>
      <c r="I808" s="60"/>
      <c r="J808" s="60"/>
    </row>
    <row r="809">
      <c r="C809" s="58"/>
      <c r="E809" s="28"/>
      <c r="G809" s="59"/>
      <c r="H809" s="60"/>
      <c r="I809" s="60"/>
      <c r="J809" s="60"/>
    </row>
    <row r="810">
      <c r="C810" s="58"/>
      <c r="E810" s="28"/>
      <c r="G810" s="59"/>
      <c r="H810" s="60"/>
      <c r="I810" s="60"/>
      <c r="J810" s="60"/>
    </row>
    <row r="811">
      <c r="C811" s="58"/>
      <c r="E811" s="28"/>
      <c r="G811" s="59"/>
      <c r="H811" s="60"/>
      <c r="I811" s="60"/>
      <c r="J811" s="60"/>
    </row>
    <row r="812">
      <c r="C812" s="58"/>
      <c r="E812" s="28"/>
      <c r="G812" s="59"/>
      <c r="H812" s="60"/>
      <c r="I812" s="60"/>
      <c r="J812" s="60"/>
    </row>
    <row r="813">
      <c r="C813" s="58"/>
      <c r="E813" s="28"/>
      <c r="G813" s="59"/>
      <c r="H813" s="60"/>
      <c r="I813" s="60"/>
      <c r="J813" s="60"/>
    </row>
    <row r="814">
      <c r="C814" s="58"/>
      <c r="E814" s="28"/>
      <c r="G814" s="59"/>
      <c r="H814" s="60"/>
      <c r="I814" s="60"/>
      <c r="J814" s="60"/>
    </row>
    <row r="815">
      <c r="C815" s="58"/>
      <c r="E815" s="28"/>
      <c r="G815" s="59"/>
      <c r="H815" s="60"/>
      <c r="I815" s="60"/>
      <c r="J815" s="60"/>
    </row>
    <row r="816">
      <c r="C816" s="58"/>
      <c r="E816" s="28"/>
      <c r="G816" s="59"/>
      <c r="H816" s="60"/>
      <c r="I816" s="60"/>
      <c r="J816" s="60"/>
    </row>
    <row r="817">
      <c r="C817" s="58"/>
      <c r="E817" s="28"/>
      <c r="G817" s="59"/>
      <c r="H817" s="60"/>
      <c r="I817" s="60"/>
      <c r="J817" s="60"/>
    </row>
    <row r="818">
      <c r="C818" s="58"/>
      <c r="E818" s="28"/>
      <c r="G818" s="59"/>
      <c r="H818" s="60"/>
      <c r="I818" s="60"/>
      <c r="J818" s="60"/>
    </row>
    <row r="819">
      <c r="C819" s="58"/>
      <c r="E819" s="28"/>
      <c r="G819" s="59"/>
      <c r="H819" s="60"/>
      <c r="I819" s="60"/>
      <c r="J819" s="60"/>
    </row>
    <row r="820">
      <c r="C820" s="58"/>
      <c r="E820" s="28"/>
      <c r="G820" s="59"/>
      <c r="H820" s="60"/>
      <c r="I820" s="60"/>
      <c r="J820" s="60"/>
    </row>
    <row r="821">
      <c r="C821" s="58"/>
      <c r="E821" s="28"/>
      <c r="G821" s="59"/>
      <c r="H821" s="60"/>
      <c r="I821" s="60"/>
      <c r="J821" s="60"/>
    </row>
    <row r="822">
      <c r="C822" s="58"/>
      <c r="E822" s="28"/>
      <c r="G822" s="59"/>
      <c r="H822" s="60"/>
      <c r="I822" s="60"/>
      <c r="J822" s="60"/>
    </row>
    <row r="823">
      <c r="C823" s="58"/>
      <c r="E823" s="28"/>
      <c r="G823" s="59"/>
      <c r="H823" s="60"/>
      <c r="I823" s="60"/>
      <c r="J823" s="60"/>
    </row>
    <row r="824">
      <c r="C824" s="58"/>
      <c r="E824" s="28"/>
      <c r="G824" s="59"/>
      <c r="H824" s="60"/>
      <c r="I824" s="60"/>
      <c r="J824" s="60"/>
    </row>
    <row r="825">
      <c r="C825" s="58"/>
      <c r="E825" s="28"/>
      <c r="G825" s="59"/>
      <c r="H825" s="60"/>
      <c r="I825" s="60"/>
      <c r="J825" s="60"/>
    </row>
    <row r="826">
      <c r="C826" s="58"/>
      <c r="E826" s="28"/>
      <c r="G826" s="59"/>
      <c r="H826" s="60"/>
      <c r="I826" s="60"/>
      <c r="J826" s="60"/>
    </row>
    <row r="827">
      <c r="C827" s="58"/>
      <c r="E827" s="28"/>
      <c r="G827" s="59"/>
      <c r="H827" s="60"/>
      <c r="I827" s="60"/>
      <c r="J827" s="60"/>
    </row>
    <row r="828">
      <c r="C828" s="58"/>
      <c r="E828" s="28"/>
      <c r="G828" s="59"/>
      <c r="H828" s="60"/>
      <c r="I828" s="60"/>
      <c r="J828" s="60"/>
    </row>
    <row r="829">
      <c r="C829" s="58"/>
      <c r="E829" s="28"/>
      <c r="G829" s="59"/>
      <c r="H829" s="60"/>
      <c r="I829" s="60"/>
      <c r="J829" s="60"/>
    </row>
    <row r="830">
      <c r="C830" s="58"/>
      <c r="E830" s="28"/>
      <c r="G830" s="59"/>
      <c r="H830" s="60"/>
      <c r="I830" s="60"/>
      <c r="J830" s="60"/>
    </row>
    <row r="831">
      <c r="C831" s="58"/>
      <c r="E831" s="28"/>
      <c r="G831" s="59"/>
      <c r="H831" s="60"/>
      <c r="I831" s="60"/>
      <c r="J831" s="60"/>
    </row>
    <row r="832">
      <c r="C832" s="58"/>
      <c r="E832" s="28"/>
      <c r="G832" s="59"/>
      <c r="H832" s="60"/>
      <c r="I832" s="60"/>
      <c r="J832" s="60"/>
    </row>
    <row r="833">
      <c r="C833" s="58"/>
      <c r="E833" s="28"/>
      <c r="G833" s="59"/>
      <c r="H833" s="60"/>
      <c r="I833" s="60"/>
      <c r="J833" s="60"/>
    </row>
    <row r="834">
      <c r="C834" s="58"/>
      <c r="E834" s="28"/>
      <c r="G834" s="59"/>
      <c r="H834" s="60"/>
      <c r="I834" s="60"/>
      <c r="J834" s="60"/>
    </row>
    <row r="835">
      <c r="C835" s="58"/>
      <c r="E835" s="28"/>
      <c r="G835" s="59"/>
      <c r="H835" s="60"/>
      <c r="I835" s="60"/>
      <c r="J835" s="60"/>
    </row>
    <row r="836">
      <c r="C836" s="58"/>
      <c r="E836" s="28"/>
      <c r="G836" s="59"/>
      <c r="H836" s="60"/>
      <c r="I836" s="60"/>
      <c r="J836" s="60"/>
    </row>
    <row r="837">
      <c r="C837" s="58"/>
      <c r="E837" s="28"/>
      <c r="G837" s="59"/>
      <c r="H837" s="60"/>
      <c r="I837" s="60"/>
      <c r="J837" s="60"/>
    </row>
    <row r="838">
      <c r="C838" s="58"/>
      <c r="E838" s="28"/>
      <c r="G838" s="59"/>
      <c r="H838" s="60"/>
      <c r="I838" s="60"/>
      <c r="J838" s="60"/>
    </row>
    <row r="839">
      <c r="C839" s="58"/>
      <c r="E839" s="28"/>
      <c r="G839" s="59"/>
      <c r="H839" s="60"/>
      <c r="I839" s="60"/>
      <c r="J839" s="60"/>
    </row>
    <row r="840">
      <c r="C840" s="58"/>
      <c r="E840" s="28"/>
      <c r="G840" s="59"/>
      <c r="H840" s="60"/>
      <c r="I840" s="60"/>
      <c r="J840" s="60"/>
    </row>
    <row r="841">
      <c r="C841" s="58"/>
      <c r="E841" s="28"/>
      <c r="G841" s="59"/>
      <c r="H841" s="60"/>
      <c r="I841" s="60"/>
      <c r="J841" s="60"/>
    </row>
    <row r="842">
      <c r="C842" s="58"/>
      <c r="E842" s="28"/>
      <c r="G842" s="59"/>
      <c r="H842" s="60"/>
      <c r="I842" s="60"/>
      <c r="J842" s="60"/>
    </row>
    <row r="843">
      <c r="C843" s="58"/>
      <c r="E843" s="28"/>
      <c r="G843" s="59"/>
      <c r="H843" s="60"/>
      <c r="I843" s="60"/>
      <c r="J843" s="60"/>
    </row>
    <row r="844">
      <c r="C844" s="58"/>
      <c r="E844" s="28"/>
      <c r="G844" s="59"/>
      <c r="H844" s="60"/>
      <c r="I844" s="60"/>
      <c r="J844" s="60"/>
    </row>
    <row r="845">
      <c r="C845" s="58"/>
      <c r="E845" s="28"/>
      <c r="G845" s="59"/>
      <c r="H845" s="60"/>
      <c r="I845" s="60"/>
      <c r="J845" s="60"/>
    </row>
    <row r="846">
      <c r="C846" s="58"/>
      <c r="E846" s="28"/>
      <c r="G846" s="59"/>
      <c r="H846" s="60"/>
      <c r="I846" s="60"/>
      <c r="J846" s="60"/>
    </row>
    <row r="847">
      <c r="C847" s="58"/>
      <c r="E847" s="28"/>
      <c r="G847" s="59"/>
      <c r="H847" s="60"/>
      <c r="I847" s="60"/>
      <c r="J847" s="60"/>
    </row>
    <row r="848">
      <c r="C848" s="58"/>
      <c r="E848" s="28"/>
      <c r="G848" s="59"/>
      <c r="H848" s="60"/>
      <c r="I848" s="60"/>
      <c r="J848" s="60"/>
    </row>
    <row r="849">
      <c r="C849" s="58"/>
      <c r="E849" s="28"/>
      <c r="G849" s="59"/>
      <c r="H849" s="60"/>
      <c r="I849" s="60"/>
      <c r="J849" s="60"/>
    </row>
    <row r="850">
      <c r="C850" s="58"/>
      <c r="E850" s="28"/>
      <c r="G850" s="59"/>
      <c r="H850" s="60"/>
      <c r="I850" s="60"/>
      <c r="J850" s="60"/>
    </row>
    <row r="851">
      <c r="C851" s="58"/>
      <c r="E851" s="28"/>
      <c r="G851" s="59"/>
      <c r="H851" s="60"/>
      <c r="I851" s="60"/>
      <c r="J851" s="60"/>
    </row>
    <row r="852">
      <c r="C852" s="58"/>
      <c r="E852" s="28"/>
      <c r="G852" s="59"/>
      <c r="H852" s="60"/>
      <c r="I852" s="60"/>
      <c r="J852" s="60"/>
    </row>
    <row r="853">
      <c r="C853" s="58"/>
      <c r="E853" s="28"/>
      <c r="G853" s="59"/>
      <c r="H853" s="60"/>
      <c r="I853" s="60"/>
      <c r="J853" s="60"/>
    </row>
    <row r="854">
      <c r="C854" s="58"/>
      <c r="E854" s="28"/>
      <c r="G854" s="59"/>
      <c r="H854" s="60"/>
      <c r="I854" s="60"/>
      <c r="J854" s="60"/>
    </row>
    <row r="855">
      <c r="C855" s="58"/>
      <c r="E855" s="28"/>
      <c r="G855" s="59"/>
      <c r="H855" s="60"/>
      <c r="I855" s="60"/>
      <c r="J855" s="60"/>
    </row>
    <row r="856">
      <c r="C856" s="58"/>
      <c r="E856" s="28"/>
      <c r="G856" s="59"/>
      <c r="H856" s="60"/>
      <c r="I856" s="60"/>
      <c r="J856" s="60"/>
    </row>
    <row r="857">
      <c r="C857" s="58"/>
      <c r="E857" s="28"/>
      <c r="G857" s="59"/>
      <c r="H857" s="60"/>
      <c r="I857" s="60"/>
      <c r="J857" s="60"/>
    </row>
    <row r="858">
      <c r="C858" s="58"/>
      <c r="E858" s="28"/>
      <c r="G858" s="59"/>
      <c r="H858" s="60"/>
      <c r="I858" s="60"/>
      <c r="J858" s="60"/>
    </row>
    <row r="859">
      <c r="C859" s="58"/>
      <c r="E859" s="28"/>
      <c r="G859" s="59"/>
      <c r="H859" s="60"/>
      <c r="I859" s="60"/>
      <c r="J859" s="60"/>
    </row>
    <row r="860">
      <c r="C860" s="58"/>
      <c r="E860" s="28"/>
      <c r="G860" s="59"/>
      <c r="H860" s="60"/>
      <c r="I860" s="60"/>
      <c r="J860" s="60"/>
    </row>
    <row r="861">
      <c r="C861" s="58"/>
      <c r="E861" s="28"/>
      <c r="G861" s="59"/>
      <c r="H861" s="60"/>
      <c r="I861" s="60"/>
      <c r="J861" s="60"/>
    </row>
    <row r="862">
      <c r="C862" s="58"/>
      <c r="E862" s="28"/>
      <c r="G862" s="59"/>
      <c r="H862" s="60"/>
      <c r="I862" s="60"/>
      <c r="J862" s="60"/>
    </row>
    <row r="863">
      <c r="C863" s="58"/>
      <c r="E863" s="28"/>
      <c r="G863" s="59"/>
      <c r="H863" s="60"/>
      <c r="I863" s="60"/>
      <c r="J863" s="60"/>
    </row>
    <row r="864">
      <c r="C864" s="58"/>
      <c r="E864" s="28"/>
      <c r="G864" s="59"/>
      <c r="H864" s="60"/>
      <c r="I864" s="60"/>
      <c r="J864" s="60"/>
    </row>
    <row r="865">
      <c r="C865" s="58"/>
      <c r="E865" s="28"/>
      <c r="G865" s="59"/>
      <c r="H865" s="60"/>
      <c r="I865" s="60"/>
      <c r="J865" s="60"/>
    </row>
    <row r="866">
      <c r="C866" s="58"/>
      <c r="E866" s="28"/>
      <c r="G866" s="59"/>
      <c r="H866" s="60"/>
      <c r="I866" s="60"/>
      <c r="J866" s="60"/>
    </row>
    <row r="867">
      <c r="C867" s="58"/>
      <c r="E867" s="28"/>
      <c r="G867" s="59"/>
      <c r="H867" s="60"/>
      <c r="I867" s="60"/>
      <c r="J867" s="60"/>
    </row>
    <row r="868">
      <c r="C868" s="58"/>
      <c r="E868" s="28"/>
      <c r="G868" s="59"/>
      <c r="H868" s="60"/>
      <c r="I868" s="60"/>
      <c r="J868" s="60"/>
    </row>
    <row r="869">
      <c r="C869" s="58"/>
      <c r="E869" s="28"/>
      <c r="G869" s="59"/>
      <c r="H869" s="60"/>
      <c r="I869" s="60"/>
      <c r="J869" s="60"/>
    </row>
    <row r="870">
      <c r="C870" s="58"/>
      <c r="E870" s="28"/>
      <c r="G870" s="59"/>
      <c r="H870" s="60"/>
      <c r="I870" s="60"/>
      <c r="J870" s="60"/>
    </row>
    <row r="871">
      <c r="C871" s="58"/>
      <c r="E871" s="28"/>
      <c r="G871" s="59"/>
      <c r="H871" s="60"/>
      <c r="I871" s="60"/>
      <c r="J871" s="60"/>
    </row>
    <row r="872">
      <c r="C872" s="58"/>
      <c r="E872" s="28"/>
      <c r="G872" s="59"/>
      <c r="H872" s="60"/>
      <c r="I872" s="60"/>
      <c r="J872" s="60"/>
    </row>
    <row r="873">
      <c r="C873" s="58"/>
      <c r="E873" s="28"/>
      <c r="G873" s="59"/>
      <c r="H873" s="60"/>
      <c r="I873" s="60"/>
      <c r="J873" s="60"/>
    </row>
    <row r="874">
      <c r="C874" s="58"/>
      <c r="E874" s="28"/>
      <c r="G874" s="59"/>
      <c r="H874" s="60"/>
      <c r="I874" s="60"/>
      <c r="J874" s="60"/>
    </row>
    <row r="875">
      <c r="C875" s="58"/>
      <c r="E875" s="28"/>
      <c r="G875" s="59"/>
      <c r="H875" s="60"/>
      <c r="I875" s="60"/>
      <c r="J875" s="60"/>
    </row>
    <row r="876">
      <c r="C876" s="58"/>
      <c r="E876" s="28"/>
      <c r="G876" s="59"/>
      <c r="H876" s="60"/>
      <c r="I876" s="60"/>
      <c r="J876" s="60"/>
    </row>
    <row r="877">
      <c r="C877" s="58"/>
      <c r="E877" s="28"/>
      <c r="G877" s="59"/>
      <c r="H877" s="60"/>
      <c r="I877" s="60"/>
      <c r="J877" s="60"/>
    </row>
    <row r="878">
      <c r="C878" s="58"/>
      <c r="E878" s="28"/>
      <c r="G878" s="59"/>
      <c r="H878" s="60"/>
      <c r="I878" s="60"/>
      <c r="J878" s="60"/>
    </row>
    <row r="879">
      <c r="C879" s="58"/>
      <c r="E879" s="28"/>
      <c r="G879" s="59"/>
      <c r="H879" s="60"/>
      <c r="I879" s="60"/>
      <c r="J879" s="60"/>
    </row>
    <row r="880">
      <c r="C880" s="58"/>
      <c r="E880" s="28"/>
      <c r="G880" s="59"/>
      <c r="H880" s="60"/>
      <c r="I880" s="60"/>
      <c r="J880" s="60"/>
    </row>
    <row r="881">
      <c r="C881" s="58"/>
      <c r="E881" s="28"/>
      <c r="G881" s="59"/>
      <c r="H881" s="60"/>
      <c r="I881" s="60"/>
      <c r="J881" s="60"/>
    </row>
    <row r="882">
      <c r="C882" s="58"/>
      <c r="E882" s="28"/>
      <c r="G882" s="59"/>
      <c r="H882" s="60"/>
      <c r="I882" s="60"/>
      <c r="J882" s="60"/>
    </row>
    <row r="883">
      <c r="C883" s="58"/>
      <c r="E883" s="28"/>
      <c r="G883" s="59"/>
      <c r="H883" s="60"/>
      <c r="I883" s="60"/>
      <c r="J883" s="60"/>
    </row>
    <row r="884">
      <c r="C884" s="58"/>
      <c r="E884" s="28"/>
      <c r="G884" s="59"/>
      <c r="H884" s="60"/>
      <c r="I884" s="60"/>
      <c r="J884" s="60"/>
    </row>
    <row r="885">
      <c r="C885" s="58"/>
      <c r="E885" s="28"/>
      <c r="G885" s="59"/>
      <c r="H885" s="60"/>
      <c r="I885" s="60"/>
      <c r="J885" s="60"/>
    </row>
    <row r="886">
      <c r="C886" s="58"/>
      <c r="E886" s="28"/>
      <c r="G886" s="59"/>
      <c r="H886" s="60"/>
      <c r="I886" s="60"/>
      <c r="J886" s="60"/>
    </row>
    <row r="887">
      <c r="C887" s="58"/>
      <c r="E887" s="28"/>
      <c r="G887" s="59"/>
      <c r="H887" s="60"/>
      <c r="I887" s="60"/>
      <c r="J887" s="60"/>
    </row>
    <row r="888">
      <c r="C888" s="58"/>
      <c r="E888" s="28"/>
      <c r="G888" s="59"/>
      <c r="H888" s="60"/>
      <c r="I888" s="60"/>
      <c r="J888" s="60"/>
    </row>
    <row r="889">
      <c r="C889" s="58"/>
      <c r="E889" s="28"/>
      <c r="G889" s="59"/>
      <c r="H889" s="60"/>
      <c r="I889" s="60"/>
      <c r="J889" s="60"/>
    </row>
    <row r="890">
      <c r="C890" s="58"/>
      <c r="E890" s="28"/>
      <c r="G890" s="59"/>
      <c r="H890" s="60"/>
      <c r="I890" s="60"/>
      <c r="J890" s="60"/>
    </row>
    <row r="891">
      <c r="C891" s="58"/>
      <c r="E891" s="28"/>
      <c r="G891" s="59"/>
      <c r="H891" s="60"/>
      <c r="I891" s="60"/>
      <c r="J891" s="60"/>
    </row>
    <row r="892">
      <c r="C892" s="58"/>
      <c r="E892" s="28"/>
      <c r="G892" s="59"/>
      <c r="H892" s="60"/>
      <c r="I892" s="60"/>
      <c r="J892" s="60"/>
    </row>
    <row r="893">
      <c r="C893" s="58"/>
      <c r="E893" s="28"/>
      <c r="G893" s="59"/>
      <c r="H893" s="60"/>
      <c r="I893" s="60"/>
      <c r="J893" s="60"/>
    </row>
    <row r="894">
      <c r="C894" s="58"/>
      <c r="E894" s="28"/>
      <c r="G894" s="59"/>
      <c r="H894" s="60"/>
      <c r="I894" s="60"/>
      <c r="J894" s="60"/>
    </row>
    <row r="895">
      <c r="C895" s="58"/>
      <c r="E895" s="28"/>
      <c r="G895" s="59"/>
      <c r="H895" s="60"/>
      <c r="I895" s="60"/>
      <c r="J895" s="60"/>
    </row>
    <row r="896">
      <c r="C896" s="58"/>
      <c r="E896" s="28"/>
      <c r="G896" s="59"/>
      <c r="H896" s="60"/>
      <c r="I896" s="60"/>
      <c r="J896" s="60"/>
    </row>
    <row r="897">
      <c r="C897" s="58"/>
      <c r="E897" s="28"/>
      <c r="G897" s="59"/>
      <c r="H897" s="60"/>
      <c r="I897" s="60"/>
      <c r="J897" s="60"/>
    </row>
    <row r="898">
      <c r="C898" s="58"/>
      <c r="E898" s="28"/>
      <c r="G898" s="59"/>
      <c r="H898" s="60"/>
      <c r="I898" s="60"/>
      <c r="J898" s="60"/>
    </row>
    <row r="899">
      <c r="C899" s="58"/>
      <c r="E899" s="28"/>
      <c r="G899" s="59"/>
      <c r="H899" s="60"/>
      <c r="I899" s="60"/>
      <c r="J899" s="60"/>
    </row>
    <row r="900">
      <c r="C900" s="58"/>
      <c r="E900" s="28"/>
      <c r="G900" s="59"/>
      <c r="H900" s="60"/>
      <c r="I900" s="60"/>
      <c r="J900" s="60"/>
    </row>
    <row r="901">
      <c r="C901" s="58"/>
      <c r="E901" s="28"/>
      <c r="G901" s="59"/>
      <c r="H901" s="60"/>
      <c r="I901" s="60"/>
      <c r="J901" s="60"/>
    </row>
    <row r="902">
      <c r="C902" s="58"/>
      <c r="E902" s="28"/>
      <c r="G902" s="59"/>
      <c r="H902" s="60"/>
      <c r="I902" s="60"/>
      <c r="J902" s="60"/>
    </row>
    <row r="903">
      <c r="C903" s="58"/>
      <c r="E903" s="28"/>
      <c r="G903" s="59"/>
      <c r="H903" s="60"/>
      <c r="I903" s="60"/>
      <c r="J903" s="60"/>
    </row>
    <row r="904">
      <c r="C904" s="58"/>
      <c r="E904" s="28"/>
      <c r="G904" s="59"/>
      <c r="H904" s="60"/>
      <c r="I904" s="60"/>
      <c r="J904" s="60"/>
    </row>
    <row r="905">
      <c r="C905" s="58"/>
      <c r="E905" s="28"/>
      <c r="G905" s="59"/>
      <c r="H905" s="60"/>
      <c r="I905" s="60"/>
      <c r="J905" s="60"/>
    </row>
    <row r="906">
      <c r="C906" s="58"/>
      <c r="E906" s="28"/>
      <c r="G906" s="59"/>
      <c r="H906" s="60"/>
      <c r="I906" s="60"/>
      <c r="J906" s="60"/>
    </row>
    <row r="907">
      <c r="C907" s="58"/>
      <c r="E907" s="28"/>
      <c r="G907" s="59"/>
      <c r="H907" s="60"/>
      <c r="I907" s="60"/>
      <c r="J907" s="60"/>
    </row>
    <row r="908">
      <c r="C908" s="58"/>
      <c r="E908" s="28"/>
      <c r="G908" s="59"/>
      <c r="H908" s="60"/>
      <c r="I908" s="60"/>
      <c r="J908" s="60"/>
    </row>
    <row r="909">
      <c r="C909" s="58"/>
      <c r="E909" s="28"/>
      <c r="G909" s="59"/>
      <c r="H909" s="60"/>
      <c r="I909" s="60"/>
      <c r="J909" s="60"/>
    </row>
    <row r="910">
      <c r="C910" s="58"/>
      <c r="E910" s="28"/>
      <c r="G910" s="59"/>
      <c r="H910" s="60"/>
      <c r="I910" s="60"/>
      <c r="J910" s="60"/>
    </row>
    <row r="911">
      <c r="C911" s="58"/>
      <c r="E911" s="28"/>
      <c r="G911" s="59"/>
      <c r="H911" s="60"/>
      <c r="I911" s="60"/>
      <c r="J911" s="60"/>
    </row>
    <row r="912">
      <c r="C912" s="58"/>
      <c r="E912" s="28"/>
      <c r="G912" s="59"/>
      <c r="H912" s="60"/>
      <c r="I912" s="60"/>
      <c r="J912" s="60"/>
    </row>
    <row r="913">
      <c r="C913" s="58"/>
      <c r="E913" s="28"/>
      <c r="G913" s="59"/>
      <c r="H913" s="60"/>
      <c r="I913" s="60"/>
      <c r="J913" s="60"/>
    </row>
    <row r="914">
      <c r="C914" s="58"/>
      <c r="E914" s="28"/>
      <c r="G914" s="59"/>
      <c r="H914" s="60"/>
      <c r="I914" s="60"/>
      <c r="J914" s="60"/>
    </row>
    <row r="915">
      <c r="C915" s="58"/>
      <c r="E915" s="28"/>
      <c r="G915" s="59"/>
      <c r="H915" s="60"/>
      <c r="I915" s="60"/>
      <c r="J915" s="60"/>
    </row>
    <row r="916">
      <c r="C916" s="58"/>
      <c r="E916" s="28"/>
      <c r="G916" s="59"/>
      <c r="H916" s="60"/>
      <c r="I916" s="60"/>
      <c r="J916" s="60"/>
    </row>
    <row r="917">
      <c r="C917" s="58"/>
      <c r="E917" s="28"/>
      <c r="G917" s="59"/>
      <c r="H917" s="60"/>
      <c r="I917" s="60"/>
      <c r="J917" s="60"/>
    </row>
    <row r="918">
      <c r="C918" s="58"/>
      <c r="E918" s="28"/>
      <c r="G918" s="59"/>
      <c r="H918" s="60"/>
      <c r="I918" s="60"/>
      <c r="J918" s="60"/>
    </row>
    <row r="919">
      <c r="C919" s="58"/>
      <c r="E919" s="28"/>
      <c r="G919" s="59"/>
      <c r="H919" s="60"/>
      <c r="I919" s="60"/>
      <c r="J919" s="60"/>
    </row>
    <row r="920">
      <c r="C920" s="58"/>
      <c r="E920" s="28"/>
      <c r="G920" s="59"/>
      <c r="H920" s="60"/>
      <c r="I920" s="60"/>
      <c r="J920" s="60"/>
    </row>
    <row r="921">
      <c r="C921" s="58"/>
      <c r="E921" s="28"/>
      <c r="G921" s="59"/>
      <c r="H921" s="60"/>
      <c r="I921" s="60"/>
      <c r="J921" s="60"/>
    </row>
    <row r="922">
      <c r="C922" s="58"/>
      <c r="E922" s="28"/>
      <c r="G922" s="59"/>
      <c r="H922" s="60"/>
      <c r="I922" s="60"/>
      <c r="J922" s="60"/>
    </row>
    <row r="923">
      <c r="C923" s="58"/>
      <c r="E923" s="28"/>
      <c r="G923" s="59"/>
      <c r="H923" s="60"/>
      <c r="I923" s="60"/>
      <c r="J923" s="60"/>
    </row>
    <row r="924">
      <c r="C924" s="58"/>
      <c r="E924" s="28"/>
      <c r="G924" s="59"/>
      <c r="H924" s="60"/>
      <c r="I924" s="60"/>
      <c r="J924" s="60"/>
    </row>
    <row r="925">
      <c r="C925" s="58"/>
      <c r="E925" s="28"/>
      <c r="G925" s="59"/>
      <c r="H925" s="60"/>
      <c r="I925" s="60"/>
      <c r="J925" s="60"/>
    </row>
    <row r="926">
      <c r="C926" s="58"/>
      <c r="E926" s="28"/>
      <c r="G926" s="59"/>
      <c r="H926" s="60"/>
      <c r="I926" s="60"/>
      <c r="J926" s="60"/>
    </row>
    <row r="927">
      <c r="C927" s="58"/>
      <c r="E927" s="28"/>
      <c r="G927" s="59"/>
      <c r="H927" s="60"/>
      <c r="I927" s="60"/>
      <c r="J927" s="60"/>
    </row>
    <row r="928">
      <c r="C928" s="58"/>
      <c r="E928" s="28"/>
      <c r="G928" s="59"/>
      <c r="H928" s="60"/>
      <c r="I928" s="60"/>
      <c r="J928" s="60"/>
    </row>
    <row r="929">
      <c r="C929" s="58"/>
      <c r="E929" s="28"/>
      <c r="G929" s="59"/>
      <c r="H929" s="60"/>
      <c r="I929" s="60"/>
      <c r="J929" s="60"/>
    </row>
    <row r="930">
      <c r="C930" s="58"/>
      <c r="E930" s="28"/>
      <c r="G930" s="59"/>
      <c r="H930" s="60"/>
      <c r="I930" s="60"/>
      <c r="J930" s="60"/>
    </row>
    <row r="931">
      <c r="C931" s="58"/>
      <c r="E931" s="28"/>
      <c r="G931" s="59"/>
      <c r="H931" s="60"/>
      <c r="I931" s="60"/>
      <c r="J931" s="60"/>
    </row>
    <row r="932">
      <c r="C932" s="58"/>
      <c r="E932" s="28"/>
      <c r="G932" s="59"/>
      <c r="H932" s="60"/>
      <c r="I932" s="60"/>
      <c r="J932" s="60"/>
    </row>
    <row r="933">
      <c r="C933" s="58"/>
      <c r="E933" s="28"/>
      <c r="G933" s="59"/>
      <c r="H933" s="60"/>
      <c r="I933" s="60"/>
      <c r="J933" s="60"/>
    </row>
    <row r="934">
      <c r="C934" s="58"/>
      <c r="E934" s="28"/>
      <c r="G934" s="59"/>
      <c r="H934" s="60"/>
      <c r="I934" s="60"/>
      <c r="J934" s="60"/>
    </row>
    <row r="935">
      <c r="C935" s="58"/>
      <c r="E935" s="28"/>
      <c r="G935" s="59"/>
      <c r="H935" s="60"/>
      <c r="I935" s="60"/>
      <c r="J935" s="60"/>
    </row>
    <row r="936">
      <c r="C936" s="58"/>
      <c r="E936" s="28"/>
      <c r="G936" s="59"/>
      <c r="H936" s="60"/>
      <c r="I936" s="60"/>
      <c r="J936" s="60"/>
    </row>
    <row r="937">
      <c r="C937" s="58"/>
      <c r="E937" s="28"/>
      <c r="G937" s="59"/>
      <c r="H937" s="60"/>
      <c r="I937" s="60"/>
      <c r="J937" s="60"/>
    </row>
    <row r="938">
      <c r="C938" s="58"/>
      <c r="E938" s="28"/>
      <c r="G938" s="59"/>
      <c r="H938" s="60"/>
      <c r="I938" s="60"/>
      <c r="J938" s="60"/>
    </row>
    <row r="939">
      <c r="C939" s="58"/>
      <c r="E939" s="28"/>
      <c r="G939" s="59"/>
      <c r="H939" s="60"/>
      <c r="I939" s="60"/>
      <c r="J939" s="60"/>
    </row>
    <row r="940">
      <c r="C940" s="58"/>
      <c r="E940" s="28"/>
      <c r="G940" s="59"/>
      <c r="H940" s="60"/>
      <c r="I940" s="60"/>
      <c r="J940" s="60"/>
    </row>
    <row r="941">
      <c r="C941" s="58"/>
      <c r="E941" s="28"/>
      <c r="G941" s="59"/>
      <c r="H941" s="60"/>
      <c r="I941" s="60"/>
      <c r="J941" s="60"/>
    </row>
    <row r="942">
      <c r="C942" s="58"/>
      <c r="E942" s="28"/>
      <c r="G942" s="59"/>
      <c r="H942" s="60"/>
      <c r="I942" s="60"/>
      <c r="J942" s="60"/>
    </row>
    <row r="943">
      <c r="C943" s="58"/>
      <c r="E943" s="28"/>
      <c r="G943" s="59"/>
      <c r="H943" s="60"/>
      <c r="I943" s="60"/>
      <c r="J943" s="60"/>
    </row>
    <row r="944">
      <c r="C944" s="58"/>
      <c r="E944" s="28"/>
      <c r="G944" s="59"/>
      <c r="H944" s="60"/>
      <c r="I944" s="60"/>
      <c r="J944" s="60"/>
    </row>
    <row r="945">
      <c r="C945" s="58"/>
      <c r="E945" s="28"/>
      <c r="G945" s="59"/>
      <c r="H945" s="60"/>
      <c r="I945" s="60"/>
      <c r="J945" s="60"/>
    </row>
    <row r="946">
      <c r="C946" s="58"/>
      <c r="E946" s="28"/>
      <c r="G946" s="59"/>
      <c r="H946" s="60"/>
      <c r="I946" s="60"/>
      <c r="J946" s="60"/>
    </row>
    <row r="947">
      <c r="C947" s="58"/>
      <c r="E947" s="28"/>
      <c r="G947" s="59"/>
      <c r="H947" s="60"/>
      <c r="I947" s="60"/>
      <c r="J947" s="60"/>
    </row>
    <row r="948">
      <c r="C948" s="58"/>
      <c r="E948" s="28"/>
      <c r="G948" s="59"/>
      <c r="H948" s="60"/>
      <c r="I948" s="60"/>
      <c r="J948" s="60"/>
    </row>
    <row r="949">
      <c r="C949" s="58"/>
      <c r="E949" s="28"/>
      <c r="G949" s="59"/>
      <c r="H949" s="60"/>
      <c r="I949" s="60"/>
      <c r="J949" s="60"/>
    </row>
    <row r="950">
      <c r="C950" s="58"/>
      <c r="E950" s="28"/>
      <c r="G950" s="59"/>
      <c r="H950" s="60"/>
      <c r="I950" s="60"/>
      <c r="J950" s="60"/>
    </row>
    <row r="951">
      <c r="C951" s="58"/>
      <c r="E951" s="28"/>
      <c r="G951" s="59"/>
      <c r="H951" s="60"/>
      <c r="I951" s="60"/>
      <c r="J951" s="60"/>
    </row>
    <row r="952">
      <c r="C952" s="58"/>
      <c r="E952" s="28"/>
      <c r="G952" s="59"/>
      <c r="H952" s="60"/>
      <c r="I952" s="60"/>
      <c r="J952" s="60"/>
    </row>
    <row r="953">
      <c r="C953" s="58"/>
      <c r="E953" s="28"/>
      <c r="G953" s="59"/>
      <c r="H953" s="60"/>
      <c r="I953" s="60"/>
      <c r="J953" s="60"/>
    </row>
    <row r="954">
      <c r="C954" s="58"/>
      <c r="E954" s="28"/>
      <c r="G954" s="59"/>
      <c r="H954" s="60"/>
      <c r="I954" s="60"/>
      <c r="J954" s="60"/>
    </row>
    <row r="955">
      <c r="C955" s="58"/>
      <c r="E955" s="28"/>
      <c r="G955" s="59"/>
      <c r="H955" s="60"/>
      <c r="I955" s="60"/>
      <c r="J955" s="60"/>
    </row>
    <row r="956">
      <c r="C956" s="58"/>
      <c r="E956" s="28"/>
      <c r="G956" s="59"/>
      <c r="H956" s="60"/>
      <c r="I956" s="60"/>
      <c r="J956" s="60"/>
    </row>
    <row r="957">
      <c r="C957" s="58"/>
      <c r="E957" s="28"/>
      <c r="G957" s="59"/>
      <c r="H957" s="60"/>
      <c r="I957" s="60"/>
      <c r="J957" s="60"/>
    </row>
    <row r="958">
      <c r="C958" s="58"/>
      <c r="E958" s="28"/>
      <c r="G958" s="59"/>
      <c r="H958" s="60"/>
      <c r="I958" s="60"/>
      <c r="J958" s="60"/>
    </row>
    <row r="959">
      <c r="C959" s="58"/>
      <c r="E959" s="28"/>
      <c r="G959" s="59"/>
      <c r="H959" s="60"/>
      <c r="I959" s="60"/>
      <c r="J959" s="60"/>
    </row>
    <row r="960">
      <c r="C960" s="58"/>
      <c r="E960" s="28"/>
      <c r="G960" s="59"/>
      <c r="H960" s="60"/>
      <c r="I960" s="60"/>
      <c r="J960" s="60"/>
    </row>
    <row r="961">
      <c r="C961" s="58"/>
      <c r="E961" s="28"/>
      <c r="G961" s="59"/>
      <c r="H961" s="60"/>
      <c r="I961" s="60"/>
      <c r="J961" s="60"/>
    </row>
    <row r="962">
      <c r="C962" s="58"/>
      <c r="E962" s="28"/>
      <c r="G962" s="59"/>
      <c r="H962" s="60"/>
      <c r="I962" s="60"/>
      <c r="J962" s="60"/>
    </row>
    <row r="963">
      <c r="C963" s="58"/>
      <c r="E963" s="28"/>
      <c r="G963" s="59"/>
      <c r="H963" s="60"/>
      <c r="I963" s="60"/>
      <c r="J963" s="60"/>
    </row>
    <row r="964">
      <c r="C964" s="58"/>
      <c r="E964" s="28"/>
      <c r="G964" s="59"/>
      <c r="H964" s="60"/>
      <c r="I964" s="60"/>
      <c r="J964" s="60"/>
    </row>
    <row r="965">
      <c r="C965" s="58"/>
      <c r="E965" s="28"/>
      <c r="G965" s="59"/>
      <c r="H965" s="60"/>
      <c r="I965" s="60"/>
      <c r="J965" s="60"/>
    </row>
    <row r="966">
      <c r="C966" s="58"/>
      <c r="E966" s="28"/>
      <c r="G966" s="59"/>
      <c r="H966" s="60"/>
      <c r="I966" s="60"/>
      <c r="J966" s="60"/>
    </row>
    <row r="967">
      <c r="C967" s="58"/>
      <c r="E967" s="28"/>
      <c r="G967" s="59"/>
      <c r="H967" s="60"/>
      <c r="I967" s="60"/>
      <c r="J967" s="60"/>
    </row>
    <row r="968">
      <c r="C968" s="58"/>
      <c r="E968" s="28"/>
      <c r="G968" s="59"/>
      <c r="H968" s="60"/>
      <c r="I968" s="60"/>
      <c r="J968" s="60"/>
    </row>
    <row r="969">
      <c r="C969" s="58"/>
      <c r="E969" s="28"/>
      <c r="G969" s="59"/>
      <c r="H969" s="60"/>
      <c r="I969" s="60"/>
      <c r="J969" s="60"/>
    </row>
    <row r="970">
      <c r="C970" s="58"/>
      <c r="E970" s="28"/>
      <c r="G970" s="59"/>
      <c r="H970" s="60"/>
      <c r="I970" s="60"/>
      <c r="J970" s="60"/>
    </row>
    <row r="971">
      <c r="C971" s="58"/>
      <c r="E971" s="28"/>
      <c r="G971" s="59"/>
      <c r="H971" s="60"/>
      <c r="I971" s="60"/>
      <c r="J971" s="60"/>
    </row>
    <row r="972">
      <c r="C972" s="58"/>
      <c r="E972" s="28"/>
      <c r="G972" s="59"/>
      <c r="H972" s="60"/>
      <c r="I972" s="60"/>
      <c r="J972" s="60"/>
    </row>
    <row r="973">
      <c r="C973" s="58"/>
      <c r="E973" s="28"/>
      <c r="G973" s="59"/>
      <c r="H973" s="60"/>
      <c r="I973" s="60"/>
      <c r="J973" s="60"/>
    </row>
    <row r="974">
      <c r="C974" s="58"/>
      <c r="E974" s="28"/>
      <c r="G974" s="59"/>
      <c r="H974" s="60"/>
      <c r="I974" s="60"/>
      <c r="J974" s="60"/>
    </row>
    <row r="975">
      <c r="C975" s="58"/>
      <c r="E975" s="28"/>
      <c r="G975" s="59"/>
      <c r="H975" s="60"/>
      <c r="I975" s="60"/>
      <c r="J975" s="60"/>
    </row>
    <row r="976">
      <c r="C976" s="58"/>
      <c r="E976" s="28"/>
      <c r="G976" s="59"/>
      <c r="H976" s="60"/>
      <c r="I976" s="60"/>
      <c r="J976" s="60"/>
    </row>
    <row r="977">
      <c r="C977" s="58"/>
      <c r="E977" s="28"/>
      <c r="G977" s="59"/>
      <c r="H977" s="60"/>
      <c r="I977" s="60"/>
      <c r="J977" s="60"/>
    </row>
    <row r="978">
      <c r="C978" s="58"/>
      <c r="E978" s="28"/>
      <c r="G978" s="59"/>
      <c r="H978" s="60"/>
      <c r="I978" s="60"/>
      <c r="J978" s="60"/>
    </row>
    <row r="979">
      <c r="C979" s="58"/>
      <c r="E979" s="28"/>
      <c r="G979" s="59"/>
      <c r="H979" s="60"/>
      <c r="I979" s="60"/>
      <c r="J979" s="60"/>
    </row>
    <row r="980">
      <c r="C980" s="58"/>
      <c r="E980" s="28"/>
      <c r="G980" s="59"/>
      <c r="H980" s="60"/>
      <c r="I980" s="60"/>
      <c r="J980" s="60"/>
    </row>
    <row r="981">
      <c r="C981" s="58"/>
      <c r="E981" s="28"/>
      <c r="G981" s="59"/>
      <c r="H981" s="60"/>
      <c r="I981" s="60"/>
      <c r="J981" s="60"/>
    </row>
    <row r="982">
      <c r="C982" s="58"/>
      <c r="E982" s="28"/>
      <c r="G982" s="59"/>
      <c r="H982" s="60"/>
      <c r="I982" s="60"/>
      <c r="J982" s="60"/>
    </row>
    <row r="983">
      <c r="C983" s="58"/>
      <c r="E983" s="28"/>
      <c r="G983" s="59"/>
      <c r="H983" s="60"/>
      <c r="I983" s="60"/>
      <c r="J983" s="60"/>
    </row>
    <row r="984">
      <c r="C984" s="58"/>
      <c r="E984" s="28"/>
      <c r="G984" s="59"/>
      <c r="H984" s="60"/>
      <c r="I984" s="60"/>
      <c r="J984" s="60"/>
    </row>
    <row r="985">
      <c r="C985" s="58"/>
      <c r="E985" s="28"/>
      <c r="G985" s="59"/>
      <c r="H985" s="60"/>
      <c r="I985" s="60"/>
      <c r="J985" s="60"/>
    </row>
    <row r="986">
      <c r="C986" s="58"/>
      <c r="E986" s="28"/>
      <c r="G986" s="59"/>
      <c r="H986" s="60"/>
      <c r="I986" s="60"/>
      <c r="J986" s="60"/>
    </row>
    <row r="987">
      <c r="C987" s="58"/>
      <c r="E987" s="28"/>
      <c r="G987" s="59"/>
      <c r="H987" s="60"/>
      <c r="I987" s="60"/>
      <c r="J987" s="60"/>
    </row>
    <row r="988">
      <c r="C988" s="58"/>
      <c r="E988" s="28"/>
      <c r="G988" s="59"/>
      <c r="H988" s="60"/>
      <c r="I988" s="60"/>
      <c r="J988" s="60"/>
    </row>
    <row r="989">
      <c r="C989" s="58"/>
      <c r="E989" s="28"/>
      <c r="G989" s="59"/>
      <c r="H989" s="60"/>
      <c r="I989" s="60"/>
      <c r="J989" s="60"/>
    </row>
    <row r="990">
      <c r="C990" s="58"/>
      <c r="E990" s="28"/>
      <c r="G990" s="59"/>
      <c r="H990" s="60"/>
      <c r="I990" s="60"/>
      <c r="J990" s="60"/>
    </row>
    <row r="991">
      <c r="C991" s="58"/>
      <c r="E991" s="28"/>
      <c r="G991" s="59"/>
      <c r="H991" s="60"/>
      <c r="I991" s="60"/>
      <c r="J991" s="60"/>
    </row>
    <row r="992">
      <c r="C992" s="58"/>
      <c r="E992" s="28"/>
      <c r="G992" s="59"/>
      <c r="H992" s="60"/>
      <c r="I992" s="60"/>
      <c r="J992" s="60"/>
    </row>
    <row r="993">
      <c r="C993" s="58"/>
      <c r="E993" s="28"/>
      <c r="G993" s="59"/>
      <c r="H993" s="60"/>
      <c r="I993" s="60"/>
      <c r="J993" s="60"/>
    </row>
    <row r="994">
      <c r="C994" s="58"/>
      <c r="E994" s="28"/>
      <c r="G994" s="59"/>
      <c r="H994" s="60"/>
      <c r="I994" s="60"/>
      <c r="J994" s="60"/>
    </row>
    <row r="995">
      <c r="C995" s="58"/>
      <c r="E995" s="28"/>
      <c r="G995" s="59"/>
      <c r="H995" s="60"/>
      <c r="I995" s="60"/>
      <c r="J995" s="60"/>
    </row>
    <row r="996">
      <c r="C996" s="58"/>
      <c r="E996" s="28"/>
      <c r="G996" s="59"/>
      <c r="H996" s="60"/>
      <c r="I996" s="60"/>
      <c r="J996" s="60"/>
    </row>
    <row r="997">
      <c r="C997" s="58"/>
      <c r="E997" s="28"/>
      <c r="G997" s="59"/>
      <c r="H997" s="60"/>
      <c r="I997" s="60"/>
      <c r="J997" s="60"/>
    </row>
    <row r="998">
      <c r="C998" s="58"/>
      <c r="E998" s="28"/>
      <c r="G998" s="59"/>
      <c r="H998" s="60"/>
      <c r="I998" s="60"/>
      <c r="J998" s="60"/>
    </row>
    <row r="999">
      <c r="C999" s="58"/>
      <c r="E999" s="28"/>
      <c r="G999" s="59"/>
      <c r="H999" s="60"/>
      <c r="I999" s="60"/>
      <c r="J999" s="60"/>
    </row>
    <row r="1000">
      <c r="C1000" s="58"/>
      <c r="E1000" s="28"/>
      <c r="G1000" s="59"/>
      <c r="H1000" s="60"/>
      <c r="I1000" s="60"/>
      <c r="J1000" s="60"/>
    </row>
    <row r="1001">
      <c r="C1001" s="58"/>
      <c r="E1001" s="28"/>
      <c r="G1001" s="59"/>
      <c r="H1001" s="60"/>
      <c r="I1001" s="60"/>
      <c r="J1001" s="60"/>
    </row>
    <row r="1002">
      <c r="C1002" s="58"/>
      <c r="E1002" s="28"/>
      <c r="G1002" s="59"/>
      <c r="H1002" s="60"/>
      <c r="I1002" s="60"/>
      <c r="J1002" s="60"/>
    </row>
    <row r="1003">
      <c r="C1003" s="58"/>
      <c r="E1003" s="28"/>
      <c r="G1003" s="59"/>
      <c r="H1003" s="60"/>
      <c r="I1003" s="60"/>
      <c r="J1003" s="60"/>
    </row>
    <row r="1004">
      <c r="C1004" s="58"/>
      <c r="E1004" s="28"/>
      <c r="G1004" s="59"/>
      <c r="H1004" s="60"/>
      <c r="I1004" s="60"/>
      <c r="J1004" s="60"/>
    </row>
    <row r="1005">
      <c r="C1005" s="58"/>
      <c r="E1005" s="28"/>
      <c r="G1005" s="59"/>
      <c r="H1005" s="60"/>
      <c r="I1005" s="60"/>
      <c r="J1005" s="60"/>
    </row>
    <row r="1006">
      <c r="C1006" s="58"/>
      <c r="E1006" s="28"/>
      <c r="G1006" s="59"/>
      <c r="H1006" s="60"/>
      <c r="I1006" s="60"/>
      <c r="J1006" s="60"/>
    </row>
    <row r="1007">
      <c r="C1007" s="58"/>
      <c r="E1007" s="28"/>
      <c r="G1007" s="59"/>
      <c r="H1007" s="60"/>
      <c r="I1007" s="60"/>
      <c r="J1007" s="60"/>
    </row>
    <row r="1008">
      <c r="C1008" s="58"/>
      <c r="E1008" s="28"/>
      <c r="G1008" s="59"/>
      <c r="H1008" s="60"/>
      <c r="I1008" s="60"/>
      <c r="J1008" s="60"/>
    </row>
  </sheetData>
  <autoFilter ref="$A$1:$A$100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71"/>
    <col customWidth="1" min="2" max="2" width="8.43"/>
    <col customWidth="1" min="3" max="3" width="17.14"/>
    <col customWidth="1" min="4" max="4" width="7.86"/>
    <col customWidth="1" min="5" max="5" width="11.29"/>
    <col customWidth="1" min="6" max="6" width="8.57"/>
    <col customWidth="1" min="7" max="7" width="8.86"/>
    <col customWidth="1" min="8" max="8" width="15.57"/>
    <col customWidth="1" min="9" max="9" width="13.29"/>
    <col customWidth="1" min="10" max="10" width="14.57"/>
    <col customWidth="1" min="11" max="11" width="9.86"/>
    <col customWidth="1" min="12" max="12" width="9.0"/>
    <col customWidth="1" min="13" max="13" width="8.57"/>
    <col customWidth="1" min="14" max="14" width="7.71"/>
    <col customWidth="1" min="15" max="15" width="8.0"/>
    <col customWidth="1" min="16" max="16" width="7.29"/>
    <col customWidth="1" min="17" max="17" width="7.86"/>
  </cols>
  <sheetData>
    <row r="1">
      <c r="A1" s="1" t="s">
        <v>101</v>
      </c>
      <c r="B1" s="39">
        <v>2018.0</v>
      </c>
      <c r="C1" s="39" t="s">
        <v>55</v>
      </c>
      <c r="D1" s="40">
        <v>2019.0</v>
      </c>
      <c r="F1" s="41">
        <v>2020.0</v>
      </c>
      <c r="H1" s="21" t="s">
        <v>56</v>
      </c>
      <c r="I1" s="21" t="s">
        <v>53</v>
      </c>
      <c r="J1" s="1"/>
      <c r="K1" s="7">
        <v>2018.0</v>
      </c>
      <c r="L1" s="73"/>
      <c r="M1" s="42">
        <v>2019.0</v>
      </c>
      <c r="N1" s="74"/>
      <c r="O1" s="42">
        <v>2020.0</v>
      </c>
      <c r="P1" s="74"/>
      <c r="Q1" s="42"/>
    </row>
    <row r="2">
      <c r="A2" s="43" t="s">
        <v>59</v>
      </c>
      <c r="B2" s="33">
        <f>L2</f>
        <v>722</v>
      </c>
      <c r="C2" s="44">
        <f t="shared" ref="C2:C40" si="1">B2/$B$41</f>
        <v>0.07576870606</v>
      </c>
      <c r="D2" s="33">
        <f>N2</f>
        <v>809</v>
      </c>
      <c r="E2" s="45">
        <f t="shared" ref="E2:E41" si="2">D2/$D$41</f>
        <v>0.06978951001</v>
      </c>
      <c r="F2" s="33">
        <f>P2</f>
        <v>788</v>
      </c>
      <c r="G2" s="46">
        <f t="shared" ref="G2:G40" si="3">F2/$F$41</f>
        <v>0.05919471154</v>
      </c>
      <c r="H2" s="47">
        <f t="shared" ref="H2:H40" si="4">(E2-C2)/C2</f>
        <v>-0.07891379383</v>
      </c>
      <c r="I2" s="47">
        <f t="shared" ref="I2:I40" si="5">(G2-C2)/C2</f>
        <v>-0.2187445897</v>
      </c>
      <c r="J2" s="43" t="s">
        <v>59</v>
      </c>
      <c r="K2" s="7">
        <v>586.0</v>
      </c>
      <c r="L2" s="68">
        <f>K2+K3</f>
        <v>722</v>
      </c>
      <c r="M2" s="7">
        <v>657.0</v>
      </c>
      <c r="N2" s="68">
        <f>M2+M3</f>
        <v>809</v>
      </c>
      <c r="O2" s="7">
        <v>634.0</v>
      </c>
      <c r="P2" s="68">
        <f>O2+O3</f>
        <v>788</v>
      </c>
    </row>
    <row r="3">
      <c r="A3" s="48" t="s">
        <v>60</v>
      </c>
      <c r="B3" s="33">
        <f>L4</f>
        <v>701</v>
      </c>
      <c r="C3" s="44">
        <f t="shared" si="1"/>
        <v>0.07356490713</v>
      </c>
      <c r="D3" s="33">
        <f>N4</f>
        <v>1068</v>
      </c>
      <c r="E3" s="45">
        <f t="shared" si="2"/>
        <v>0.09213250518</v>
      </c>
      <c r="F3" s="33">
        <f>P4</f>
        <v>1400</v>
      </c>
      <c r="G3" s="46">
        <f t="shared" si="3"/>
        <v>0.1051682692</v>
      </c>
      <c r="H3" s="47">
        <f t="shared" si="4"/>
        <v>0.2523974919</v>
      </c>
      <c r="I3" s="47">
        <f t="shared" si="5"/>
        <v>0.4295983417</v>
      </c>
      <c r="J3" s="43" t="s">
        <v>102</v>
      </c>
      <c r="K3" s="7">
        <v>136.0</v>
      </c>
      <c r="L3" s="68"/>
      <c r="M3" s="7">
        <v>152.0</v>
      </c>
      <c r="N3" s="68"/>
      <c r="O3" s="7">
        <v>154.0</v>
      </c>
      <c r="P3" s="68"/>
    </row>
    <row r="4">
      <c r="A4" s="43" t="s">
        <v>61</v>
      </c>
      <c r="B4" s="33">
        <f>L6</f>
        <v>500</v>
      </c>
      <c r="C4" s="44">
        <f t="shared" si="1"/>
        <v>0.05247140309</v>
      </c>
      <c r="D4" s="33">
        <f>N6</f>
        <v>974</v>
      </c>
      <c r="E4" s="45">
        <f t="shared" si="2"/>
        <v>0.08402346446</v>
      </c>
      <c r="F4" s="33">
        <f>P6</f>
        <v>1082</v>
      </c>
      <c r="G4" s="46">
        <f t="shared" si="3"/>
        <v>0.08128004808</v>
      </c>
      <c r="H4" s="47">
        <f t="shared" si="4"/>
        <v>0.6013191856</v>
      </c>
      <c r="I4" s="37">
        <f t="shared" si="5"/>
        <v>0.5490351563</v>
      </c>
      <c r="J4" s="48" t="s">
        <v>103</v>
      </c>
      <c r="K4" s="7">
        <v>58.0</v>
      </c>
      <c r="L4" s="68">
        <f>K4+K5</f>
        <v>701</v>
      </c>
      <c r="M4" s="7">
        <v>71.0</v>
      </c>
      <c r="N4" s="68">
        <f>M4+M5</f>
        <v>1068</v>
      </c>
      <c r="O4" s="7">
        <v>70.0</v>
      </c>
      <c r="P4" s="68">
        <f>O4+O5</f>
        <v>1400</v>
      </c>
    </row>
    <row r="5">
      <c r="A5" s="49" t="s">
        <v>62</v>
      </c>
      <c r="B5" s="33">
        <f t="shared" ref="B5:B7" si="6">L8</f>
        <v>419</v>
      </c>
      <c r="C5" s="44">
        <f t="shared" si="1"/>
        <v>0.04397103579</v>
      </c>
      <c r="D5" s="33">
        <f t="shared" ref="D5:D7" si="7">N8</f>
        <v>505</v>
      </c>
      <c r="E5" s="45">
        <f t="shared" si="2"/>
        <v>0.04356452726</v>
      </c>
      <c r="F5" s="33">
        <f t="shared" ref="F5:F6" si="8">O8</f>
        <v>617</v>
      </c>
      <c r="G5" s="46">
        <f t="shared" si="3"/>
        <v>0.04634915865</v>
      </c>
      <c r="H5" s="47">
        <f t="shared" si="4"/>
        <v>-0.009244915842</v>
      </c>
      <c r="I5" s="47">
        <f t="shared" si="5"/>
        <v>0.05408384919</v>
      </c>
      <c r="J5" s="48" t="s">
        <v>104</v>
      </c>
      <c r="K5" s="7">
        <v>643.0</v>
      </c>
      <c r="L5" s="75"/>
      <c r="M5" s="7">
        <v>997.0</v>
      </c>
      <c r="N5" s="68"/>
      <c r="O5" s="7">
        <v>1330.0</v>
      </c>
      <c r="P5" s="30"/>
    </row>
    <row r="6">
      <c r="A6" s="49" t="s">
        <v>63</v>
      </c>
      <c r="B6" s="33">
        <f t="shared" si="6"/>
        <v>168</v>
      </c>
      <c r="C6" s="44">
        <f t="shared" si="1"/>
        <v>0.01763039144</v>
      </c>
      <c r="D6" s="33">
        <f t="shared" si="7"/>
        <v>190</v>
      </c>
      <c r="E6" s="45">
        <f t="shared" si="2"/>
        <v>0.01639061422</v>
      </c>
      <c r="F6" s="33">
        <f t="shared" si="8"/>
        <v>231</v>
      </c>
      <c r="G6" s="46">
        <f t="shared" si="3"/>
        <v>0.01735276442</v>
      </c>
      <c r="H6" s="47">
        <f t="shared" si="4"/>
        <v>-0.0703204591</v>
      </c>
      <c r="I6" s="47">
        <f t="shared" si="5"/>
        <v>-0.01574707031</v>
      </c>
      <c r="J6" s="43" t="s">
        <v>105</v>
      </c>
      <c r="K6" s="7">
        <v>496.0</v>
      </c>
      <c r="L6" s="76">
        <f>K6+K7</f>
        <v>500</v>
      </c>
      <c r="M6" s="7">
        <v>967.0</v>
      </c>
      <c r="N6" s="76">
        <f>M6+M7</f>
        <v>974</v>
      </c>
      <c r="O6" s="7">
        <v>1075.0</v>
      </c>
      <c r="P6" s="76">
        <f>O6+O7</f>
        <v>1082</v>
      </c>
    </row>
    <row r="7">
      <c r="A7" s="48" t="s">
        <v>64</v>
      </c>
      <c r="B7" s="33">
        <f t="shared" si="6"/>
        <v>179</v>
      </c>
      <c r="C7" s="44">
        <f t="shared" si="1"/>
        <v>0.0187847623</v>
      </c>
      <c r="D7" s="33">
        <f t="shared" si="7"/>
        <v>235</v>
      </c>
      <c r="E7" s="45">
        <f t="shared" si="2"/>
        <v>0.02027260179</v>
      </c>
      <c r="F7" s="33">
        <f>P10</f>
        <v>346</v>
      </c>
      <c r="G7" s="46">
        <f t="shared" si="3"/>
        <v>0.02599158654</v>
      </c>
      <c r="H7" s="47">
        <f t="shared" si="4"/>
        <v>0.07920459496</v>
      </c>
      <c r="I7" s="47">
        <f t="shared" si="5"/>
        <v>0.3836526711</v>
      </c>
      <c r="J7" s="43" t="s">
        <v>106</v>
      </c>
      <c r="K7" s="7">
        <v>4.0</v>
      </c>
      <c r="L7" s="68"/>
      <c r="M7" s="7">
        <v>7.0</v>
      </c>
      <c r="N7" s="68"/>
      <c r="O7" s="7">
        <v>7.0</v>
      </c>
      <c r="P7" s="68"/>
    </row>
    <row r="8">
      <c r="A8" s="43" t="s">
        <v>65</v>
      </c>
      <c r="B8" s="33">
        <f>L12</f>
        <v>575</v>
      </c>
      <c r="C8" s="44">
        <f t="shared" si="1"/>
        <v>0.06034211355</v>
      </c>
      <c r="D8" s="33">
        <f>N12</f>
        <v>728</v>
      </c>
      <c r="E8" s="45">
        <f t="shared" si="2"/>
        <v>0.06280193237</v>
      </c>
      <c r="F8" s="33">
        <f>P12</f>
        <v>844</v>
      </c>
      <c r="G8" s="46">
        <f t="shared" si="3"/>
        <v>0.06340144231</v>
      </c>
      <c r="H8" s="47">
        <f t="shared" si="4"/>
        <v>0.04076454526</v>
      </c>
      <c r="I8" s="47">
        <f t="shared" si="5"/>
        <v>0.05069972826</v>
      </c>
      <c r="J8" s="49" t="s">
        <v>62</v>
      </c>
      <c r="K8" s="7">
        <v>419.0</v>
      </c>
      <c r="L8" s="7">
        <v>419.0</v>
      </c>
      <c r="M8" s="7">
        <v>505.0</v>
      </c>
      <c r="N8" s="68">
        <f t="shared" ref="N8:N9" si="9">M8</f>
        <v>505</v>
      </c>
      <c r="O8" s="7">
        <v>617.0</v>
      </c>
      <c r="P8" s="68"/>
    </row>
    <row r="9">
      <c r="A9" s="49" t="s">
        <v>66</v>
      </c>
      <c r="B9" s="33">
        <f t="shared" ref="B9:B10" si="10">L14</f>
        <v>52</v>
      </c>
      <c r="C9" s="44">
        <f t="shared" si="1"/>
        <v>0.005457025921</v>
      </c>
      <c r="D9" s="33">
        <f t="shared" ref="D9:D10" si="11">N14</f>
        <v>44</v>
      </c>
      <c r="E9" s="45">
        <f t="shared" si="2"/>
        <v>0.003795721187</v>
      </c>
      <c r="F9" s="33">
        <f>O14</f>
        <v>66</v>
      </c>
      <c r="G9" s="46">
        <f t="shared" si="3"/>
        <v>0.004957932692</v>
      </c>
      <c r="H9" s="47">
        <f t="shared" si="4"/>
        <v>-0.3044340925</v>
      </c>
      <c r="I9" s="47">
        <f t="shared" si="5"/>
        <v>-0.09145883413</v>
      </c>
      <c r="J9" s="49" t="s">
        <v>63</v>
      </c>
      <c r="K9" s="7">
        <v>168.0</v>
      </c>
      <c r="L9" s="7">
        <v>168.0</v>
      </c>
      <c r="M9" s="7">
        <v>190.0</v>
      </c>
      <c r="N9" s="68">
        <f t="shared" si="9"/>
        <v>190</v>
      </c>
      <c r="O9" s="7">
        <v>231.0</v>
      </c>
      <c r="P9" s="68"/>
    </row>
    <row r="10">
      <c r="A10" s="48" t="s">
        <v>67</v>
      </c>
      <c r="B10" s="33">
        <f t="shared" si="10"/>
        <v>309</v>
      </c>
      <c r="C10" s="44">
        <f t="shared" si="1"/>
        <v>0.03242732711</v>
      </c>
      <c r="D10" s="33">
        <f t="shared" si="11"/>
        <v>414</v>
      </c>
      <c r="E10" s="45">
        <f t="shared" si="2"/>
        <v>0.03571428571</v>
      </c>
      <c r="F10" s="33">
        <f>P15</f>
        <v>411</v>
      </c>
      <c r="G10" s="46">
        <f t="shared" si="3"/>
        <v>0.03087439904</v>
      </c>
      <c r="H10" s="47">
        <f t="shared" si="4"/>
        <v>0.1013638465</v>
      </c>
      <c r="I10" s="47">
        <f t="shared" si="5"/>
        <v>-0.04788948726</v>
      </c>
      <c r="J10" s="48" t="s">
        <v>107</v>
      </c>
      <c r="K10" s="7">
        <v>52.0</v>
      </c>
      <c r="L10" s="68">
        <f>K10+K11</f>
        <v>179</v>
      </c>
      <c r="M10" s="7">
        <v>53.0</v>
      </c>
      <c r="N10" s="68">
        <f>M10+M11</f>
        <v>235</v>
      </c>
      <c r="O10" s="7">
        <v>73.0</v>
      </c>
      <c r="P10" s="68">
        <f>O10+O11</f>
        <v>346</v>
      </c>
    </row>
    <row r="11">
      <c r="A11" s="43" t="s">
        <v>68</v>
      </c>
      <c r="B11" s="21">
        <f>L17</f>
        <v>415</v>
      </c>
      <c r="C11" s="44">
        <f t="shared" si="1"/>
        <v>0.04355126456</v>
      </c>
      <c r="D11" s="21">
        <f>N17</f>
        <v>490</v>
      </c>
      <c r="E11" s="45">
        <f t="shared" si="2"/>
        <v>0.0422705314</v>
      </c>
      <c r="F11" s="21">
        <f>P17</f>
        <v>797</v>
      </c>
      <c r="G11" s="46">
        <f t="shared" si="3"/>
        <v>0.05987079327</v>
      </c>
      <c r="H11" s="47">
        <f t="shared" si="4"/>
        <v>-0.02940748501</v>
      </c>
      <c r="I11" s="37">
        <f t="shared" si="5"/>
        <v>0.3747199736</v>
      </c>
      <c r="J11" s="77" t="s">
        <v>108</v>
      </c>
      <c r="K11" s="7">
        <v>127.0</v>
      </c>
      <c r="L11" s="68"/>
      <c r="M11" s="7">
        <v>182.0</v>
      </c>
      <c r="N11" s="68"/>
      <c r="O11" s="7">
        <v>273.0</v>
      </c>
      <c r="P11" s="68"/>
    </row>
    <row r="12">
      <c r="A12" s="48" t="s">
        <v>69</v>
      </c>
      <c r="B12" s="33">
        <f>L19</f>
        <v>696</v>
      </c>
      <c r="C12" s="44">
        <f t="shared" si="1"/>
        <v>0.07304019309</v>
      </c>
      <c r="D12" s="33">
        <f>N19</f>
        <v>763</v>
      </c>
      <c r="E12" s="45">
        <f t="shared" si="2"/>
        <v>0.06582125604</v>
      </c>
      <c r="F12" s="33">
        <f>P19</f>
        <v>654</v>
      </c>
      <c r="G12" s="46">
        <f t="shared" si="3"/>
        <v>0.04912860577</v>
      </c>
      <c r="H12" s="47">
        <f t="shared" si="4"/>
        <v>-0.09883513105</v>
      </c>
      <c r="I12" s="47">
        <f t="shared" si="5"/>
        <v>-0.3273757408</v>
      </c>
      <c r="J12" s="43" t="s">
        <v>109</v>
      </c>
      <c r="K12" s="7">
        <v>18.0</v>
      </c>
      <c r="L12" s="68">
        <f>K12+K13</f>
        <v>575</v>
      </c>
      <c r="M12" s="7">
        <v>20.0</v>
      </c>
      <c r="N12" s="68">
        <f>M12+M13</f>
        <v>728</v>
      </c>
      <c r="O12" s="7">
        <v>28.0</v>
      </c>
      <c r="P12" s="68">
        <f>O12+O13</f>
        <v>844</v>
      </c>
    </row>
    <row r="13">
      <c r="A13" s="49" t="s">
        <v>70</v>
      </c>
      <c r="B13" s="33">
        <f t="shared" ref="B13:B14" si="12">L21</f>
        <v>831</v>
      </c>
      <c r="C13" s="44">
        <f t="shared" si="1"/>
        <v>0.08720747193</v>
      </c>
      <c r="D13" s="33">
        <f t="shared" ref="D13:D14" si="13">N21</f>
        <v>789</v>
      </c>
      <c r="E13" s="45">
        <f t="shared" si="2"/>
        <v>0.06806418219</v>
      </c>
      <c r="F13" s="33">
        <f>O21</f>
        <v>713</v>
      </c>
      <c r="G13" s="46">
        <f t="shared" si="3"/>
        <v>0.05356069712</v>
      </c>
      <c r="H13" s="47">
        <f t="shared" si="4"/>
        <v>-0.2195143296</v>
      </c>
      <c r="I13" s="47">
        <f t="shared" si="5"/>
        <v>-0.3858244491</v>
      </c>
      <c r="J13" s="43" t="s">
        <v>110</v>
      </c>
      <c r="K13" s="7">
        <v>557.0</v>
      </c>
      <c r="L13" s="75"/>
      <c r="M13" s="7">
        <v>708.0</v>
      </c>
      <c r="N13" s="68"/>
      <c r="O13" s="7">
        <v>816.0</v>
      </c>
      <c r="P13" s="68"/>
    </row>
    <row r="14">
      <c r="A14" s="43" t="s">
        <v>71</v>
      </c>
      <c r="B14" s="33">
        <f t="shared" si="12"/>
        <v>74</v>
      </c>
      <c r="C14" s="44">
        <f t="shared" si="1"/>
        <v>0.007765767657</v>
      </c>
      <c r="D14" s="33">
        <f t="shared" si="13"/>
        <v>71</v>
      </c>
      <c r="E14" s="45">
        <f t="shared" si="2"/>
        <v>0.006124913734</v>
      </c>
      <c r="F14" s="33">
        <f>P22</f>
        <v>96</v>
      </c>
      <c r="G14" s="46">
        <f t="shared" si="3"/>
        <v>0.007211538462</v>
      </c>
      <c r="H14" s="47">
        <f t="shared" si="4"/>
        <v>-0.2112932031</v>
      </c>
      <c r="I14" s="47">
        <f t="shared" si="5"/>
        <v>-0.07136824324</v>
      </c>
      <c r="J14" s="49" t="s">
        <v>66</v>
      </c>
      <c r="K14" s="7">
        <v>52.0</v>
      </c>
      <c r="L14" s="7">
        <v>52.0</v>
      </c>
      <c r="M14" s="7">
        <v>44.0</v>
      </c>
      <c r="N14" s="68">
        <f>M14</f>
        <v>44</v>
      </c>
      <c r="O14" s="7">
        <v>66.0</v>
      </c>
      <c r="P14" s="68"/>
    </row>
    <row r="15">
      <c r="A15" s="48" t="s">
        <v>72</v>
      </c>
      <c r="B15" s="33">
        <f>L24</f>
        <v>709</v>
      </c>
      <c r="C15" s="44">
        <f t="shared" si="1"/>
        <v>0.07440444957</v>
      </c>
      <c r="D15" s="33">
        <f>N24</f>
        <v>737</v>
      </c>
      <c r="E15" s="45">
        <f t="shared" si="2"/>
        <v>0.06357832988</v>
      </c>
      <c r="F15" s="33">
        <f>P24</f>
        <v>720</v>
      </c>
      <c r="G15" s="46">
        <f t="shared" si="3"/>
        <v>0.05408653846</v>
      </c>
      <c r="H15" s="47">
        <f t="shared" si="4"/>
        <v>-0.1455036594</v>
      </c>
      <c r="I15" s="47">
        <f t="shared" si="5"/>
        <v>-0.2730738717</v>
      </c>
      <c r="J15" s="48" t="s">
        <v>111</v>
      </c>
      <c r="K15" s="7">
        <v>49.0</v>
      </c>
      <c r="L15" s="68">
        <f>K15+K16</f>
        <v>309</v>
      </c>
      <c r="M15" s="21">
        <v>66.0</v>
      </c>
      <c r="N15" s="68">
        <f>M15+M16</f>
        <v>414</v>
      </c>
      <c r="O15" s="7">
        <v>48.0</v>
      </c>
      <c r="P15" s="68">
        <f>O15+O16</f>
        <v>411</v>
      </c>
    </row>
    <row r="16">
      <c r="A16" s="50" t="s">
        <v>73</v>
      </c>
      <c r="B16" s="33">
        <f>L26</f>
        <v>54</v>
      </c>
      <c r="C16" s="44">
        <f t="shared" si="1"/>
        <v>0.005666911533</v>
      </c>
      <c r="D16" s="33">
        <f>N26</f>
        <v>56</v>
      </c>
      <c r="E16" s="45">
        <f t="shared" si="2"/>
        <v>0.004830917874</v>
      </c>
      <c r="F16" s="33">
        <f>P26</f>
        <v>74</v>
      </c>
      <c r="G16" s="46">
        <f t="shared" si="3"/>
        <v>0.005558894231</v>
      </c>
      <c r="H16" s="47">
        <f t="shared" si="4"/>
        <v>-0.1475219181</v>
      </c>
      <c r="I16" s="47">
        <f t="shared" si="5"/>
        <v>-0.01906105324</v>
      </c>
      <c r="J16" s="48" t="s">
        <v>112</v>
      </c>
      <c r="K16" s="7">
        <v>260.0</v>
      </c>
      <c r="L16" s="75"/>
      <c r="M16" s="7">
        <v>348.0</v>
      </c>
      <c r="N16" s="68"/>
      <c r="O16" s="7">
        <v>363.0</v>
      </c>
      <c r="P16" s="68"/>
    </row>
    <row r="17">
      <c r="A17" s="7" t="s">
        <v>74</v>
      </c>
      <c r="B17" s="33">
        <f t="shared" ref="B17:B26" si="14">K28</f>
        <v>198</v>
      </c>
      <c r="C17" s="44">
        <f t="shared" si="1"/>
        <v>0.02077867562</v>
      </c>
      <c r="D17" s="33">
        <f t="shared" ref="D17:D26" si="15">M28</f>
        <v>188</v>
      </c>
      <c r="E17" s="45">
        <f t="shared" si="2"/>
        <v>0.01621808144</v>
      </c>
      <c r="F17" s="33">
        <f t="shared" ref="F17:F26" si="16">O28</f>
        <v>171</v>
      </c>
      <c r="G17" s="46">
        <f t="shared" si="3"/>
        <v>0.01284555288</v>
      </c>
      <c r="H17" s="47">
        <f t="shared" si="4"/>
        <v>-0.2194843535</v>
      </c>
      <c r="I17" s="47">
        <f t="shared" si="5"/>
        <v>-0.3817915483</v>
      </c>
      <c r="J17" s="43" t="s">
        <v>113</v>
      </c>
      <c r="K17" s="7">
        <v>12.0</v>
      </c>
      <c r="L17" s="68">
        <f>K17+K18</f>
        <v>415</v>
      </c>
      <c r="M17" s="7">
        <v>21.0</v>
      </c>
      <c r="N17" s="68">
        <f>M17+M18</f>
        <v>490</v>
      </c>
      <c r="O17" s="7">
        <v>33.0</v>
      </c>
      <c r="P17" s="68">
        <f>O17+O18</f>
        <v>797</v>
      </c>
    </row>
    <row r="18">
      <c r="A18" s="49" t="s">
        <v>75</v>
      </c>
      <c r="B18" s="33">
        <f t="shared" si="14"/>
        <v>171</v>
      </c>
      <c r="C18" s="44">
        <f t="shared" si="1"/>
        <v>0.01794521986</v>
      </c>
      <c r="D18" s="33">
        <f t="shared" si="15"/>
        <v>180</v>
      </c>
      <c r="E18" s="45">
        <f t="shared" si="2"/>
        <v>0.01552795031</v>
      </c>
      <c r="F18" s="33">
        <f t="shared" si="16"/>
        <v>173</v>
      </c>
      <c r="G18" s="46">
        <f t="shared" si="3"/>
        <v>0.01299579327</v>
      </c>
      <c r="H18" s="47">
        <f t="shared" si="4"/>
        <v>-0.1347026988</v>
      </c>
      <c r="I18" s="47">
        <f t="shared" si="5"/>
        <v>-0.2758075201</v>
      </c>
      <c r="J18" s="43" t="s">
        <v>114</v>
      </c>
      <c r="K18" s="7">
        <v>403.0</v>
      </c>
      <c r="L18" s="75"/>
      <c r="M18" s="7">
        <v>469.0</v>
      </c>
      <c r="N18" s="68"/>
      <c r="O18" s="7">
        <v>764.0</v>
      </c>
      <c r="P18" s="68"/>
    </row>
    <row r="19">
      <c r="A19" s="49" t="s">
        <v>76</v>
      </c>
      <c r="B19" s="33">
        <f t="shared" si="14"/>
        <v>123</v>
      </c>
      <c r="C19" s="44">
        <f t="shared" si="1"/>
        <v>0.01290796516</v>
      </c>
      <c r="D19" s="33">
        <f t="shared" si="15"/>
        <v>148</v>
      </c>
      <c r="E19" s="45">
        <f t="shared" si="2"/>
        <v>0.01276742581</v>
      </c>
      <c r="F19" s="33">
        <f t="shared" si="16"/>
        <v>181</v>
      </c>
      <c r="G19" s="46">
        <f t="shared" si="3"/>
        <v>0.01359675481</v>
      </c>
      <c r="H19" s="47">
        <f t="shared" si="4"/>
        <v>-0.01088780039</v>
      </c>
      <c r="I19" s="37">
        <f t="shared" si="5"/>
        <v>0.05336159807</v>
      </c>
      <c r="J19" s="48" t="s">
        <v>115</v>
      </c>
      <c r="K19" s="7">
        <v>438.0</v>
      </c>
      <c r="L19" s="68">
        <f>K19+K20</f>
        <v>696</v>
      </c>
      <c r="M19" s="7">
        <v>482.0</v>
      </c>
      <c r="N19" s="68">
        <f>M19+M20</f>
        <v>763</v>
      </c>
      <c r="O19" s="7">
        <v>408.0</v>
      </c>
      <c r="P19" s="68">
        <f>O19+O20</f>
        <v>654</v>
      </c>
    </row>
    <row r="20">
      <c r="A20" s="49" t="s">
        <v>77</v>
      </c>
      <c r="B20" s="33">
        <f t="shared" si="14"/>
        <v>220</v>
      </c>
      <c r="C20" s="44">
        <f t="shared" si="1"/>
        <v>0.02308741736</v>
      </c>
      <c r="D20" s="33">
        <f t="shared" si="15"/>
        <v>174</v>
      </c>
      <c r="E20" s="45">
        <f t="shared" si="2"/>
        <v>0.01501035197</v>
      </c>
      <c r="F20" s="33">
        <f t="shared" si="16"/>
        <v>119</v>
      </c>
      <c r="G20" s="46">
        <f t="shared" si="3"/>
        <v>0.008939302885</v>
      </c>
      <c r="H20" s="47">
        <f t="shared" si="4"/>
        <v>-0.3498470732</v>
      </c>
      <c r="I20" s="47">
        <f t="shared" si="5"/>
        <v>-0.6128062855</v>
      </c>
      <c r="J20" s="48" t="s">
        <v>116</v>
      </c>
      <c r="K20" s="7">
        <v>258.0</v>
      </c>
      <c r="L20" s="68"/>
      <c r="M20" s="7">
        <v>281.0</v>
      </c>
      <c r="N20" s="68"/>
      <c r="O20" s="7">
        <v>246.0</v>
      </c>
      <c r="P20" s="68"/>
    </row>
    <row r="21">
      <c r="A21" s="7" t="s">
        <v>78</v>
      </c>
      <c r="B21" s="33">
        <f t="shared" si="14"/>
        <v>22</v>
      </c>
      <c r="C21" s="44">
        <f t="shared" si="1"/>
        <v>0.002308741736</v>
      </c>
      <c r="D21" s="33">
        <f t="shared" si="15"/>
        <v>24</v>
      </c>
      <c r="E21" s="45">
        <f t="shared" si="2"/>
        <v>0.002070393375</v>
      </c>
      <c r="F21" s="33">
        <f t="shared" si="16"/>
        <v>19</v>
      </c>
      <c r="G21" s="46">
        <f t="shared" si="3"/>
        <v>0.001427283654</v>
      </c>
      <c r="H21" s="47">
        <f t="shared" si="4"/>
        <v>-0.1032373424</v>
      </c>
      <c r="I21" s="47">
        <f t="shared" si="5"/>
        <v>-0.3817915483</v>
      </c>
      <c r="J21" s="49" t="s">
        <v>70</v>
      </c>
      <c r="K21" s="7">
        <v>831.0</v>
      </c>
      <c r="L21" s="7">
        <v>831.0</v>
      </c>
      <c r="M21" s="7">
        <v>789.0</v>
      </c>
      <c r="N21" s="68">
        <f>M21</f>
        <v>789</v>
      </c>
      <c r="O21" s="7">
        <v>713.0</v>
      </c>
      <c r="P21" s="68"/>
    </row>
    <row r="22">
      <c r="A22" s="49" t="s">
        <v>79</v>
      </c>
      <c r="B22" s="33">
        <f t="shared" si="14"/>
        <v>50</v>
      </c>
      <c r="C22" s="44">
        <f t="shared" si="1"/>
        <v>0.005247140309</v>
      </c>
      <c r="D22" s="33">
        <f t="shared" si="15"/>
        <v>69</v>
      </c>
      <c r="E22" s="45">
        <f t="shared" si="2"/>
        <v>0.005952380952</v>
      </c>
      <c r="F22" s="33">
        <f t="shared" si="16"/>
        <v>137</v>
      </c>
      <c r="G22" s="46">
        <f t="shared" si="3"/>
        <v>0.01029146635</v>
      </c>
      <c r="H22" s="47">
        <f t="shared" si="4"/>
        <v>0.1344047619</v>
      </c>
      <c r="I22" s="47">
        <f t="shared" si="5"/>
        <v>0.9613476563</v>
      </c>
      <c r="J22" s="43" t="s">
        <v>117</v>
      </c>
      <c r="K22" s="7">
        <v>43.0</v>
      </c>
      <c r="L22" s="68">
        <f>K22+K23</f>
        <v>74</v>
      </c>
      <c r="M22" s="7">
        <v>35.0</v>
      </c>
      <c r="N22" s="68">
        <f>M22+M23</f>
        <v>71</v>
      </c>
      <c r="O22" s="7">
        <v>30.0</v>
      </c>
      <c r="P22" s="68">
        <f>O22+O23</f>
        <v>96</v>
      </c>
    </row>
    <row r="23">
      <c r="A23" s="49" t="s">
        <v>80</v>
      </c>
      <c r="B23" s="33">
        <f t="shared" si="14"/>
        <v>20</v>
      </c>
      <c r="C23" s="44">
        <f t="shared" si="1"/>
        <v>0.002098856123</v>
      </c>
      <c r="D23" s="33">
        <f t="shared" si="15"/>
        <v>19</v>
      </c>
      <c r="E23" s="45">
        <f t="shared" si="2"/>
        <v>0.001639061422</v>
      </c>
      <c r="F23" s="33">
        <f t="shared" si="16"/>
        <v>34</v>
      </c>
      <c r="G23" s="46">
        <f t="shared" si="3"/>
        <v>0.002554086538</v>
      </c>
      <c r="H23" s="47">
        <f t="shared" si="4"/>
        <v>-0.2190691856</v>
      </c>
      <c r="I23" s="47">
        <f t="shared" si="5"/>
        <v>0.2168945313</v>
      </c>
      <c r="J23" s="43" t="s">
        <v>118</v>
      </c>
      <c r="K23" s="7">
        <v>31.0</v>
      </c>
      <c r="L23" s="68"/>
      <c r="M23" s="7">
        <v>36.0</v>
      </c>
      <c r="N23" s="68"/>
      <c r="O23" s="7">
        <v>66.0</v>
      </c>
      <c r="P23" s="68"/>
    </row>
    <row r="24">
      <c r="A24" s="51">
        <v>1028.0</v>
      </c>
      <c r="B24" s="33">
        <f t="shared" si="14"/>
        <v>556</v>
      </c>
      <c r="C24" s="44">
        <f t="shared" si="1"/>
        <v>0.05834820023</v>
      </c>
      <c r="D24" s="33">
        <f t="shared" si="15"/>
        <v>792</v>
      </c>
      <c r="E24" s="45">
        <f t="shared" si="2"/>
        <v>0.06832298137</v>
      </c>
      <c r="F24" s="33">
        <f t="shared" si="16"/>
        <v>853</v>
      </c>
      <c r="G24" s="46">
        <f t="shared" si="3"/>
        <v>0.06407752404</v>
      </c>
      <c r="H24" s="47">
        <f t="shared" si="4"/>
        <v>0.1709526789</v>
      </c>
      <c r="I24" s="47">
        <f t="shared" si="5"/>
        <v>0.09819195425</v>
      </c>
      <c r="J24" s="48" t="s">
        <v>119</v>
      </c>
      <c r="K24" s="7">
        <v>39.0</v>
      </c>
      <c r="L24" s="68">
        <f>K24+K25</f>
        <v>709</v>
      </c>
      <c r="M24" s="7">
        <v>29.0</v>
      </c>
      <c r="N24" s="68">
        <f>M24+M25</f>
        <v>737</v>
      </c>
      <c r="O24" s="7">
        <v>23.0</v>
      </c>
      <c r="P24" s="68">
        <f>O24+O25</f>
        <v>720</v>
      </c>
    </row>
    <row r="25">
      <c r="A25" s="49" t="s">
        <v>81</v>
      </c>
      <c r="B25" s="33">
        <f t="shared" si="14"/>
        <v>204</v>
      </c>
      <c r="C25" s="44">
        <f t="shared" si="1"/>
        <v>0.02140833246</v>
      </c>
      <c r="D25" s="33">
        <f t="shared" si="15"/>
        <v>307</v>
      </c>
      <c r="E25" s="45">
        <f t="shared" si="2"/>
        <v>0.02648378192</v>
      </c>
      <c r="F25" s="33">
        <f t="shared" si="16"/>
        <v>254</v>
      </c>
      <c r="G25" s="46">
        <f t="shared" si="3"/>
        <v>0.01908052885</v>
      </c>
      <c r="H25" s="47">
        <f t="shared" si="4"/>
        <v>0.237078225</v>
      </c>
      <c r="I25" s="47">
        <f t="shared" si="5"/>
        <v>-0.1087335325</v>
      </c>
      <c r="J25" s="77" t="s">
        <v>120</v>
      </c>
      <c r="K25" s="7">
        <v>670.0</v>
      </c>
      <c r="L25" s="30"/>
      <c r="M25" s="7">
        <v>708.0</v>
      </c>
      <c r="N25" s="68"/>
      <c r="O25" s="7">
        <v>697.0</v>
      </c>
      <c r="P25" s="68"/>
    </row>
    <row r="26">
      <c r="A26" s="49" t="s">
        <v>82</v>
      </c>
      <c r="B26" s="33">
        <f t="shared" si="14"/>
        <v>85</v>
      </c>
      <c r="C26" s="44">
        <f t="shared" si="1"/>
        <v>0.008920138525</v>
      </c>
      <c r="D26" s="33">
        <f t="shared" si="15"/>
        <v>100</v>
      </c>
      <c r="E26" s="45">
        <f t="shared" si="2"/>
        <v>0.008626639061</v>
      </c>
      <c r="F26" s="33">
        <f t="shared" si="16"/>
        <v>82</v>
      </c>
      <c r="G26" s="46">
        <f t="shared" si="3"/>
        <v>0.006159855769</v>
      </c>
      <c r="H26" s="47">
        <f t="shared" si="4"/>
        <v>-0.03290301628</v>
      </c>
      <c r="I26" s="47">
        <f t="shared" si="5"/>
        <v>-0.3094439338</v>
      </c>
      <c r="J26" s="50" t="s">
        <v>121</v>
      </c>
      <c r="K26" s="7">
        <v>18.0</v>
      </c>
      <c r="L26" s="68">
        <f>K26+K27</f>
        <v>54</v>
      </c>
      <c r="M26" s="7">
        <v>29.0</v>
      </c>
      <c r="N26" s="68">
        <f>M26+M27</f>
        <v>56</v>
      </c>
      <c r="O26" s="7">
        <v>37.0</v>
      </c>
      <c r="P26" s="68">
        <f>O26+O27</f>
        <v>74</v>
      </c>
    </row>
    <row r="27">
      <c r="A27" s="43" t="s">
        <v>83</v>
      </c>
      <c r="B27" s="21">
        <f>L38</f>
        <v>112</v>
      </c>
      <c r="C27" s="44">
        <f t="shared" si="1"/>
        <v>0.01175359429</v>
      </c>
      <c r="D27" s="21">
        <f>N38</f>
        <v>168</v>
      </c>
      <c r="E27" s="45">
        <f t="shared" si="2"/>
        <v>0.01449275362</v>
      </c>
      <c r="F27" s="21">
        <f>P38</f>
        <v>217</v>
      </c>
      <c r="G27" s="46">
        <f t="shared" si="3"/>
        <v>0.01630108173</v>
      </c>
      <c r="H27" s="47">
        <f t="shared" si="4"/>
        <v>0.2330486542</v>
      </c>
      <c r="I27" s="47">
        <f t="shared" si="5"/>
        <v>0.3869018555</v>
      </c>
      <c r="J27" s="78" t="s">
        <v>122</v>
      </c>
      <c r="K27" s="7">
        <v>36.0</v>
      </c>
      <c r="L27" s="79"/>
      <c r="M27" s="7">
        <v>27.0</v>
      </c>
      <c r="N27" s="68"/>
      <c r="O27" s="7">
        <v>37.0</v>
      </c>
      <c r="P27" s="68"/>
    </row>
    <row r="28">
      <c r="A28" s="7" t="s">
        <v>84</v>
      </c>
      <c r="B28" s="21">
        <f t="shared" ref="B28:B40" si="17">K41</f>
        <v>59</v>
      </c>
      <c r="C28" s="44">
        <f t="shared" si="1"/>
        <v>0.006191625564</v>
      </c>
      <c r="D28" s="21">
        <f t="shared" ref="D28:D40" si="18">M41</f>
        <v>85</v>
      </c>
      <c r="E28" s="45">
        <f t="shared" si="2"/>
        <v>0.007332643202</v>
      </c>
      <c r="F28" s="21">
        <f t="shared" ref="F28:F40" si="19">O41</f>
        <v>80</v>
      </c>
      <c r="G28" s="46">
        <f t="shared" si="3"/>
        <v>0.006009615385</v>
      </c>
      <c r="H28" s="47">
        <f t="shared" si="4"/>
        <v>0.1842840182</v>
      </c>
      <c r="I28" s="47">
        <f t="shared" si="5"/>
        <v>-0.02939618644</v>
      </c>
      <c r="J28" s="7" t="s">
        <v>74</v>
      </c>
      <c r="K28" s="7">
        <v>198.0</v>
      </c>
      <c r="L28" s="7">
        <v>198.0</v>
      </c>
      <c r="M28" s="7">
        <v>188.0</v>
      </c>
      <c r="N28" s="68"/>
      <c r="O28" s="7">
        <v>171.0</v>
      </c>
      <c r="P28" s="68"/>
    </row>
    <row r="29">
      <c r="A29" s="49" t="s">
        <v>85</v>
      </c>
      <c r="B29" s="21">
        <f t="shared" si="17"/>
        <v>235</v>
      </c>
      <c r="C29" s="44">
        <f t="shared" si="1"/>
        <v>0.02466155945</v>
      </c>
      <c r="D29" s="21">
        <f t="shared" si="18"/>
        <v>266</v>
      </c>
      <c r="E29" s="45">
        <f t="shared" si="2"/>
        <v>0.0229468599</v>
      </c>
      <c r="F29" s="21">
        <f t="shared" si="19"/>
        <v>271</v>
      </c>
      <c r="G29" s="46">
        <f t="shared" si="3"/>
        <v>0.02035757212</v>
      </c>
      <c r="H29" s="47">
        <f t="shared" si="4"/>
        <v>-0.06952924247</v>
      </c>
      <c r="I29" s="47">
        <f t="shared" si="5"/>
        <v>-0.1745221077</v>
      </c>
      <c r="J29" s="49" t="s">
        <v>75</v>
      </c>
      <c r="K29" s="7">
        <v>171.0</v>
      </c>
      <c r="L29" s="7">
        <v>171.0</v>
      </c>
      <c r="M29" s="7">
        <v>180.0</v>
      </c>
      <c r="N29" s="68"/>
      <c r="O29" s="7">
        <v>173.0</v>
      </c>
      <c r="P29" s="68"/>
    </row>
    <row r="30">
      <c r="A30" s="49" t="s">
        <v>86</v>
      </c>
      <c r="B30" s="21">
        <f t="shared" si="17"/>
        <v>196</v>
      </c>
      <c r="C30" s="44">
        <f t="shared" si="1"/>
        <v>0.02056879001</v>
      </c>
      <c r="D30" s="21">
        <f t="shared" si="18"/>
        <v>176</v>
      </c>
      <c r="E30" s="45">
        <f t="shared" si="2"/>
        <v>0.01518288475</v>
      </c>
      <c r="F30" s="21">
        <f t="shared" si="19"/>
        <v>199</v>
      </c>
      <c r="G30" s="46">
        <f t="shared" si="3"/>
        <v>0.01494891827</v>
      </c>
      <c r="H30" s="47">
        <f t="shared" si="4"/>
        <v>-0.2618484247</v>
      </c>
      <c r="I30" s="47">
        <f t="shared" si="5"/>
        <v>-0.2732232541</v>
      </c>
      <c r="J30" s="49" t="s">
        <v>76</v>
      </c>
      <c r="K30" s="7">
        <v>123.0</v>
      </c>
      <c r="L30" s="7">
        <v>123.0</v>
      </c>
      <c r="M30" s="7">
        <v>148.0</v>
      </c>
      <c r="N30" s="68"/>
      <c r="O30" s="7">
        <v>181.0</v>
      </c>
      <c r="P30" s="68"/>
    </row>
    <row r="31">
      <c r="A31" s="7" t="s">
        <v>87</v>
      </c>
      <c r="B31" s="21">
        <f t="shared" si="17"/>
        <v>53</v>
      </c>
      <c r="C31" s="44">
        <f t="shared" si="1"/>
        <v>0.005561968727</v>
      </c>
      <c r="D31" s="21">
        <f t="shared" si="18"/>
        <v>60</v>
      </c>
      <c r="E31" s="45">
        <f t="shared" si="2"/>
        <v>0.005175983437</v>
      </c>
      <c r="F31" s="21">
        <f t="shared" si="19"/>
        <v>61</v>
      </c>
      <c r="G31" s="46">
        <f t="shared" si="3"/>
        <v>0.004582331731</v>
      </c>
      <c r="H31" s="47">
        <f t="shared" si="4"/>
        <v>-0.06939724208</v>
      </c>
      <c r="I31" s="47">
        <f t="shared" si="5"/>
        <v>-0.1761313384</v>
      </c>
      <c r="J31" s="49" t="s">
        <v>77</v>
      </c>
      <c r="K31" s="7">
        <v>220.0</v>
      </c>
      <c r="L31" s="7">
        <v>220.0</v>
      </c>
      <c r="M31" s="7">
        <v>174.0</v>
      </c>
      <c r="N31" s="68"/>
      <c r="O31" s="7">
        <v>119.0</v>
      </c>
      <c r="P31" s="68"/>
    </row>
    <row r="32">
      <c r="A32" s="7" t="s">
        <v>88</v>
      </c>
      <c r="B32" s="21">
        <f t="shared" si="17"/>
        <v>136</v>
      </c>
      <c r="C32" s="44">
        <f t="shared" si="1"/>
        <v>0.01427222164</v>
      </c>
      <c r="D32" s="21">
        <f t="shared" si="18"/>
        <v>224</v>
      </c>
      <c r="E32" s="45">
        <f t="shared" si="2"/>
        <v>0.0193236715</v>
      </c>
      <c r="F32" s="21">
        <f t="shared" si="19"/>
        <v>315</v>
      </c>
      <c r="G32" s="46">
        <f t="shared" si="3"/>
        <v>0.02366286058</v>
      </c>
      <c r="H32" s="47">
        <f t="shared" si="4"/>
        <v>0.3539357772</v>
      </c>
      <c r="I32" s="37">
        <f t="shared" si="5"/>
        <v>0.657966165</v>
      </c>
      <c r="J32" s="7" t="s">
        <v>78</v>
      </c>
      <c r="K32" s="7">
        <v>22.0</v>
      </c>
      <c r="L32" s="7">
        <v>22.0</v>
      </c>
      <c r="M32" s="7">
        <v>24.0</v>
      </c>
      <c r="N32" s="68"/>
      <c r="O32" s="7">
        <v>19.0</v>
      </c>
      <c r="P32" s="68"/>
    </row>
    <row r="33">
      <c r="A33" s="7" t="s">
        <v>89</v>
      </c>
      <c r="B33" s="21">
        <f t="shared" si="17"/>
        <v>332</v>
      </c>
      <c r="C33" s="44">
        <f t="shared" si="1"/>
        <v>0.03484101165</v>
      </c>
      <c r="D33" s="21">
        <f t="shared" si="18"/>
        <v>318</v>
      </c>
      <c r="E33" s="45">
        <f t="shared" si="2"/>
        <v>0.02743271222</v>
      </c>
      <c r="F33" s="21">
        <f t="shared" si="19"/>
        <v>320</v>
      </c>
      <c r="G33" s="46">
        <f t="shared" si="3"/>
        <v>0.02403846154</v>
      </c>
      <c r="H33" s="47">
        <f t="shared" si="4"/>
        <v>-0.2126315822</v>
      </c>
      <c r="I33" s="47">
        <f t="shared" si="5"/>
        <v>-0.3100527108</v>
      </c>
      <c r="J33" s="49" t="s">
        <v>79</v>
      </c>
      <c r="K33" s="7">
        <v>50.0</v>
      </c>
      <c r="L33" s="7">
        <v>50.0</v>
      </c>
      <c r="M33" s="7">
        <v>69.0</v>
      </c>
      <c r="N33" s="68"/>
      <c r="O33" s="7">
        <v>137.0</v>
      </c>
      <c r="P33" s="68"/>
    </row>
    <row r="34">
      <c r="A34" s="7" t="s">
        <v>90</v>
      </c>
      <c r="B34" s="21">
        <f t="shared" si="17"/>
        <v>121</v>
      </c>
      <c r="C34" s="44">
        <f t="shared" si="1"/>
        <v>0.01269807955</v>
      </c>
      <c r="D34" s="21">
        <f t="shared" si="18"/>
        <v>140</v>
      </c>
      <c r="E34" s="45">
        <f t="shared" si="2"/>
        <v>0.01207729469</v>
      </c>
      <c r="F34" s="21">
        <f t="shared" si="19"/>
        <v>324</v>
      </c>
      <c r="G34" s="46">
        <f t="shared" si="3"/>
        <v>0.02433894231</v>
      </c>
      <c r="H34" s="47">
        <f t="shared" si="4"/>
        <v>-0.04888809039</v>
      </c>
      <c r="I34" s="47">
        <f t="shared" si="5"/>
        <v>0.9167419938</v>
      </c>
      <c r="J34" s="49" t="s">
        <v>80</v>
      </c>
      <c r="K34" s="7">
        <v>20.0</v>
      </c>
      <c r="L34" s="7">
        <v>20.0</v>
      </c>
      <c r="M34" s="7">
        <v>19.0</v>
      </c>
      <c r="N34" s="68"/>
      <c r="O34" s="7">
        <v>34.0</v>
      </c>
      <c r="P34" s="68"/>
    </row>
    <row r="35">
      <c r="A35" s="7" t="s">
        <v>91</v>
      </c>
      <c r="B35" s="21">
        <f t="shared" si="17"/>
        <v>26</v>
      </c>
      <c r="C35" s="44">
        <f t="shared" si="1"/>
        <v>0.00272851296</v>
      </c>
      <c r="D35" s="21">
        <f t="shared" si="18"/>
        <v>14</v>
      </c>
      <c r="E35" s="45">
        <f t="shared" si="2"/>
        <v>0.001207729469</v>
      </c>
      <c r="F35" s="21">
        <f t="shared" si="19"/>
        <v>10</v>
      </c>
      <c r="G35" s="46">
        <f t="shared" si="3"/>
        <v>0.0007512019231</v>
      </c>
      <c r="H35" s="47">
        <f t="shared" si="4"/>
        <v>-0.5573671498</v>
      </c>
      <c r="I35" s="47">
        <f t="shared" si="5"/>
        <v>-0.7246844952</v>
      </c>
      <c r="J35" s="51">
        <v>1028.0</v>
      </c>
      <c r="K35" s="7">
        <v>556.0</v>
      </c>
      <c r="L35" s="7">
        <v>556.0</v>
      </c>
      <c r="M35" s="7">
        <v>792.0</v>
      </c>
      <c r="N35" s="68"/>
      <c r="O35" s="7">
        <v>853.0</v>
      </c>
      <c r="P35" s="68"/>
    </row>
    <row r="36">
      <c r="A36" s="7" t="s">
        <v>92</v>
      </c>
      <c r="B36" s="21">
        <f t="shared" si="17"/>
        <v>33</v>
      </c>
      <c r="C36" s="44">
        <f t="shared" si="1"/>
        <v>0.003463112604</v>
      </c>
      <c r="D36" s="21">
        <f t="shared" si="18"/>
        <v>30</v>
      </c>
      <c r="E36" s="45">
        <f t="shared" si="2"/>
        <v>0.002587991718</v>
      </c>
      <c r="F36" s="21">
        <f t="shared" si="19"/>
        <v>18</v>
      </c>
      <c r="G36" s="46">
        <f t="shared" si="3"/>
        <v>0.001352163462</v>
      </c>
      <c r="H36" s="47">
        <f t="shared" si="4"/>
        <v>-0.2526977853</v>
      </c>
      <c r="I36" s="47">
        <f t="shared" si="5"/>
        <v>-0.6095525568</v>
      </c>
      <c r="J36" s="49" t="s">
        <v>81</v>
      </c>
      <c r="K36" s="7">
        <v>204.0</v>
      </c>
      <c r="L36" s="7">
        <v>204.0</v>
      </c>
      <c r="M36" s="7">
        <v>307.0</v>
      </c>
      <c r="N36" s="68"/>
      <c r="O36" s="7">
        <v>254.0</v>
      </c>
      <c r="P36" s="68"/>
    </row>
    <row r="37">
      <c r="A37" s="7" t="s">
        <v>93</v>
      </c>
      <c r="B37" s="21">
        <f t="shared" si="17"/>
        <v>9</v>
      </c>
      <c r="C37" s="44">
        <f t="shared" si="1"/>
        <v>0.0009444852555</v>
      </c>
      <c r="D37" s="21">
        <f t="shared" si="18"/>
        <v>164</v>
      </c>
      <c r="E37" s="45">
        <f t="shared" si="2"/>
        <v>0.01414768806</v>
      </c>
      <c r="F37" s="21">
        <f t="shared" si="19"/>
        <v>276</v>
      </c>
      <c r="G37" s="46">
        <f t="shared" si="3"/>
        <v>0.02073317308</v>
      </c>
      <c r="H37" s="47">
        <f t="shared" si="4"/>
        <v>13.97925773</v>
      </c>
      <c r="I37" s="37">
        <f t="shared" si="5"/>
        <v>20.95182292</v>
      </c>
      <c r="J37" s="49" t="s">
        <v>82</v>
      </c>
      <c r="K37" s="7">
        <v>85.0</v>
      </c>
      <c r="L37" s="7">
        <v>85.0</v>
      </c>
      <c r="M37" s="7">
        <v>100.0</v>
      </c>
      <c r="N37" s="68"/>
      <c r="O37" s="7">
        <v>82.0</v>
      </c>
      <c r="P37" s="68"/>
    </row>
    <row r="38">
      <c r="A38" s="7" t="s">
        <v>94</v>
      </c>
      <c r="B38" s="21">
        <f t="shared" si="17"/>
        <v>1</v>
      </c>
      <c r="C38" s="44">
        <f t="shared" si="1"/>
        <v>0.0001049428062</v>
      </c>
      <c r="D38" s="21">
        <f t="shared" si="18"/>
        <v>10</v>
      </c>
      <c r="E38" s="45">
        <f t="shared" si="2"/>
        <v>0.0008626639061</v>
      </c>
      <c r="F38" s="21">
        <f t="shared" si="19"/>
        <v>20</v>
      </c>
      <c r="G38" s="46">
        <f t="shared" si="3"/>
        <v>0.001502403846</v>
      </c>
      <c r="H38" s="47">
        <f t="shared" si="4"/>
        <v>7.220324362</v>
      </c>
      <c r="I38" s="47">
        <f t="shared" si="5"/>
        <v>13.31640625</v>
      </c>
      <c r="J38" s="43" t="s">
        <v>123</v>
      </c>
      <c r="K38" s="7">
        <v>24.0</v>
      </c>
      <c r="L38" s="68">
        <f>K38+K39+K40</f>
        <v>112</v>
      </c>
      <c r="M38" s="7">
        <v>40.0</v>
      </c>
      <c r="N38" s="68">
        <f>M38+M39+M40</f>
        <v>168</v>
      </c>
      <c r="O38" s="7">
        <v>43.0</v>
      </c>
      <c r="P38" s="68">
        <f>O38+O39+O40</f>
        <v>217</v>
      </c>
    </row>
    <row r="39">
      <c r="A39" s="7" t="s">
        <v>95</v>
      </c>
      <c r="B39" s="21">
        <f t="shared" si="17"/>
        <v>135</v>
      </c>
      <c r="C39" s="44">
        <f t="shared" si="1"/>
        <v>0.01416727883</v>
      </c>
      <c r="D39" s="21">
        <f t="shared" si="18"/>
        <v>25</v>
      </c>
      <c r="E39" s="45">
        <f t="shared" si="2"/>
        <v>0.002156659765</v>
      </c>
      <c r="F39" s="21">
        <f t="shared" si="19"/>
        <v>258</v>
      </c>
      <c r="G39" s="46">
        <f t="shared" si="3"/>
        <v>0.01938100962</v>
      </c>
      <c r="H39" s="47">
        <f t="shared" si="4"/>
        <v>-0.8477717711</v>
      </c>
      <c r="I39" s="47">
        <f t="shared" si="5"/>
        <v>0.3680121528</v>
      </c>
      <c r="J39" s="43" t="s">
        <v>124</v>
      </c>
      <c r="K39" s="7">
        <v>23.0</v>
      </c>
      <c r="L39" s="7">
        <v>23.0</v>
      </c>
      <c r="M39" s="7">
        <v>28.0</v>
      </c>
      <c r="N39" s="68"/>
      <c r="O39" s="7">
        <v>35.0</v>
      </c>
      <c r="P39" s="68"/>
    </row>
    <row r="40">
      <c r="A40" s="7" t="s">
        <v>96</v>
      </c>
      <c r="B40" s="21">
        <f t="shared" si="17"/>
        <v>28</v>
      </c>
      <c r="C40" s="44">
        <f t="shared" si="1"/>
        <v>0.002938398573</v>
      </c>
      <c r="D40" s="21">
        <f t="shared" si="18"/>
        <v>38</v>
      </c>
      <c r="E40" s="45">
        <f t="shared" si="2"/>
        <v>0.003278122843</v>
      </c>
      <c r="F40" s="21">
        <f t="shared" si="19"/>
        <v>81</v>
      </c>
      <c r="G40" s="46">
        <f t="shared" si="3"/>
        <v>0.006084735577</v>
      </c>
      <c r="H40" s="47">
        <f t="shared" si="4"/>
        <v>0.1156154491</v>
      </c>
      <c r="I40" s="47">
        <f t="shared" si="5"/>
        <v>1.070765904</v>
      </c>
      <c r="J40" s="78" t="s">
        <v>125</v>
      </c>
      <c r="K40" s="7">
        <v>65.0</v>
      </c>
      <c r="L40" s="7">
        <v>65.0</v>
      </c>
      <c r="M40" s="7">
        <v>100.0</v>
      </c>
      <c r="N40" s="68"/>
      <c r="O40" s="7">
        <v>139.0</v>
      </c>
      <c r="P40" s="68"/>
    </row>
    <row r="41">
      <c r="A41" s="17" t="s">
        <v>97</v>
      </c>
      <c r="B41" s="21">
        <f>sum(B2:B40)</f>
        <v>9529</v>
      </c>
      <c r="C41" s="44">
        <f>SUM(C2:C40)</f>
        <v>1</v>
      </c>
      <c r="D41" s="21">
        <f>sum(D2:D40)</f>
        <v>11592</v>
      </c>
      <c r="E41" s="45">
        <f t="shared" si="2"/>
        <v>1</v>
      </c>
      <c r="F41" s="21">
        <f t="shared" ref="F41:G41" si="20">sum(F2:F40)</f>
        <v>13312</v>
      </c>
      <c r="G41" s="46">
        <f t="shared" si="20"/>
        <v>1</v>
      </c>
      <c r="H41" s="33"/>
      <c r="I41" s="21"/>
      <c r="J41" s="7" t="s">
        <v>84</v>
      </c>
      <c r="K41" s="7">
        <v>59.0</v>
      </c>
      <c r="L41" s="7">
        <v>59.0</v>
      </c>
      <c r="M41" s="7">
        <v>85.0</v>
      </c>
      <c r="N41" s="68"/>
      <c r="O41" s="7">
        <v>80.0</v>
      </c>
      <c r="P41" s="68">
        <f t="shared" ref="P41:P56" si="21">O41</f>
        <v>80</v>
      </c>
    </row>
    <row r="42">
      <c r="B42" s="52"/>
      <c r="C42" s="53"/>
      <c r="D42" s="52"/>
      <c r="E42" s="54"/>
      <c r="F42" s="52"/>
      <c r="G42" s="55"/>
      <c r="H42" s="33"/>
      <c r="I42" s="33"/>
      <c r="J42" s="49" t="s">
        <v>85</v>
      </c>
      <c r="K42" s="7">
        <v>235.0</v>
      </c>
      <c r="L42" s="7">
        <v>235.0</v>
      </c>
      <c r="M42" s="7">
        <v>266.0</v>
      </c>
      <c r="N42" s="68"/>
      <c r="O42" s="7">
        <v>271.0</v>
      </c>
      <c r="P42" s="68">
        <f t="shared" si="21"/>
        <v>271</v>
      </c>
    </row>
    <row r="43">
      <c r="B43" s="52"/>
      <c r="C43" s="53"/>
      <c r="D43" s="52"/>
      <c r="E43" s="54"/>
      <c r="F43" s="52"/>
      <c r="G43" s="55"/>
      <c r="H43" s="33"/>
      <c r="I43" s="33"/>
      <c r="J43" s="49" t="s">
        <v>86</v>
      </c>
      <c r="K43" s="7">
        <v>196.0</v>
      </c>
      <c r="L43" s="7">
        <v>196.0</v>
      </c>
      <c r="M43" s="7">
        <v>176.0</v>
      </c>
      <c r="N43" s="68"/>
      <c r="O43" s="7">
        <v>199.0</v>
      </c>
      <c r="P43" s="68">
        <f t="shared" si="21"/>
        <v>199</v>
      </c>
    </row>
    <row r="44">
      <c r="B44" s="7"/>
      <c r="C44" s="56"/>
      <c r="D44" s="7"/>
      <c r="E44" s="27"/>
      <c r="F44" s="7"/>
      <c r="G44" s="57"/>
      <c r="H44" s="21"/>
      <c r="I44" s="21"/>
      <c r="J44" s="7" t="s">
        <v>87</v>
      </c>
      <c r="K44" s="7">
        <v>53.0</v>
      </c>
      <c r="L44" s="7">
        <v>53.0</v>
      </c>
      <c r="M44" s="7">
        <v>60.0</v>
      </c>
      <c r="N44" s="68"/>
      <c r="O44" s="7">
        <v>61.0</v>
      </c>
      <c r="P44" s="68">
        <f t="shared" si="21"/>
        <v>61</v>
      </c>
    </row>
    <row r="45">
      <c r="B45" s="7"/>
      <c r="C45" s="56"/>
      <c r="D45" s="7"/>
      <c r="E45" s="27"/>
      <c r="F45" s="7"/>
      <c r="G45" s="57"/>
      <c r="H45" s="21"/>
      <c r="I45" s="21"/>
      <c r="J45" s="7" t="s">
        <v>88</v>
      </c>
      <c r="K45" s="7">
        <v>136.0</v>
      </c>
      <c r="L45" s="7">
        <v>136.0</v>
      </c>
      <c r="M45" s="7">
        <v>224.0</v>
      </c>
      <c r="N45" s="68"/>
      <c r="O45" s="7">
        <v>315.0</v>
      </c>
      <c r="P45" s="68">
        <f t="shared" si="21"/>
        <v>315</v>
      </c>
    </row>
    <row r="46">
      <c r="B46" s="7"/>
      <c r="C46" s="56"/>
      <c r="D46" s="7"/>
      <c r="E46" s="27"/>
      <c r="F46" s="7"/>
      <c r="G46" s="57"/>
      <c r="H46" s="21"/>
      <c r="I46" s="21"/>
      <c r="J46" s="7" t="s">
        <v>89</v>
      </c>
      <c r="K46" s="7">
        <v>332.0</v>
      </c>
      <c r="L46" s="7">
        <v>332.0</v>
      </c>
      <c r="M46" s="7">
        <v>318.0</v>
      </c>
      <c r="N46" s="68"/>
      <c r="O46" s="7">
        <v>320.0</v>
      </c>
      <c r="P46" s="68">
        <f t="shared" si="21"/>
        <v>320</v>
      </c>
    </row>
    <row r="47">
      <c r="B47" s="7"/>
      <c r="C47" s="56"/>
      <c r="D47" s="7"/>
      <c r="E47" s="27"/>
      <c r="F47" s="7"/>
      <c r="G47" s="57"/>
      <c r="H47" s="21"/>
      <c r="I47" s="21"/>
      <c r="J47" s="7" t="s">
        <v>126</v>
      </c>
      <c r="K47" s="7">
        <v>121.0</v>
      </c>
      <c r="L47" s="7">
        <v>121.0</v>
      </c>
      <c r="M47" s="7">
        <v>140.0</v>
      </c>
      <c r="N47" s="68"/>
      <c r="O47" s="7">
        <v>324.0</v>
      </c>
      <c r="P47" s="68">
        <f t="shared" si="21"/>
        <v>324</v>
      </c>
    </row>
    <row r="48">
      <c r="B48" s="7"/>
      <c r="C48" s="56"/>
      <c r="D48" s="7"/>
      <c r="E48" s="27"/>
      <c r="F48" s="7"/>
      <c r="G48" s="57"/>
      <c r="H48" s="21"/>
      <c r="I48" s="21"/>
      <c r="J48" s="7" t="s">
        <v>91</v>
      </c>
      <c r="K48" s="7">
        <v>26.0</v>
      </c>
      <c r="L48" s="7">
        <v>26.0</v>
      </c>
      <c r="M48" s="7">
        <v>14.0</v>
      </c>
      <c r="N48" s="68"/>
      <c r="O48" s="7">
        <v>10.0</v>
      </c>
      <c r="P48" s="68">
        <f t="shared" si="21"/>
        <v>10</v>
      </c>
    </row>
    <row r="49">
      <c r="B49" s="7"/>
      <c r="C49" s="56"/>
      <c r="D49" s="7"/>
      <c r="E49" s="27"/>
      <c r="F49" s="7"/>
      <c r="G49" s="57"/>
      <c r="H49" s="21"/>
      <c r="I49" s="21"/>
      <c r="J49" s="7" t="s">
        <v>92</v>
      </c>
      <c r="K49" s="7">
        <v>33.0</v>
      </c>
      <c r="L49" s="7">
        <v>33.0</v>
      </c>
      <c r="M49" s="7">
        <v>30.0</v>
      </c>
      <c r="N49" s="68"/>
      <c r="O49" s="7">
        <v>18.0</v>
      </c>
      <c r="P49" s="68">
        <f t="shared" si="21"/>
        <v>18</v>
      </c>
    </row>
    <row r="50">
      <c r="B50" s="7"/>
      <c r="C50" s="56"/>
      <c r="D50" s="7"/>
      <c r="E50" s="27"/>
      <c r="F50" s="7"/>
      <c r="G50" s="57"/>
      <c r="H50" s="21"/>
      <c r="I50" s="21"/>
      <c r="J50" s="7" t="s">
        <v>127</v>
      </c>
      <c r="K50" s="7">
        <v>9.0</v>
      </c>
      <c r="L50" s="7">
        <v>9.0</v>
      </c>
      <c r="M50" s="7">
        <v>164.0</v>
      </c>
      <c r="N50" s="68"/>
      <c r="O50" s="7">
        <v>276.0</v>
      </c>
      <c r="P50" s="68">
        <f t="shared" si="21"/>
        <v>276</v>
      </c>
    </row>
    <row r="51">
      <c r="B51" s="7"/>
      <c r="C51" s="56"/>
      <c r="D51" s="7"/>
      <c r="E51" s="27"/>
      <c r="F51" s="7"/>
      <c r="G51" s="57"/>
      <c r="H51" s="21"/>
      <c r="I51" s="21"/>
      <c r="J51" s="7" t="s">
        <v>94</v>
      </c>
      <c r="K51" s="7">
        <v>1.0</v>
      </c>
      <c r="L51" s="7">
        <v>1.0</v>
      </c>
      <c r="M51" s="7">
        <v>10.0</v>
      </c>
      <c r="N51" s="68"/>
      <c r="O51" s="7">
        <v>20.0</v>
      </c>
      <c r="P51" s="68">
        <f t="shared" si="21"/>
        <v>20</v>
      </c>
    </row>
    <row r="52">
      <c r="B52" s="7"/>
      <c r="C52" s="56"/>
      <c r="D52" s="7"/>
      <c r="E52" s="27"/>
      <c r="F52" s="7"/>
      <c r="G52" s="57"/>
      <c r="H52" s="21"/>
      <c r="I52" s="21"/>
      <c r="J52" s="7" t="s">
        <v>95</v>
      </c>
      <c r="K52" s="7">
        <v>135.0</v>
      </c>
      <c r="L52" s="7">
        <v>135.0</v>
      </c>
      <c r="M52" s="7">
        <v>25.0</v>
      </c>
      <c r="N52" s="68"/>
      <c r="O52" s="7">
        <v>258.0</v>
      </c>
      <c r="P52" s="68">
        <f t="shared" si="21"/>
        <v>258</v>
      </c>
    </row>
    <row r="53">
      <c r="B53" s="7"/>
      <c r="C53" s="56"/>
      <c r="D53" s="7"/>
      <c r="E53" s="27"/>
      <c r="F53" s="7"/>
      <c r="G53" s="57"/>
      <c r="H53" s="21"/>
      <c r="I53" s="21"/>
      <c r="J53" s="7" t="s">
        <v>96</v>
      </c>
      <c r="K53" s="7">
        <v>28.0</v>
      </c>
      <c r="L53" s="7">
        <v>28.0</v>
      </c>
      <c r="M53" s="7">
        <v>38.0</v>
      </c>
      <c r="N53" s="68"/>
      <c r="O53" s="7">
        <v>81.0</v>
      </c>
      <c r="P53" s="68">
        <f t="shared" si="21"/>
        <v>81</v>
      </c>
    </row>
    <row r="54">
      <c r="C54" s="58"/>
      <c r="E54" s="28"/>
      <c r="G54" s="59"/>
      <c r="H54" s="60"/>
      <c r="I54" s="60"/>
      <c r="L54" s="68"/>
      <c r="N54" s="68"/>
      <c r="P54" s="68" t="str">
        <f t="shared" si="21"/>
        <v/>
      </c>
    </row>
    <row r="55">
      <c r="C55" s="58"/>
      <c r="E55" s="28"/>
      <c r="G55" s="59"/>
      <c r="H55" s="60"/>
      <c r="I55" s="60"/>
      <c r="J55" s="7" t="s">
        <v>128</v>
      </c>
      <c r="K55" s="7">
        <v>9529.0</v>
      </c>
      <c r="L55" s="68"/>
      <c r="M55" s="7">
        <v>11777.0</v>
      </c>
      <c r="N55" s="68"/>
      <c r="O55" s="7">
        <v>13312.0</v>
      </c>
      <c r="P55" s="68">
        <f t="shared" si="21"/>
        <v>13312</v>
      </c>
    </row>
    <row r="56">
      <c r="C56" s="58"/>
      <c r="E56" s="28"/>
      <c r="G56" s="59"/>
      <c r="H56" s="60"/>
      <c r="I56" s="60"/>
      <c r="L56" s="68"/>
      <c r="N56" s="68"/>
      <c r="P56" s="68" t="str">
        <f t="shared" si="21"/>
        <v/>
      </c>
    </row>
    <row r="57">
      <c r="C57" s="58"/>
      <c r="E57" s="28"/>
      <c r="G57" s="59"/>
      <c r="H57" s="60"/>
      <c r="I57" s="60"/>
      <c r="L57" s="68"/>
      <c r="N57" s="68"/>
      <c r="P57" s="68"/>
    </row>
    <row r="58">
      <c r="C58" s="58"/>
      <c r="E58" s="28"/>
      <c r="G58" s="59"/>
      <c r="H58" s="60"/>
      <c r="I58" s="60"/>
      <c r="L58" s="68"/>
      <c r="N58" s="68"/>
      <c r="P58" s="68"/>
    </row>
    <row r="59">
      <c r="C59" s="58"/>
      <c r="E59" s="28"/>
      <c r="G59" s="59"/>
      <c r="H59" s="60"/>
      <c r="I59" s="60"/>
      <c r="L59" s="68"/>
      <c r="N59" s="68"/>
      <c r="P59" s="68"/>
    </row>
    <row r="60">
      <c r="C60" s="58"/>
      <c r="E60" s="28"/>
      <c r="G60" s="59"/>
      <c r="H60" s="60"/>
      <c r="I60" s="60"/>
      <c r="L60" s="68"/>
      <c r="N60" s="68"/>
      <c r="P60" s="68"/>
    </row>
    <row r="61">
      <c r="C61" s="58"/>
      <c r="E61" s="28"/>
      <c r="G61" s="59"/>
      <c r="H61" s="60"/>
      <c r="I61" s="60"/>
      <c r="L61" s="68"/>
      <c r="N61" s="68"/>
      <c r="P61" s="68"/>
    </row>
    <row r="62">
      <c r="C62" s="58"/>
      <c r="E62" s="28"/>
      <c r="G62" s="59"/>
      <c r="H62" s="60"/>
      <c r="I62" s="60"/>
      <c r="L62" s="68"/>
      <c r="N62" s="68"/>
      <c r="P62" s="68"/>
    </row>
    <row r="63">
      <c r="C63" s="58"/>
      <c r="E63" s="28"/>
      <c r="G63" s="59"/>
      <c r="H63" s="60"/>
      <c r="I63" s="60"/>
      <c r="L63" s="68"/>
      <c r="N63" s="68"/>
      <c r="P63" s="68"/>
    </row>
    <row r="64">
      <c r="C64" s="58"/>
      <c r="E64" s="28"/>
      <c r="G64" s="59"/>
      <c r="H64" s="60"/>
      <c r="I64" s="60"/>
      <c r="L64" s="68"/>
      <c r="N64" s="68"/>
      <c r="P64" s="68"/>
    </row>
    <row r="65">
      <c r="C65" s="58"/>
      <c r="E65" s="28"/>
      <c r="G65" s="59"/>
      <c r="H65" s="60"/>
      <c r="I65" s="60"/>
      <c r="L65" s="68"/>
      <c r="N65" s="68"/>
      <c r="P65" s="68"/>
    </row>
    <row r="66">
      <c r="C66" s="58"/>
      <c r="E66" s="28"/>
      <c r="G66" s="59"/>
      <c r="H66" s="60"/>
      <c r="I66" s="60"/>
      <c r="L66" s="68"/>
      <c r="N66" s="68"/>
      <c r="P66" s="68"/>
    </row>
    <row r="67">
      <c r="C67" s="58"/>
      <c r="E67" s="28"/>
      <c r="G67" s="59"/>
      <c r="H67" s="60"/>
      <c r="I67" s="60"/>
      <c r="L67" s="68"/>
      <c r="N67" s="68"/>
      <c r="P67" s="68"/>
    </row>
    <row r="68">
      <c r="C68" s="58"/>
      <c r="E68" s="28"/>
      <c r="G68" s="59"/>
      <c r="H68" s="60"/>
      <c r="I68" s="60"/>
      <c r="L68" s="68"/>
      <c r="N68" s="68"/>
      <c r="P68" s="68"/>
    </row>
    <row r="69">
      <c r="C69" s="58"/>
      <c r="E69" s="28"/>
      <c r="G69" s="59"/>
      <c r="H69" s="60"/>
      <c r="I69" s="60"/>
      <c r="L69" s="68"/>
      <c r="N69" s="68"/>
      <c r="P69" s="68"/>
    </row>
    <row r="70">
      <c r="C70" s="58"/>
      <c r="E70" s="28"/>
      <c r="G70" s="59"/>
      <c r="H70" s="60"/>
      <c r="I70" s="60"/>
      <c r="L70" s="68"/>
      <c r="N70" s="68"/>
      <c r="P70" s="68"/>
    </row>
    <row r="71">
      <c r="C71" s="58"/>
      <c r="E71" s="28"/>
      <c r="G71" s="59"/>
      <c r="H71" s="60"/>
      <c r="I71" s="60"/>
      <c r="L71" s="68"/>
      <c r="N71" s="68"/>
      <c r="P71" s="68"/>
    </row>
    <row r="72">
      <c r="C72" s="58"/>
      <c r="E72" s="28"/>
      <c r="G72" s="59"/>
      <c r="H72" s="60"/>
      <c r="I72" s="60"/>
      <c r="L72" s="68"/>
      <c r="N72" s="68"/>
      <c r="P72" s="68"/>
    </row>
    <row r="73">
      <c r="C73" s="58"/>
      <c r="E73" s="28"/>
      <c r="G73" s="59"/>
      <c r="H73" s="60"/>
      <c r="I73" s="60"/>
      <c r="L73" s="68"/>
      <c r="N73" s="68"/>
      <c r="P73" s="68"/>
    </row>
    <row r="74">
      <c r="C74" s="58"/>
      <c r="E74" s="28"/>
      <c r="G74" s="59"/>
      <c r="H74" s="60"/>
      <c r="I74" s="60"/>
      <c r="L74" s="68"/>
      <c r="N74" s="68"/>
      <c r="P74" s="68"/>
    </row>
    <row r="75">
      <c r="C75" s="58"/>
      <c r="E75" s="28"/>
      <c r="G75" s="59"/>
      <c r="H75" s="60"/>
      <c r="I75" s="60"/>
      <c r="L75" s="68"/>
      <c r="N75" s="68"/>
      <c r="P75" s="68"/>
    </row>
    <row r="76">
      <c r="C76" s="58"/>
      <c r="E76" s="28"/>
      <c r="G76" s="59"/>
      <c r="H76" s="60"/>
      <c r="I76" s="60"/>
      <c r="L76" s="68"/>
      <c r="N76" s="68"/>
      <c r="P76" s="68"/>
    </row>
    <row r="77">
      <c r="C77" s="58"/>
      <c r="E77" s="28"/>
      <c r="G77" s="59"/>
      <c r="H77" s="60"/>
      <c r="I77" s="60"/>
      <c r="L77" s="68"/>
      <c r="N77" s="68"/>
      <c r="P77" s="68"/>
    </row>
    <row r="78">
      <c r="C78" s="58"/>
      <c r="E78" s="28"/>
      <c r="G78" s="59"/>
      <c r="H78" s="60"/>
      <c r="I78" s="60"/>
      <c r="L78" s="68"/>
      <c r="N78" s="68"/>
      <c r="P78" s="68"/>
    </row>
    <row r="79">
      <c r="C79" s="58"/>
      <c r="E79" s="28"/>
      <c r="G79" s="59"/>
      <c r="H79" s="60"/>
      <c r="I79" s="60"/>
      <c r="L79" s="68"/>
      <c r="N79" s="68"/>
      <c r="P79" s="68"/>
    </row>
    <row r="80">
      <c r="C80" s="58"/>
      <c r="E80" s="28"/>
      <c r="G80" s="59"/>
      <c r="H80" s="60"/>
      <c r="I80" s="60"/>
      <c r="L80" s="68"/>
      <c r="N80" s="68"/>
      <c r="P80" s="68"/>
    </row>
    <row r="81">
      <c r="C81" s="58"/>
      <c r="E81" s="28"/>
      <c r="G81" s="59"/>
      <c r="H81" s="60"/>
      <c r="I81" s="60"/>
      <c r="L81" s="68"/>
      <c r="N81" s="68"/>
      <c r="P81" s="68"/>
    </row>
    <row r="82">
      <c r="C82" s="58"/>
      <c r="E82" s="28"/>
      <c r="G82" s="59"/>
      <c r="H82" s="60"/>
      <c r="I82" s="60"/>
      <c r="L82" s="68"/>
      <c r="N82" s="68"/>
      <c r="P82" s="68"/>
    </row>
    <row r="83">
      <c r="C83" s="58"/>
      <c r="E83" s="28"/>
      <c r="G83" s="59"/>
      <c r="H83" s="60"/>
      <c r="I83" s="60"/>
      <c r="L83" s="68"/>
      <c r="N83" s="68"/>
      <c r="P83" s="68"/>
    </row>
    <row r="84">
      <c r="C84" s="58"/>
      <c r="E84" s="28"/>
      <c r="G84" s="59"/>
      <c r="H84" s="60"/>
      <c r="I84" s="60"/>
      <c r="L84" s="68"/>
      <c r="N84" s="68"/>
      <c r="P84" s="68"/>
    </row>
    <row r="85">
      <c r="C85" s="58"/>
      <c r="E85" s="28"/>
      <c r="G85" s="59"/>
      <c r="H85" s="60"/>
      <c r="I85" s="60"/>
      <c r="L85" s="68"/>
      <c r="N85" s="68"/>
      <c r="P85" s="68"/>
    </row>
    <row r="86">
      <c r="C86" s="58"/>
      <c r="E86" s="28"/>
      <c r="G86" s="59"/>
      <c r="H86" s="60"/>
      <c r="I86" s="60"/>
      <c r="L86" s="68"/>
      <c r="N86" s="68"/>
      <c r="P86" s="68"/>
    </row>
    <row r="87">
      <c r="C87" s="58"/>
      <c r="E87" s="28"/>
      <c r="G87" s="59"/>
      <c r="H87" s="60"/>
      <c r="I87" s="60"/>
      <c r="L87" s="68"/>
      <c r="N87" s="68"/>
      <c r="P87" s="68"/>
    </row>
    <row r="88">
      <c r="C88" s="58"/>
      <c r="E88" s="28"/>
      <c r="G88" s="59"/>
      <c r="H88" s="60"/>
      <c r="I88" s="60"/>
      <c r="L88" s="68"/>
      <c r="N88" s="68"/>
      <c r="P88" s="68"/>
    </row>
    <row r="89">
      <c r="C89" s="58"/>
      <c r="E89" s="28"/>
      <c r="G89" s="59"/>
      <c r="H89" s="60"/>
      <c r="I89" s="60"/>
      <c r="L89" s="68"/>
      <c r="N89" s="68"/>
      <c r="P89" s="68"/>
    </row>
    <row r="90">
      <c r="C90" s="58"/>
      <c r="E90" s="28"/>
      <c r="G90" s="59"/>
      <c r="H90" s="60"/>
      <c r="I90" s="60"/>
      <c r="L90" s="68"/>
      <c r="N90" s="68"/>
      <c r="P90" s="68"/>
    </row>
    <row r="91">
      <c r="C91" s="58"/>
      <c r="E91" s="28"/>
      <c r="G91" s="59"/>
      <c r="H91" s="60"/>
      <c r="I91" s="60"/>
      <c r="L91" s="68"/>
      <c r="N91" s="68"/>
      <c r="P91" s="68"/>
    </row>
    <row r="92">
      <c r="C92" s="58"/>
      <c r="E92" s="28"/>
      <c r="G92" s="59"/>
      <c r="H92" s="60"/>
      <c r="I92" s="60"/>
      <c r="L92" s="68"/>
      <c r="N92" s="68"/>
      <c r="P92" s="68"/>
    </row>
    <row r="93">
      <c r="C93" s="58"/>
      <c r="E93" s="28"/>
      <c r="G93" s="59"/>
      <c r="H93" s="60"/>
      <c r="I93" s="60"/>
      <c r="L93" s="68"/>
      <c r="N93" s="68"/>
      <c r="P93" s="68"/>
    </row>
    <row r="94">
      <c r="C94" s="58"/>
      <c r="E94" s="28"/>
      <c r="G94" s="59"/>
      <c r="H94" s="60"/>
      <c r="I94" s="60"/>
      <c r="L94" s="68"/>
      <c r="N94" s="68"/>
      <c r="P94" s="68"/>
    </row>
    <row r="95">
      <c r="C95" s="58"/>
      <c r="E95" s="28"/>
      <c r="G95" s="59"/>
      <c r="H95" s="60"/>
      <c r="I95" s="60"/>
      <c r="L95" s="68"/>
      <c r="N95" s="68"/>
      <c r="P95" s="68"/>
    </row>
    <row r="96">
      <c r="C96" s="58"/>
      <c r="E96" s="28"/>
      <c r="G96" s="59"/>
      <c r="H96" s="60"/>
      <c r="I96" s="60"/>
      <c r="L96" s="68"/>
      <c r="N96" s="68"/>
      <c r="P96" s="68"/>
    </row>
    <row r="97">
      <c r="C97" s="58"/>
      <c r="E97" s="28"/>
      <c r="G97" s="59"/>
      <c r="H97" s="60"/>
      <c r="I97" s="60"/>
      <c r="L97" s="68"/>
      <c r="N97" s="68"/>
      <c r="P97" s="68"/>
    </row>
    <row r="98">
      <c r="C98" s="58"/>
      <c r="E98" s="28"/>
      <c r="G98" s="59"/>
      <c r="H98" s="60"/>
      <c r="I98" s="60"/>
      <c r="L98" s="68"/>
      <c r="N98" s="68"/>
      <c r="P98" s="68"/>
    </row>
    <row r="99">
      <c r="C99" s="58"/>
      <c r="E99" s="28"/>
      <c r="G99" s="59"/>
      <c r="H99" s="60"/>
      <c r="I99" s="60"/>
      <c r="L99" s="68"/>
      <c r="N99" s="68"/>
      <c r="P99" s="68"/>
    </row>
    <row r="100">
      <c r="C100" s="58"/>
      <c r="E100" s="28"/>
      <c r="G100" s="59"/>
      <c r="H100" s="60"/>
      <c r="I100" s="60"/>
      <c r="L100" s="68"/>
      <c r="N100" s="68"/>
      <c r="P100" s="68"/>
    </row>
    <row r="101">
      <c r="C101" s="58"/>
      <c r="E101" s="28"/>
      <c r="G101" s="59"/>
      <c r="H101" s="60"/>
      <c r="I101" s="60"/>
      <c r="L101" s="68"/>
      <c r="N101" s="68"/>
      <c r="P101" s="68"/>
    </row>
    <row r="102">
      <c r="C102" s="58"/>
      <c r="E102" s="28"/>
      <c r="G102" s="59"/>
      <c r="H102" s="60"/>
      <c r="I102" s="60"/>
      <c r="L102" s="68"/>
      <c r="N102" s="68"/>
      <c r="P102" s="68"/>
    </row>
    <row r="103">
      <c r="C103" s="58"/>
      <c r="E103" s="28"/>
      <c r="G103" s="59"/>
      <c r="H103" s="60"/>
      <c r="I103" s="60"/>
      <c r="L103" s="68"/>
      <c r="N103" s="68"/>
      <c r="P103" s="68"/>
    </row>
    <row r="104">
      <c r="C104" s="58"/>
      <c r="E104" s="28"/>
      <c r="G104" s="59"/>
      <c r="H104" s="60"/>
      <c r="I104" s="60"/>
      <c r="L104" s="68"/>
      <c r="N104" s="68"/>
      <c r="P104" s="68"/>
    </row>
    <row r="105">
      <c r="C105" s="58"/>
      <c r="E105" s="28"/>
      <c r="G105" s="59"/>
      <c r="H105" s="60"/>
      <c r="I105" s="60"/>
      <c r="L105" s="68"/>
      <c r="N105" s="68"/>
      <c r="P105" s="68"/>
    </row>
    <row r="106">
      <c r="C106" s="58"/>
      <c r="E106" s="28"/>
      <c r="G106" s="59"/>
      <c r="H106" s="60"/>
      <c r="I106" s="60"/>
      <c r="L106" s="68"/>
      <c r="N106" s="68"/>
      <c r="P106" s="68"/>
    </row>
    <row r="107">
      <c r="C107" s="58"/>
      <c r="E107" s="28"/>
      <c r="G107" s="59"/>
      <c r="H107" s="60"/>
      <c r="I107" s="60"/>
      <c r="L107" s="68"/>
      <c r="N107" s="68"/>
      <c r="P107" s="68"/>
    </row>
    <row r="108">
      <c r="C108" s="58"/>
      <c r="E108" s="28"/>
      <c r="G108" s="59"/>
      <c r="H108" s="60"/>
      <c r="I108" s="60"/>
      <c r="L108" s="68"/>
      <c r="N108" s="68"/>
      <c r="P108" s="68"/>
    </row>
    <row r="109">
      <c r="C109" s="58"/>
      <c r="E109" s="28"/>
      <c r="G109" s="59"/>
      <c r="H109" s="60"/>
      <c r="I109" s="60"/>
      <c r="L109" s="68"/>
      <c r="N109" s="68"/>
      <c r="P109" s="68"/>
    </row>
    <row r="110">
      <c r="C110" s="58"/>
      <c r="E110" s="28"/>
      <c r="G110" s="59"/>
      <c r="H110" s="60"/>
      <c r="I110" s="60"/>
      <c r="L110" s="68"/>
      <c r="N110" s="68"/>
      <c r="P110" s="68"/>
    </row>
    <row r="111">
      <c r="C111" s="58"/>
      <c r="E111" s="28"/>
      <c r="G111" s="59"/>
      <c r="H111" s="60"/>
      <c r="I111" s="60"/>
      <c r="L111" s="68"/>
      <c r="N111" s="68"/>
      <c r="P111" s="68"/>
    </row>
    <row r="112">
      <c r="C112" s="58"/>
      <c r="E112" s="28"/>
      <c r="G112" s="59"/>
      <c r="H112" s="60"/>
      <c r="I112" s="60"/>
      <c r="L112" s="68"/>
      <c r="N112" s="68"/>
      <c r="P112" s="68"/>
    </row>
    <row r="113">
      <c r="C113" s="58"/>
      <c r="E113" s="28"/>
      <c r="G113" s="59"/>
      <c r="H113" s="60"/>
      <c r="I113" s="60"/>
      <c r="L113" s="68"/>
      <c r="N113" s="68"/>
      <c r="P113" s="68"/>
    </row>
    <row r="114">
      <c r="C114" s="58"/>
      <c r="E114" s="28"/>
      <c r="G114" s="59"/>
      <c r="H114" s="60"/>
      <c r="I114" s="60"/>
      <c r="L114" s="68"/>
      <c r="N114" s="68"/>
      <c r="P114" s="68"/>
    </row>
    <row r="115">
      <c r="C115" s="58"/>
      <c r="E115" s="28"/>
      <c r="G115" s="59"/>
      <c r="H115" s="60"/>
      <c r="I115" s="60"/>
      <c r="L115" s="68"/>
      <c r="N115" s="68"/>
      <c r="P115" s="68"/>
    </row>
    <row r="116">
      <c r="C116" s="58"/>
      <c r="E116" s="28"/>
      <c r="G116" s="59"/>
      <c r="H116" s="60"/>
      <c r="I116" s="60"/>
      <c r="L116" s="68"/>
      <c r="N116" s="68"/>
      <c r="P116" s="68"/>
    </row>
    <row r="117">
      <c r="C117" s="58"/>
      <c r="E117" s="28"/>
      <c r="G117" s="59"/>
      <c r="H117" s="60"/>
      <c r="I117" s="60"/>
      <c r="L117" s="68"/>
      <c r="N117" s="68"/>
      <c r="P117" s="68"/>
    </row>
    <row r="118">
      <c r="C118" s="58"/>
      <c r="E118" s="28"/>
      <c r="G118" s="59"/>
      <c r="H118" s="60"/>
      <c r="I118" s="60"/>
      <c r="L118" s="68"/>
      <c r="N118" s="68"/>
      <c r="P118" s="68"/>
    </row>
    <row r="119">
      <c r="C119" s="58"/>
      <c r="E119" s="28"/>
      <c r="G119" s="59"/>
      <c r="H119" s="60"/>
      <c r="I119" s="60"/>
      <c r="L119" s="68"/>
      <c r="N119" s="68"/>
      <c r="P119" s="68"/>
    </row>
    <row r="120">
      <c r="C120" s="58"/>
      <c r="E120" s="28"/>
      <c r="G120" s="59"/>
      <c r="H120" s="60"/>
      <c r="I120" s="60"/>
      <c r="L120" s="68"/>
      <c r="N120" s="68"/>
      <c r="P120" s="68"/>
    </row>
    <row r="121">
      <c r="C121" s="58"/>
      <c r="E121" s="28"/>
      <c r="G121" s="59"/>
      <c r="H121" s="60"/>
      <c r="I121" s="60"/>
      <c r="L121" s="68"/>
      <c r="N121" s="68"/>
      <c r="P121" s="68"/>
    </row>
    <row r="122">
      <c r="C122" s="58"/>
      <c r="E122" s="28"/>
      <c r="G122" s="59"/>
      <c r="H122" s="60"/>
      <c r="I122" s="60"/>
      <c r="L122" s="68"/>
      <c r="N122" s="68"/>
      <c r="P122" s="68"/>
    </row>
    <row r="123">
      <c r="C123" s="58"/>
      <c r="E123" s="28"/>
      <c r="G123" s="59"/>
      <c r="H123" s="60"/>
      <c r="I123" s="60"/>
      <c r="L123" s="68"/>
      <c r="N123" s="68"/>
      <c r="P123" s="68"/>
    </row>
    <row r="124">
      <c r="C124" s="58"/>
      <c r="E124" s="28"/>
      <c r="G124" s="59"/>
      <c r="H124" s="60"/>
      <c r="I124" s="60"/>
      <c r="L124" s="68"/>
      <c r="N124" s="68"/>
      <c r="P124" s="68"/>
    </row>
    <row r="125">
      <c r="C125" s="58"/>
      <c r="E125" s="28"/>
      <c r="G125" s="59"/>
      <c r="H125" s="60"/>
      <c r="I125" s="60"/>
      <c r="L125" s="68"/>
      <c r="N125" s="68"/>
      <c r="P125" s="68"/>
    </row>
    <row r="126">
      <c r="C126" s="58"/>
      <c r="E126" s="28"/>
      <c r="G126" s="59"/>
      <c r="H126" s="60"/>
      <c r="I126" s="60"/>
      <c r="L126" s="68"/>
      <c r="N126" s="68"/>
      <c r="P126" s="68"/>
    </row>
    <row r="127">
      <c r="C127" s="58"/>
      <c r="E127" s="28"/>
      <c r="G127" s="59"/>
      <c r="H127" s="60"/>
      <c r="I127" s="60"/>
      <c r="L127" s="68"/>
      <c r="N127" s="68"/>
      <c r="P127" s="68"/>
    </row>
    <row r="128">
      <c r="C128" s="58"/>
      <c r="E128" s="28"/>
      <c r="G128" s="59"/>
      <c r="H128" s="60"/>
      <c r="I128" s="60"/>
      <c r="L128" s="68"/>
      <c r="N128" s="68"/>
      <c r="P128" s="68"/>
    </row>
    <row r="129">
      <c r="C129" s="58"/>
      <c r="E129" s="28"/>
      <c r="G129" s="59"/>
      <c r="H129" s="60"/>
      <c r="I129" s="60"/>
      <c r="L129" s="68"/>
      <c r="N129" s="68"/>
      <c r="P129" s="68"/>
    </row>
    <row r="130">
      <c r="C130" s="58"/>
      <c r="E130" s="28"/>
      <c r="G130" s="59"/>
      <c r="H130" s="60"/>
      <c r="I130" s="60"/>
      <c r="L130" s="68"/>
      <c r="N130" s="68"/>
      <c r="P130" s="68"/>
    </row>
    <row r="131">
      <c r="C131" s="58"/>
      <c r="E131" s="28"/>
      <c r="G131" s="59"/>
      <c r="H131" s="60"/>
      <c r="I131" s="60"/>
      <c r="L131" s="68"/>
      <c r="N131" s="68"/>
      <c r="P131" s="68"/>
    </row>
    <row r="132">
      <c r="C132" s="58"/>
      <c r="E132" s="28"/>
      <c r="G132" s="59"/>
      <c r="H132" s="60"/>
      <c r="I132" s="60"/>
      <c r="L132" s="68"/>
      <c r="N132" s="68"/>
      <c r="P132" s="68"/>
    </row>
    <row r="133">
      <c r="C133" s="58"/>
      <c r="E133" s="28"/>
      <c r="G133" s="59"/>
      <c r="H133" s="60"/>
      <c r="I133" s="60"/>
      <c r="L133" s="68"/>
      <c r="N133" s="68"/>
      <c r="P133" s="68"/>
    </row>
    <row r="134">
      <c r="C134" s="58"/>
      <c r="E134" s="28"/>
      <c r="G134" s="59"/>
      <c r="H134" s="60"/>
      <c r="I134" s="60"/>
      <c r="L134" s="68"/>
      <c r="N134" s="68"/>
      <c r="P134" s="68"/>
    </row>
    <row r="135">
      <c r="C135" s="58"/>
      <c r="E135" s="28"/>
      <c r="G135" s="59"/>
      <c r="H135" s="60"/>
      <c r="I135" s="60"/>
      <c r="L135" s="68"/>
      <c r="N135" s="68"/>
      <c r="P135" s="68"/>
    </row>
    <row r="136">
      <c r="C136" s="58"/>
      <c r="E136" s="28"/>
      <c r="G136" s="59"/>
      <c r="H136" s="60"/>
      <c r="I136" s="60"/>
      <c r="L136" s="68"/>
      <c r="N136" s="68"/>
      <c r="P136" s="68"/>
    </row>
    <row r="137">
      <c r="C137" s="58"/>
      <c r="E137" s="28"/>
      <c r="G137" s="59"/>
      <c r="H137" s="60"/>
      <c r="I137" s="60"/>
      <c r="L137" s="68"/>
      <c r="N137" s="68"/>
      <c r="P137" s="68"/>
    </row>
    <row r="138">
      <c r="C138" s="58"/>
      <c r="E138" s="28"/>
      <c r="G138" s="59"/>
      <c r="H138" s="60"/>
      <c r="I138" s="60"/>
      <c r="L138" s="68"/>
      <c r="N138" s="68"/>
      <c r="P138" s="68"/>
    </row>
    <row r="139">
      <c r="C139" s="58"/>
      <c r="E139" s="28"/>
      <c r="G139" s="59"/>
      <c r="H139" s="60"/>
      <c r="I139" s="60"/>
      <c r="L139" s="68"/>
      <c r="N139" s="68"/>
      <c r="P139" s="68"/>
    </row>
    <row r="140">
      <c r="C140" s="58"/>
      <c r="E140" s="28"/>
      <c r="G140" s="59"/>
      <c r="H140" s="60"/>
      <c r="I140" s="60"/>
      <c r="L140" s="68"/>
      <c r="N140" s="68"/>
      <c r="P140" s="68"/>
    </row>
    <row r="141">
      <c r="C141" s="58"/>
      <c r="E141" s="28"/>
      <c r="G141" s="59"/>
      <c r="H141" s="60"/>
      <c r="I141" s="60"/>
      <c r="L141" s="68"/>
      <c r="N141" s="68"/>
      <c r="P141" s="68"/>
    </row>
    <row r="142">
      <c r="C142" s="58"/>
      <c r="E142" s="28"/>
      <c r="G142" s="59"/>
      <c r="H142" s="60"/>
      <c r="I142" s="60"/>
      <c r="L142" s="68"/>
      <c r="N142" s="68"/>
      <c r="P142" s="68"/>
    </row>
    <row r="143">
      <c r="C143" s="58"/>
      <c r="E143" s="28"/>
      <c r="G143" s="59"/>
      <c r="H143" s="60"/>
      <c r="I143" s="60"/>
      <c r="L143" s="68"/>
      <c r="N143" s="68"/>
      <c r="P143" s="68"/>
    </row>
    <row r="144">
      <c r="C144" s="58"/>
      <c r="E144" s="28"/>
      <c r="G144" s="59"/>
      <c r="H144" s="60"/>
      <c r="I144" s="60"/>
      <c r="L144" s="68"/>
      <c r="N144" s="68"/>
      <c r="P144" s="68"/>
    </row>
    <row r="145">
      <c r="C145" s="58"/>
      <c r="E145" s="28"/>
      <c r="G145" s="59"/>
      <c r="H145" s="60"/>
      <c r="I145" s="60"/>
      <c r="L145" s="68"/>
      <c r="N145" s="68"/>
      <c r="P145" s="68"/>
    </row>
    <row r="146">
      <c r="C146" s="58"/>
      <c r="E146" s="28"/>
      <c r="G146" s="59"/>
      <c r="H146" s="60"/>
      <c r="I146" s="60"/>
      <c r="L146" s="68"/>
      <c r="N146" s="68"/>
      <c r="P146" s="68"/>
    </row>
    <row r="147">
      <c r="C147" s="58"/>
      <c r="E147" s="28"/>
      <c r="G147" s="59"/>
      <c r="H147" s="60"/>
      <c r="I147" s="60"/>
      <c r="L147" s="68"/>
      <c r="N147" s="68"/>
      <c r="P147" s="68"/>
    </row>
    <row r="148">
      <c r="C148" s="58"/>
      <c r="E148" s="28"/>
      <c r="G148" s="59"/>
      <c r="H148" s="60"/>
      <c r="I148" s="60"/>
      <c r="L148" s="68"/>
      <c r="N148" s="68"/>
      <c r="P148" s="68"/>
    </row>
    <row r="149">
      <c r="C149" s="58"/>
      <c r="E149" s="28"/>
      <c r="G149" s="59"/>
      <c r="H149" s="60"/>
      <c r="I149" s="60"/>
      <c r="L149" s="68"/>
      <c r="N149" s="68"/>
      <c r="P149" s="68"/>
    </row>
    <row r="150">
      <c r="C150" s="58"/>
      <c r="E150" s="28"/>
      <c r="G150" s="59"/>
      <c r="H150" s="60"/>
      <c r="I150" s="60"/>
      <c r="L150" s="68"/>
      <c r="N150" s="68"/>
      <c r="P150" s="68"/>
    </row>
    <row r="151">
      <c r="C151" s="58"/>
      <c r="E151" s="28"/>
      <c r="G151" s="59"/>
      <c r="H151" s="60"/>
      <c r="I151" s="60"/>
      <c r="L151" s="68"/>
      <c r="N151" s="68"/>
      <c r="P151" s="68"/>
    </row>
    <row r="152">
      <c r="C152" s="58"/>
      <c r="E152" s="28"/>
      <c r="G152" s="59"/>
      <c r="H152" s="60"/>
      <c r="I152" s="60"/>
      <c r="L152" s="68"/>
      <c r="N152" s="68"/>
      <c r="P152" s="68"/>
    </row>
    <row r="153">
      <c r="C153" s="58"/>
      <c r="E153" s="28"/>
      <c r="G153" s="59"/>
      <c r="H153" s="60"/>
      <c r="I153" s="60"/>
      <c r="L153" s="68"/>
      <c r="N153" s="68"/>
      <c r="P153" s="68"/>
    </row>
    <row r="154">
      <c r="C154" s="58"/>
      <c r="E154" s="28"/>
      <c r="G154" s="59"/>
      <c r="H154" s="60"/>
      <c r="I154" s="60"/>
      <c r="L154" s="68"/>
      <c r="N154" s="68"/>
      <c r="P154" s="68"/>
    </row>
    <row r="155">
      <c r="C155" s="58"/>
      <c r="E155" s="28"/>
      <c r="G155" s="59"/>
      <c r="H155" s="60"/>
      <c r="I155" s="60"/>
      <c r="L155" s="68"/>
      <c r="N155" s="68"/>
      <c r="P155" s="68"/>
    </row>
    <row r="156">
      <c r="C156" s="58"/>
      <c r="E156" s="28"/>
      <c r="G156" s="59"/>
      <c r="H156" s="60"/>
      <c r="I156" s="60"/>
      <c r="L156" s="68"/>
      <c r="N156" s="68"/>
      <c r="P156" s="68"/>
    </row>
    <row r="157">
      <c r="C157" s="58"/>
      <c r="E157" s="28"/>
      <c r="G157" s="59"/>
      <c r="H157" s="60"/>
      <c r="I157" s="60"/>
      <c r="L157" s="68"/>
      <c r="N157" s="68"/>
      <c r="P157" s="68"/>
    </row>
    <row r="158">
      <c r="C158" s="58"/>
      <c r="E158" s="28"/>
      <c r="G158" s="59"/>
      <c r="H158" s="60"/>
      <c r="I158" s="60"/>
      <c r="L158" s="68"/>
      <c r="N158" s="68"/>
      <c r="P158" s="68"/>
    </row>
    <row r="159">
      <c r="C159" s="58"/>
      <c r="E159" s="28"/>
      <c r="G159" s="59"/>
      <c r="H159" s="60"/>
      <c r="I159" s="60"/>
      <c r="L159" s="68"/>
      <c r="N159" s="68"/>
      <c r="P159" s="68"/>
    </row>
    <row r="160">
      <c r="C160" s="58"/>
      <c r="E160" s="28"/>
      <c r="G160" s="59"/>
      <c r="H160" s="60"/>
      <c r="I160" s="60"/>
      <c r="L160" s="68"/>
      <c r="N160" s="68"/>
      <c r="P160" s="68"/>
    </row>
    <row r="161">
      <c r="C161" s="58"/>
      <c r="E161" s="28"/>
      <c r="G161" s="59"/>
      <c r="H161" s="60"/>
      <c r="I161" s="60"/>
      <c r="L161" s="68"/>
      <c r="N161" s="68"/>
      <c r="P161" s="68"/>
    </row>
    <row r="162">
      <c r="C162" s="58"/>
      <c r="E162" s="28"/>
      <c r="G162" s="59"/>
      <c r="H162" s="60"/>
      <c r="I162" s="60"/>
      <c r="L162" s="68"/>
      <c r="N162" s="68"/>
      <c r="P162" s="68"/>
    </row>
    <row r="163">
      <c r="C163" s="58"/>
      <c r="E163" s="28"/>
      <c r="G163" s="59"/>
      <c r="H163" s="60"/>
      <c r="I163" s="60"/>
      <c r="L163" s="68"/>
      <c r="N163" s="68"/>
      <c r="P163" s="68"/>
    </row>
    <row r="164">
      <c r="C164" s="58"/>
      <c r="E164" s="28"/>
      <c r="G164" s="59"/>
      <c r="H164" s="60"/>
      <c r="I164" s="60"/>
      <c r="L164" s="68"/>
      <c r="N164" s="68"/>
      <c r="P164" s="68"/>
    </row>
    <row r="165">
      <c r="C165" s="58"/>
      <c r="E165" s="28"/>
      <c r="G165" s="59"/>
      <c r="H165" s="60"/>
      <c r="I165" s="60"/>
      <c r="L165" s="68"/>
      <c r="N165" s="68"/>
      <c r="P165" s="68"/>
    </row>
    <row r="166">
      <c r="C166" s="58"/>
      <c r="E166" s="28"/>
      <c r="G166" s="59"/>
      <c r="H166" s="60"/>
      <c r="I166" s="60"/>
      <c r="L166" s="68"/>
      <c r="N166" s="68"/>
      <c r="P166" s="68"/>
    </row>
    <row r="167">
      <c r="C167" s="58"/>
      <c r="E167" s="28"/>
      <c r="G167" s="59"/>
      <c r="H167" s="60"/>
      <c r="I167" s="60"/>
      <c r="L167" s="68"/>
      <c r="N167" s="68"/>
      <c r="P167" s="68"/>
    </row>
    <row r="168">
      <c r="C168" s="58"/>
      <c r="E168" s="28"/>
      <c r="G168" s="59"/>
      <c r="H168" s="60"/>
      <c r="I168" s="60"/>
      <c r="L168" s="68"/>
      <c r="N168" s="68"/>
      <c r="P168" s="68"/>
    </row>
    <row r="169">
      <c r="C169" s="58"/>
      <c r="E169" s="28"/>
      <c r="G169" s="59"/>
      <c r="H169" s="60"/>
      <c r="I169" s="60"/>
      <c r="L169" s="68"/>
      <c r="N169" s="68"/>
      <c r="P169" s="68"/>
    </row>
    <row r="170">
      <c r="C170" s="58"/>
      <c r="E170" s="28"/>
      <c r="G170" s="59"/>
      <c r="H170" s="60"/>
      <c r="I170" s="60"/>
      <c r="L170" s="68"/>
      <c r="N170" s="68"/>
      <c r="P170" s="68"/>
    </row>
    <row r="171">
      <c r="C171" s="58"/>
      <c r="E171" s="28"/>
      <c r="G171" s="59"/>
      <c r="H171" s="60"/>
      <c r="I171" s="60"/>
      <c r="L171" s="68"/>
      <c r="N171" s="68"/>
      <c r="P171" s="68"/>
    </row>
    <row r="172">
      <c r="C172" s="58"/>
      <c r="E172" s="28"/>
      <c r="G172" s="59"/>
      <c r="H172" s="60"/>
      <c r="I172" s="60"/>
      <c r="L172" s="68"/>
      <c r="N172" s="68"/>
      <c r="P172" s="68"/>
    </row>
    <row r="173">
      <c r="C173" s="58"/>
      <c r="E173" s="28"/>
      <c r="G173" s="59"/>
      <c r="H173" s="60"/>
      <c r="I173" s="60"/>
      <c r="L173" s="68"/>
      <c r="N173" s="68"/>
      <c r="P173" s="68"/>
    </row>
    <row r="174">
      <c r="C174" s="58"/>
      <c r="E174" s="28"/>
      <c r="G174" s="59"/>
      <c r="H174" s="60"/>
      <c r="I174" s="60"/>
      <c r="L174" s="68"/>
      <c r="N174" s="68"/>
      <c r="P174" s="68"/>
    </row>
    <row r="175">
      <c r="C175" s="58"/>
      <c r="E175" s="28"/>
      <c r="G175" s="59"/>
      <c r="H175" s="60"/>
      <c r="I175" s="60"/>
      <c r="L175" s="68"/>
      <c r="N175" s="68"/>
      <c r="P175" s="68"/>
    </row>
    <row r="176">
      <c r="C176" s="58"/>
      <c r="E176" s="28"/>
      <c r="G176" s="59"/>
      <c r="H176" s="60"/>
      <c r="I176" s="60"/>
      <c r="L176" s="68"/>
      <c r="N176" s="68"/>
      <c r="P176" s="68"/>
    </row>
    <row r="177">
      <c r="C177" s="58"/>
      <c r="E177" s="28"/>
      <c r="G177" s="59"/>
      <c r="H177" s="60"/>
      <c r="I177" s="60"/>
      <c r="L177" s="68"/>
      <c r="N177" s="68"/>
      <c r="P177" s="68"/>
    </row>
    <row r="178">
      <c r="C178" s="58"/>
      <c r="E178" s="28"/>
      <c r="G178" s="59"/>
      <c r="H178" s="60"/>
      <c r="I178" s="60"/>
      <c r="L178" s="68"/>
      <c r="N178" s="68"/>
      <c r="P178" s="68"/>
    </row>
    <row r="179">
      <c r="C179" s="58"/>
      <c r="E179" s="28"/>
      <c r="G179" s="59"/>
      <c r="H179" s="60"/>
      <c r="I179" s="60"/>
      <c r="L179" s="68"/>
      <c r="N179" s="68"/>
      <c r="P179" s="68"/>
    </row>
    <row r="180">
      <c r="C180" s="58"/>
      <c r="E180" s="28"/>
      <c r="G180" s="59"/>
      <c r="H180" s="60"/>
      <c r="I180" s="60"/>
      <c r="L180" s="68"/>
      <c r="N180" s="68"/>
      <c r="P180" s="68"/>
    </row>
    <row r="181">
      <c r="C181" s="58"/>
      <c r="E181" s="28"/>
      <c r="G181" s="59"/>
      <c r="H181" s="60"/>
      <c r="I181" s="60"/>
      <c r="L181" s="68"/>
      <c r="N181" s="68"/>
      <c r="P181" s="68"/>
    </row>
    <row r="182">
      <c r="C182" s="58"/>
      <c r="E182" s="28"/>
      <c r="G182" s="59"/>
      <c r="H182" s="60"/>
      <c r="I182" s="60"/>
      <c r="L182" s="68"/>
      <c r="N182" s="68"/>
      <c r="P182" s="68"/>
    </row>
    <row r="183">
      <c r="C183" s="58"/>
      <c r="E183" s="28"/>
      <c r="G183" s="59"/>
      <c r="H183" s="60"/>
      <c r="I183" s="60"/>
      <c r="L183" s="68"/>
      <c r="N183" s="68"/>
      <c r="P183" s="68"/>
    </row>
    <row r="184">
      <c r="C184" s="58"/>
      <c r="E184" s="28"/>
      <c r="G184" s="59"/>
      <c r="H184" s="60"/>
      <c r="I184" s="60"/>
      <c r="L184" s="68"/>
      <c r="N184" s="68"/>
      <c r="P184" s="68"/>
    </row>
    <row r="185">
      <c r="C185" s="58"/>
      <c r="E185" s="28"/>
      <c r="G185" s="59"/>
      <c r="H185" s="60"/>
      <c r="I185" s="60"/>
      <c r="L185" s="68"/>
      <c r="N185" s="68"/>
      <c r="P185" s="68"/>
    </row>
    <row r="186">
      <c r="C186" s="58"/>
      <c r="E186" s="28"/>
      <c r="G186" s="59"/>
      <c r="H186" s="60"/>
      <c r="I186" s="60"/>
      <c r="L186" s="68"/>
      <c r="N186" s="68"/>
      <c r="P186" s="68"/>
    </row>
    <row r="187">
      <c r="C187" s="58"/>
      <c r="E187" s="28"/>
      <c r="G187" s="59"/>
      <c r="H187" s="60"/>
      <c r="I187" s="60"/>
      <c r="L187" s="68"/>
      <c r="N187" s="68"/>
      <c r="P187" s="68"/>
    </row>
    <row r="188">
      <c r="C188" s="58"/>
      <c r="E188" s="28"/>
      <c r="G188" s="59"/>
      <c r="H188" s="60"/>
      <c r="I188" s="60"/>
      <c r="L188" s="68"/>
      <c r="N188" s="68"/>
      <c r="P188" s="68"/>
    </row>
    <row r="189">
      <c r="C189" s="58"/>
      <c r="E189" s="28"/>
      <c r="G189" s="59"/>
      <c r="H189" s="60"/>
      <c r="I189" s="60"/>
      <c r="L189" s="68"/>
      <c r="N189" s="68"/>
      <c r="P189" s="68"/>
    </row>
    <row r="190">
      <c r="C190" s="58"/>
      <c r="E190" s="28"/>
      <c r="G190" s="59"/>
      <c r="H190" s="60"/>
      <c r="I190" s="60"/>
      <c r="L190" s="68"/>
      <c r="N190" s="68"/>
      <c r="P190" s="68"/>
    </row>
    <row r="191">
      <c r="C191" s="58"/>
      <c r="E191" s="28"/>
      <c r="G191" s="59"/>
      <c r="H191" s="60"/>
      <c r="I191" s="60"/>
      <c r="L191" s="68"/>
      <c r="N191" s="68"/>
      <c r="P191" s="68"/>
    </row>
    <row r="192">
      <c r="C192" s="58"/>
      <c r="E192" s="28"/>
      <c r="G192" s="59"/>
      <c r="H192" s="60"/>
      <c r="I192" s="60"/>
      <c r="L192" s="68"/>
      <c r="N192" s="68"/>
      <c r="P192" s="68"/>
    </row>
    <row r="193">
      <c r="C193" s="58"/>
      <c r="E193" s="28"/>
      <c r="G193" s="59"/>
      <c r="H193" s="60"/>
      <c r="I193" s="60"/>
      <c r="L193" s="68"/>
      <c r="N193" s="68"/>
      <c r="P193" s="68"/>
    </row>
    <row r="194">
      <c r="C194" s="58"/>
      <c r="E194" s="28"/>
      <c r="G194" s="59"/>
      <c r="H194" s="60"/>
      <c r="I194" s="60"/>
      <c r="L194" s="68"/>
      <c r="N194" s="68"/>
      <c r="P194" s="68"/>
    </row>
    <row r="195">
      <c r="C195" s="58"/>
      <c r="E195" s="28"/>
      <c r="G195" s="59"/>
      <c r="H195" s="60"/>
      <c r="I195" s="60"/>
      <c r="L195" s="68"/>
      <c r="N195" s="68"/>
      <c r="P195" s="68"/>
    </row>
    <row r="196">
      <c r="C196" s="58"/>
      <c r="E196" s="28"/>
      <c r="G196" s="59"/>
      <c r="H196" s="60"/>
      <c r="I196" s="60"/>
      <c r="L196" s="68"/>
      <c r="N196" s="68"/>
      <c r="P196" s="68"/>
    </row>
    <row r="197">
      <c r="C197" s="58"/>
      <c r="E197" s="28"/>
      <c r="G197" s="59"/>
      <c r="H197" s="60"/>
      <c r="I197" s="60"/>
      <c r="L197" s="68"/>
      <c r="N197" s="68"/>
      <c r="P197" s="68"/>
    </row>
    <row r="198">
      <c r="C198" s="58"/>
      <c r="E198" s="28"/>
      <c r="G198" s="59"/>
      <c r="H198" s="60"/>
      <c r="I198" s="60"/>
      <c r="L198" s="68"/>
      <c r="N198" s="68"/>
      <c r="P198" s="68"/>
    </row>
    <row r="199">
      <c r="C199" s="58"/>
      <c r="E199" s="28"/>
      <c r="G199" s="59"/>
      <c r="H199" s="60"/>
      <c r="I199" s="60"/>
      <c r="L199" s="68"/>
      <c r="N199" s="68"/>
      <c r="P199" s="68"/>
    </row>
    <row r="200">
      <c r="C200" s="58"/>
      <c r="E200" s="28"/>
      <c r="G200" s="59"/>
      <c r="H200" s="60"/>
      <c r="I200" s="60"/>
      <c r="L200" s="68"/>
      <c r="N200" s="68"/>
      <c r="P200" s="68"/>
    </row>
    <row r="201">
      <c r="C201" s="58"/>
      <c r="E201" s="28"/>
      <c r="G201" s="59"/>
      <c r="H201" s="60"/>
      <c r="I201" s="60"/>
      <c r="L201" s="68"/>
      <c r="N201" s="68"/>
      <c r="P201" s="68"/>
    </row>
    <row r="202">
      <c r="C202" s="58"/>
      <c r="E202" s="28"/>
      <c r="G202" s="59"/>
      <c r="H202" s="60"/>
      <c r="I202" s="60"/>
      <c r="L202" s="68"/>
      <c r="N202" s="68"/>
      <c r="P202" s="68"/>
    </row>
    <row r="203">
      <c r="C203" s="58"/>
      <c r="E203" s="28"/>
      <c r="G203" s="59"/>
      <c r="H203" s="60"/>
      <c r="I203" s="60"/>
      <c r="L203" s="68"/>
      <c r="N203" s="68"/>
      <c r="P203" s="68"/>
    </row>
    <row r="204">
      <c r="C204" s="58"/>
      <c r="E204" s="28"/>
      <c r="G204" s="59"/>
      <c r="H204" s="60"/>
      <c r="I204" s="60"/>
      <c r="L204" s="68"/>
      <c r="N204" s="68"/>
      <c r="P204" s="68"/>
    </row>
    <row r="205">
      <c r="C205" s="58"/>
      <c r="E205" s="28"/>
      <c r="G205" s="59"/>
      <c r="H205" s="60"/>
      <c r="I205" s="60"/>
      <c r="L205" s="68"/>
      <c r="N205" s="68"/>
      <c r="P205" s="68"/>
    </row>
    <row r="206">
      <c r="C206" s="58"/>
      <c r="E206" s="28"/>
      <c r="G206" s="59"/>
      <c r="H206" s="60"/>
      <c r="I206" s="60"/>
      <c r="L206" s="68"/>
      <c r="N206" s="68"/>
      <c r="P206" s="68"/>
    </row>
    <row r="207">
      <c r="C207" s="58"/>
      <c r="E207" s="28"/>
      <c r="G207" s="59"/>
      <c r="H207" s="60"/>
      <c r="I207" s="60"/>
      <c r="L207" s="68"/>
      <c r="N207" s="68"/>
      <c r="P207" s="68"/>
    </row>
    <row r="208">
      <c r="C208" s="58"/>
      <c r="E208" s="28"/>
      <c r="G208" s="59"/>
      <c r="H208" s="60"/>
      <c r="I208" s="60"/>
      <c r="L208" s="68"/>
      <c r="N208" s="68"/>
      <c r="P208" s="68"/>
    </row>
    <row r="209">
      <c r="C209" s="58"/>
      <c r="E209" s="28"/>
      <c r="G209" s="59"/>
      <c r="H209" s="60"/>
      <c r="I209" s="60"/>
      <c r="L209" s="68"/>
      <c r="N209" s="68"/>
      <c r="P209" s="68"/>
    </row>
    <row r="210">
      <c r="C210" s="58"/>
      <c r="E210" s="28"/>
      <c r="G210" s="59"/>
      <c r="H210" s="60"/>
      <c r="I210" s="60"/>
      <c r="L210" s="68"/>
      <c r="N210" s="68"/>
      <c r="P210" s="68"/>
    </row>
    <row r="211">
      <c r="C211" s="58"/>
      <c r="E211" s="28"/>
      <c r="G211" s="59"/>
      <c r="H211" s="60"/>
      <c r="I211" s="60"/>
      <c r="L211" s="68"/>
      <c r="N211" s="68"/>
      <c r="P211" s="68"/>
    </row>
    <row r="212">
      <c r="C212" s="58"/>
      <c r="E212" s="28"/>
      <c r="G212" s="59"/>
      <c r="H212" s="60"/>
      <c r="I212" s="60"/>
      <c r="L212" s="68"/>
      <c r="N212" s="68"/>
      <c r="P212" s="68"/>
    </row>
    <row r="213">
      <c r="C213" s="58"/>
      <c r="E213" s="28"/>
      <c r="G213" s="59"/>
      <c r="H213" s="60"/>
      <c r="I213" s="60"/>
      <c r="L213" s="68"/>
      <c r="N213" s="68"/>
      <c r="P213" s="68"/>
    </row>
    <row r="214">
      <c r="C214" s="58"/>
      <c r="E214" s="28"/>
      <c r="G214" s="59"/>
      <c r="H214" s="60"/>
      <c r="I214" s="60"/>
      <c r="L214" s="68"/>
      <c r="N214" s="68"/>
      <c r="P214" s="68"/>
    </row>
    <row r="215">
      <c r="C215" s="58"/>
      <c r="E215" s="28"/>
      <c r="G215" s="59"/>
      <c r="H215" s="60"/>
      <c r="I215" s="60"/>
      <c r="L215" s="68"/>
      <c r="N215" s="68"/>
      <c r="P215" s="68"/>
    </row>
    <row r="216">
      <c r="C216" s="58"/>
      <c r="E216" s="28"/>
      <c r="G216" s="59"/>
      <c r="H216" s="60"/>
      <c r="I216" s="60"/>
      <c r="L216" s="68"/>
      <c r="N216" s="68"/>
      <c r="P216" s="68"/>
    </row>
    <row r="217">
      <c r="C217" s="58"/>
      <c r="E217" s="28"/>
      <c r="G217" s="59"/>
      <c r="H217" s="60"/>
      <c r="I217" s="60"/>
      <c r="L217" s="68"/>
      <c r="N217" s="68"/>
      <c r="P217" s="68"/>
    </row>
    <row r="218">
      <c r="C218" s="58"/>
      <c r="E218" s="28"/>
      <c r="G218" s="59"/>
      <c r="H218" s="60"/>
      <c r="I218" s="60"/>
      <c r="L218" s="68"/>
      <c r="N218" s="68"/>
      <c r="P218" s="68"/>
    </row>
    <row r="219">
      <c r="C219" s="58"/>
      <c r="E219" s="28"/>
      <c r="G219" s="59"/>
      <c r="H219" s="60"/>
      <c r="I219" s="60"/>
      <c r="L219" s="68"/>
      <c r="N219" s="68"/>
      <c r="P219" s="68"/>
    </row>
    <row r="220">
      <c r="C220" s="58"/>
      <c r="E220" s="28"/>
      <c r="G220" s="59"/>
      <c r="H220" s="60"/>
      <c r="I220" s="60"/>
      <c r="L220" s="68"/>
      <c r="N220" s="68"/>
      <c r="P220" s="68"/>
    </row>
    <row r="221">
      <c r="C221" s="58"/>
      <c r="E221" s="28"/>
      <c r="G221" s="59"/>
      <c r="H221" s="60"/>
      <c r="I221" s="60"/>
      <c r="L221" s="68"/>
      <c r="N221" s="68"/>
      <c r="P221" s="68"/>
    </row>
    <row r="222">
      <c r="C222" s="58"/>
      <c r="E222" s="28"/>
      <c r="G222" s="59"/>
      <c r="H222" s="60"/>
      <c r="I222" s="60"/>
      <c r="L222" s="68"/>
      <c r="N222" s="68"/>
      <c r="P222" s="68"/>
    </row>
    <row r="223">
      <c r="C223" s="58"/>
      <c r="E223" s="28"/>
      <c r="G223" s="59"/>
      <c r="H223" s="60"/>
      <c r="I223" s="60"/>
      <c r="L223" s="68"/>
      <c r="N223" s="68"/>
      <c r="P223" s="68"/>
    </row>
    <row r="224">
      <c r="C224" s="58"/>
      <c r="E224" s="28"/>
      <c r="G224" s="59"/>
      <c r="H224" s="60"/>
      <c r="I224" s="60"/>
      <c r="L224" s="68"/>
      <c r="N224" s="68"/>
      <c r="P224" s="68"/>
    </row>
    <row r="225">
      <c r="C225" s="58"/>
      <c r="E225" s="28"/>
      <c r="G225" s="59"/>
      <c r="H225" s="60"/>
      <c r="I225" s="60"/>
      <c r="L225" s="68"/>
      <c r="N225" s="68"/>
      <c r="P225" s="68"/>
    </row>
    <row r="226">
      <c r="C226" s="58"/>
      <c r="E226" s="28"/>
      <c r="G226" s="59"/>
      <c r="H226" s="60"/>
      <c r="I226" s="60"/>
      <c r="L226" s="68"/>
      <c r="N226" s="68"/>
      <c r="P226" s="68"/>
    </row>
    <row r="227">
      <c r="C227" s="58"/>
      <c r="E227" s="28"/>
      <c r="G227" s="59"/>
      <c r="H227" s="60"/>
      <c r="I227" s="60"/>
      <c r="L227" s="68"/>
      <c r="N227" s="68"/>
      <c r="P227" s="68"/>
    </row>
    <row r="228">
      <c r="C228" s="58"/>
      <c r="E228" s="28"/>
      <c r="G228" s="59"/>
      <c r="H228" s="60"/>
      <c r="I228" s="60"/>
      <c r="L228" s="68"/>
      <c r="N228" s="68"/>
      <c r="P228" s="68"/>
    </row>
    <row r="229">
      <c r="C229" s="58"/>
      <c r="E229" s="28"/>
      <c r="G229" s="59"/>
      <c r="H229" s="60"/>
      <c r="I229" s="60"/>
      <c r="L229" s="68"/>
      <c r="N229" s="68"/>
      <c r="P229" s="68"/>
    </row>
    <row r="230">
      <c r="C230" s="58"/>
      <c r="E230" s="28"/>
      <c r="G230" s="59"/>
      <c r="H230" s="60"/>
      <c r="I230" s="60"/>
      <c r="L230" s="68"/>
      <c r="N230" s="68"/>
      <c r="P230" s="68"/>
    </row>
    <row r="231">
      <c r="C231" s="58"/>
      <c r="E231" s="28"/>
      <c r="G231" s="59"/>
      <c r="H231" s="60"/>
      <c r="I231" s="60"/>
      <c r="L231" s="68"/>
      <c r="N231" s="68"/>
      <c r="P231" s="68"/>
    </row>
    <row r="232">
      <c r="C232" s="58"/>
      <c r="E232" s="28"/>
      <c r="G232" s="59"/>
      <c r="H232" s="60"/>
      <c r="I232" s="60"/>
      <c r="L232" s="68"/>
      <c r="N232" s="68"/>
      <c r="P232" s="68"/>
    </row>
    <row r="233">
      <c r="C233" s="58"/>
      <c r="E233" s="28"/>
      <c r="G233" s="59"/>
      <c r="H233" s="60"/>
      <c r="I233" s="60"/>
      <c r="L233" s="68"/>
      <c r="N233" s="68"/>
      <c r="P233" s="68"/>
    </row>
    <row r="234">
      <c r="C234" s="58"/>
      <c r="E234" s="28"/>
      <c r="G234" s="59"/>
      <c r="H234" s="60"/>
      <c r="I234" s="60"/>
      <c r="L234" s="68"/>
      <c r="N234" s="68"/>
      <c r="P234" s="68"/>
    </row>
    <row r="235">
      <c r="C235" s="58"/>
      <c r="E235" s="28"/>
      <c r="G235" s="59"/>
      <c r="H235" s="60"/>
      <c r="I235" s="60"/>
      <c r="L235" s="68"/>
      <c r="N235" s="68"/>
      <c r="P235" s="68"/>
    </row>
    <row r="236">
      <c r="C236" s="58"/>
      <c r="E236" s="28"/>
      <c r="G236" s="59"/>
      <c r="H236" s="60"/>
      <c r="I236" s="60"/>
      <c r="L236" s="68"/>
      <c r="N236" s="68"/>
      <c r="P236" s="68"/>
    </row>
    <row r="237">
      <c r="C237" s="58"/>
      <c r="E237" s="28"/>
      <c r="G237" s="59"/>
      <c r="H237" s="60"/>
      <c r="I237" s="60"/>
      <c r="L237" s="68"/>
      <c r="N237" s="68"/>
      <c r="P237" s="68"/>
    </row>
    <row r="238">
      <c r="C238" s="58"/>
      <c r="E238" s="28"/>
      <c r="G238" s="59"/>
      <c r="H238" s="60"/>
      <c r="I238" s="60"/>
      <c r="L238" s="68"/>
      <c r="N238" s="68"/>
      <c r="P238" s="68"/>
    </row>
    <row r="239">
      <c r="C239" s="58"/>
      <c r="E239" s="28"/>
      <c r="G239" s="59"/>
      <c r="H239" s="60"/>
      <c r="I239" s="60"/>
      <c r="L239" s="68"/>
      <c r="N239" s="68"/>
      <c r="P239" s="68"/>
    </row>
    <row r="240">
      <c r="C240" s="58"/>
      <c r="E240" s="28"/>
      <c r="G240" s="59"/>
      <c r="H240" s="60"/>
      <c r="I240" s="60"/>
      <c r="L240" s="68"/>
      <c r="N240" s="68"/>
      <c r="P240" s="68"/>
    </row>
    <row r="241">
      <c r="C241" s="58"/>
      <c r="E241" s="28"/>
      <c r="G241" s="59"/>
      <c r="H241" s="60"/>
      <c r="I241" s="60"/>
      <c r="L241" s="68"/>
      <c r="N241" s="68"/>
      <c r="P241" s="68"/>
    </row>
    <row r="242">
      <c r="C242" s="58"/>
      <c r="E242" s="28"/>
      <c r="G242" s="59"/>
      <c r="H242" s="60"/>
      <c r="I242" s="60"/>
      <c r="L242" s="68"/>
      <c r="N242" s="68"/>
      <c r="P242" s="68"/>
    </row>
    <row r="243">
      <c r="C243" s="58"/>
      <c r="E243" s="28"/>
      <c r="G243" s="59"/>
      <c r="H243" s="60"/>
      <c r="I243" s="60"/>
      <c r="L243" s="68"/>
      <c r="N243" s="68"/>
      <c r="P243" s="68"/>
    </row>
    <row r="244">
      <c r="C244" s="58"/>
      <c r="E244" s="28"/>
      <c r="G244" s="59"/>
      <c r="H244" s="60"/>
      <c r="I244" s="60"/>
      <c r="L244" s="68"/>
      <c r="N244" s="68"/>
      <c r="P244" s="68"/>
    </row>
    <row r="245">
      <c r="C245" s="58"/>
      <c r="E245" s="28"/>
      <c r="G245" s="59"/>
      <c r="H245" s="60"/>
      <c r="I245" s="60"/>
      <c r="L245" s="68"/>
      <c r="N245" s="68"/>
      <c r="P245" s="68"/>
    </row>
    <row r="246">
      <c r="C246" s="58"/>
      <c r="E246" s="28"/>
      <c r="G246" s="59"/>
      <c r="H246" s="60"/>
      <c r="I246" s="60"/>
      <c r="L246" s="68"/>
      <c r="N246" s="68"/>
      <c r="P246" s="68"/>
    </row>
    <row r="247">
      <c r="C247" s="58"/>
      <c r="E247" s="28"/>
      <c r="G247" s="59"/>
      <c r="H247" s="60"/>
      <c r="I247" s="60"/>
      <c r="L247" s="68"/>
      <c r="N247" s="68"/>
      <c r="P247" s="68"/>
    </row>
    <row r="248">
      <c r="C248" s="58"/>
      <c r="E248" s="28"/>
      <c r="G248" s="59"/>
      <c r="H248" s="60"/>
      <c r="I248" s="60"/>
      <c r="L248" s="68"/>
      <c r="N248" s="68"/>
      <c r="P248" s="68"/>
    </row>
    <row r="249">
      <c r="C249" s="58"/>
      <c r="E249" s="28"/>
      <c r="G249" s="59"/>
      <c r="H249" s="60"/>
      <c r="I249" s="60"/>
      <c r="L249" s="68"/>
      <c r="N249" s="68"/>
      <c r="P249" s="68"/>
    </row>
    <row r="250">
      <c r="C250" s="58"/>
      <c r="E250" s="28"/>
      <c r="G250" s="59"/>
      <c r="H250" s="60"/>
      <c r="I250" s="60"/>
      <c r="L250" s="68"/>
      <c r="N250" s="68"/>
      <c r="P250" s="68"/>
    </row>
    <row r="251">
      <c r="C251" s="58"/>
      <c r="E251" s="28"/>
      <c r="G251" s="59"/>
      <c r="H251" s="60"/>
      <c r="I251" s="60"/>
      <c r="L251" s="68"/>
      <c r="N251" s="68"/>
      <c r="P251" s="68"/>
    </row>
    <row r="252">
      <c r="C252" s="58"/>
      <c r="E252" s="28"/>
      <c r="G252" s="59"/>
      <c r="H252" s="60"/>
      <c r="I252" s="60"/>
      <c r="L252" s="68"/>
      <c r="N252" s="68"/>
      <c r="P252" s="68"/>
    </row>
    <row r="253">
      <c r="C253" s="58"/>
      <c r="E253" s="28"/>
      <c r="G253" s="59"/>
      <c r="H253" s="60"/>
      <c r="I253" s="60"/>
      <c r="L253" s="68"/>
      <c r="N253" s="68"/>
      <c r="P253" s="68"/>
    </row>
    <row r="254">
      <c r="C254" s="58"/>
      <c r="E254" s="28"/>
      <c r="G254" s="59"/>
      <c r="H254" s="60"/>
      <c r="I254" s="60"/>
      <c r="L254" s="68"/>
      <c r="N254" s="68"/>
      <c r="P254" s="68"/>
    </row>
    <row r="255">
      <c r="C255" s="58"/>
      <c r="E255" s="28"/>
      <c r="G255" s="59"/>
      <c r="H255" s="60"/>
      <c r="I255" s="60"/>
      <c r="L255" s="68"/>
      <c r="N255" s="68"/>
      <c r="P255" s="68"/>
    </row>
    <row r="256">
      <c r="C256" s="58"/>
      <c r="E256" s="28"/>
      <c r="G256" s="59"/>
      <c r="H256" s="60"/>
      <c r="I256" s="60"/>
      <c r="L256" s="68"/>
      <c r="N256" s="68"/>
      <c r="P256" s="68"/>
    </row>
    <row r="257">
      <c r="C257" s="58"/>
      <c r="E257" s="28"/>
      <c r="G257" s="59"/>
      <c r="H257" s="60"/>
      <c r="I257" s="60"/>
      <c r="L257" s="68"/>
      <c r="N257" s="68"/>
      <c r="P257" s="68"/>
    </row>
    <row r="258">
      <c r="C258" s="58"/>
      <c r="E258" s="28"/>
      <c r="G258" s="59"/>
      <c r="H258" s="60"/>
      <c r="I258" s="60"/>
      <c r="L258" s="68"/>
      <c r="N258" s="68"/>
      <c r="P258" s="68"/>
    </row>
    <row r="259">
      <c r="C259" s="58"/>
      <c r="E259" s="28"/>
      <c r="G259" s="59"/>
      <c r="H259" s="60"/>
      <c r="I259" s="60"/>
      <c r="L259" s="68"/>
      <c r="N259" s="68"/>
      <c r="P259" s="68"/>
    </row>
    <row r="260">
      <c r="C260" s="58"/>
      <c r="E260" s="28"/>
      <c r="G260" s="59"/>
      <c r="H260" s="60"/>
      <c r="I260" s="60"/>
      <c r="L260" s="68"/>
      <c r="N260" s="68"/>
      <c r="P260" s="68"/>
    </row>
    <row r="261">
      <c r="C261" s="58"/>
      <c r="E261" s="28"/>
      <c r="G261" s="59"/>
      <c r="H261" s="60"/>
      <c r="I261" s="60"/>
      <c r="L261" s="68"/>
      <c r="N261" s="68"/>
      <c r="P261" s="68"/>
    </row>
    <row r="262">
      <c r="C262" s="58"/>
      <c r="E262" s="28"/>
      <c r="G262" s="59"/>
      <c r="H262" s="60"/>
      <c r="I262" s="60"/>
      <c r="L262" s="68"/>
      <c r="N262" s="68"/>
      <c r="P262" s="68"/>
    </row>
    <row r="263">
      <c r="C263" s="58"/>
      <c r="E263" s="28"/>
      <c r="G263" s="59"/>
      <c r="H263" s="60"/>
      <c r="I263" s="60"/>
      <c r="L263" s="68"/>
      <c r="N263" s="68"/>
      <c r="P263" s="68"/>
    </row>
    <row r="264">
      <c r="C264" s="58"/>
      <c r="E264" s="28"/>
      <c r="G264" s="59"/>
      <c r="H264" s="60"/>
      <c r="I264" s="60"/>
      <c r="L264" s="68"/>
      <c r="N264" s="68"/>
      <c r="P264" s="68"/>
    </row>
    <row r="265">
      <c r="C265" s="58"/>
      <c r="E265" s="28"/>
      <c r="G265" s="59"/>
      <c r="H265" s="60"/>
      <c r="I265" s="60"/>
      <c r="L265" s="68"/>
      <c r="N265" s="68"/>
      <c r="P265" s="68"/>
    </row>
    <row r="266">
      <c r="C266" s="58"/>
      <c r="E266" s="28"/>
      <c r="G266" s="59"/>
      <c r="H266" s="60"/>
      <c r="I266" s="60"/>
      <c r="L266" s="68"/>
      <c r="N266" s="68"/>
      <c r="P266" s="68"/>
    </row>
    <row r="267">
      <c r="C267" s="58"/>
      <c r="E267" s="28"/>
      <c r="G267" s="59"/>
      <c r="H267" s="60"/>
      <c r="I267" s="60"/>
      <c r="L267" s="68"/>
      <c r="N267" s="68"/>
      <c r="P267" s="68"/>
    </row>
    <row r="268">
      <c r="C268" s="58"/>
      <c r="E268" s="28"/>
      <c r="G268" s="59"/>
      <c r="H268" s="60"/>
      <c r="I268" s="60"/>
      <c r="L268" s="68"/>
      <c r="N268" s="68"/>
      <c r="P268" s="68"/>
    </row>
    <row r="269">
      <c r="C269" s="58"/>
      <c r="E269" s="28"/>
      <c r="G269" s="59"/>
      <c r="H269" s="60"/>
      <c r="I269" s="60"/>
      <c r="L269" s="68"/>
      <c r="N269" s="68"/>
      <c r="P269" s="68"/>
    </row>
    <row r="270">
      <c r="C270" s="58"/>
      <c r="E270" s="28"/>
      <c r="G270" s="59"/>
      <c r="H270" s="60"/>
      <c r="I270" s="60"/>
      <c r="L270" s="68"/>
      <c r="N270" s="68"/>
      <c r="P270" s="68"/>
    </row>
    <row r="271">
      <c r="C271" s="58"/>
      <c r="E271" s="28"/>
      <c r="G271" s="59"/>
      <c r="H271" s="60"/>
      <c r="I271" s="60"/>
      <c r="L271" s="68"/>
      <c r="N271" s="68"/>
      <c r="P271" s="68"/>
    </row>
    <row r="272">
      <c r="C272" s="58"/>
      <c r="E272" s="28"/>
      <c r="G272" s="59"/>
      <c r="H272" s="60"/>
      <c r="I272" s="60"/>
      <c r="L272" s="68"/>
      <c r="N272" s="68"/>
      <c r="P272" s="68"/>
    </row>
    <row r="273">
      <c r="C273" s="58"/>
      <c r="E273" s="28"/>
      <c r="G273" s="59"/>
      <c r="H273" s="60"/>
      <c r="I273" s="60"/>
      <c r="L273" s="68"/>
      <c r="N273" s="68"/>
      <c r="P273" s="68"/>
    </row>
    <row r="274">
      <c r="C274" s="58"/>
      <c r="E274" s="28"/>
      <c r="G274" s="59"/>
      <c r="H274" s="60"/>
      <c r="I274" s="60"/>
      <c r="L274" s="68"/>
      <c r="N274" s="68"/>
      <c r="P274" s="68"/>
    </row>
    <row r="275">
      <c r="C275" s="58"/>
      <c r="E275" s="28"/>
      <c r="G275" s="59"/>
      <c r="H275" s="60"/>
      <c r="I275" s="60"/>
      <c r="L275" s="68"/>
      <c r="N275" s="68"/>
      <c r="P275" s="68"/>
    </row>
    <row r="276">
      <c r="C276" s="58"/>
      <c r="E276" s="28"/>
      <c r="G276" s="59"/>
      <c r="H276" s="60"/>
      <c r="I276" s="60"/>
      <c r="L276" s="68"/>
      <c r="N276" s="68"/>
      <c r="P276" s="68"/>
    </row>
    <row r="277">
      <c r="C277" s="58"/>
      <c r="E277" s="28"/>
      <c r="G277" s="59"/>
      <c r="H277" s="60"/>
      <c r="I277" s="60"/>
      <c r="L277" s="68"/>
      <c r="N277" s="68"/>
      <c r="P277" s="68"/>
    </row>
    <row r="278">
      <c r="C278" s="58"/>
      <c r="E278" s="28"/>
      <c r="G278" s="59"/>
      <c r="H278" s="60"/>
      <c r="I278" s="60"/>
      <c r="L278" s="68"/>
      <c r="N278" s="68"/>
      <c r="P278" s="68"/>
    </row>
    <row r="279">
      <c r="C279" s="58"/>
      <c r="E279" s="28"/>
      <c r="G279" s="59"/>
      <c r="H279" s="60"/>
      <c r="I279" s="60"/>
      <c r="L279" s="68"/>
      <c r="N279" s="68"/>
      <c r="P279" s="68"/>
    </row>
    <row r="280">
      <c r="C280" s="58"/>
      <c r="E280" s="28"/>
      <c r="G280" s="59"/>
      <c r="H280" s="60"/>
      <c r="I280" s="60"/>
      <c r="L280" s="68"/>
      <c r="N280" s="68"/>
      <c r="P280" s="68"/>
    </row>
    <row r="281">
      <c r="C281" s="58"/>
      <c r="E281" s="28"/>
      <c r="G281" s="59"/>
      <c r="H281" s="60"/>
      <c r="I281" s="60"/>
      <c r="L281" s="68"/>
      <c r="N281" s="68"/>
      <c r="P281" s="68"/>
    </row>
    <row r="282">
      <c r="C282" s="58"/>
      <c r="E282" s="28"/>
      <c r="G282" s="59"/>
      <c r="H282" s="60"/>
      <c r="I282" s="60"/>
      <c r="L282" s="68"/>
      <c r="N282" s="68"/>
      <c r="P282" s="68"/>
    </row>
    <row r="283">
      <c r="C283" s="58"/>
      <c r="E283" s="28"/>
      <c r="G283" s="59"/>
      <c r="H283" s="60"/>
      <c r="I283" s="60"/>
      <c r="L283" s="68"/>
      <c r="N283" s="68"/>
      <c r="P283" s="68"/>
    </row>
    <row r="284">
      <c r="C284" s="58"/>
      <c r="E284" s="28"/>
      <c r="G284" s="59"/>
      <c r="H284" s="60"/>
      <c r="I284" s="60"/>
      <c r="L284" s="68"/>
      <c r="N284" s="68"/>
      <c r="P284" s="68"/>
    </row>
    <row r="285">
      <c r="C285" s="58"/>
      <c r="E285" s="28"/>
      <c r="G285" s="59"/>
      <c r="H285" s="60"/>
      <c r="I285" s="60"/>
      <c r="L285" s="68"/>
      <c r="N285" s="68"/>
      <c r="P285" s="68"/>
    </row>
    <row r="286">
      <c r="C286" s="58"/>
      <c r="E286" s="28"/>
      <c r="G286" s="59"/>
      <c r="H286" s="60"/>
      <c r="I286" s="60"/>
      <c r="L286" s="68"/>
      <c r="N286" s="68"/>
      <c r="P286" s="68"/>
    </row>
    <row r="287">
      <c r="C287" s="58"/>
      <c r="E287" s="28"/>
      <c r="G287" s="59"/>
      <c r="H287" s="60"/>
      <c r="I287" s="60"/>
      <c r="L287" s="68"/>
      <c r="N287" s="68"/>
      <c r="P287" s="68"/>
    </row>
    <row r="288">
      <c r="C288" s="58"/>
      <c r="E288" s="28"/>
      <c r="G288" s="59"/>
      <c r="H288" s="60"/>
      <c r="I288" s="60"/>
      <c r="L288" s="68"/>
      <c r="N288" s="68"/>
      <c r="P288" s="68"/>
    </row>
    <row r="289">
      <c r="C289" s="58"/>
      <c r="E289" s="28"/>
      <c r="G289" s="59"/>
      <c r="H289" s="60"/>
      <c r="I289" s="60"/>
      <c r="L289" s="68"/>
      <c r="N289" s="68"/>
      <c r="P289" s="68"/>
    </row>
    <row r="290">
      <c r="C290" s="58"/>
      <c r="E290" s="28"/>
      <c r="G290" s="59"/>
      <c r="H290" s="60"/>
      <c r="I290" s="60"/>
      <c r="L290" s="68"/>
      <c r="N290" s="68"/>
      <c r="P290" s="68"/>
    </row>
    <row r="291">
      <c r="C291" s="58"/>
      <c r="E291" s="28"/>
      <c r="G291" s="59"/>
      <c r="H291" s="60"/>
      <c r="I291" s="60"/>
      <c r="L291" s="68"/>
      <c r="N291" s="68"/>
      <c r="P291" s="68"/>
    </row>
    <row r="292">
      <c r="C292" s="58"/>
      <c r="E292" s="28"/>
      <c r="G292" s="59"/>
      <c r="H292" s="60"/>
      <c r="I292" s="60"/>
      <c r="L292" s="68"/>
      <c r="N292" s="68"/>
      <c r="P292" s="68"/>
    </row>
    <row r="293">
      <c r="C293" s="58"/>
      <c r="E293" s="28"/>
      <c r="G293" s="59"/>
      <c r="H293" s="60"/>
      <c r="I293" s="60"/>
      <c r="L293" s="68"/>
      <c r="N293" s="68"/>
      <c r="P293" s="68"/>
    </row>
    <row r="294">
      <c r="C294" s="58"/>
      <c r="E294" s="28"/>
      <c r="G294" s="59"/>
      <c r="H294" s="60"/>
      <c r="I294" s="60"/>
      <c r="L294" s="68"/>
      <c r="N294" s="68"/>
      <c r="P294" s="68"/>
    </row>
    <row r="295">
      <c r="C295" s="58"/>
      <c r="E295" s="28"/>
      <c r="G295" s="59"/>
      <c r="H295" s="60"/>
      <c r="I295" s="60"/>
      <c r="L295" s="68"/>
      <c r="N295" s="68"/>
      <c r="P295" s="68"/>
    </row>
    <row r="296">
      <c r="C296" s="58"/>
      <c r="E296" s="28"/>
      <c r="G296" s="59"/>
      <c r="H296" s="60"/>
      <c r="I296" s="60"/>
      <c r="L296" s="68"/>
      <c r="N296" s="68"/>
      <c r="P296" s="68"/>
    </row>
    <row r="297">
      <c r="C297" s="58"/>
      <c r="E297" s="28"/>
      <c r="G297" s="59"/>
      <c r="H297" s="60"/>
      <c r="I297" s="60"/>
      <c r="L297" s="68"/>
      <c r="N297" s="68"/>
      <c r="P297" s="68"/>
    </row>
    <row r="298">
      <c r="C298" s="58"/>
      <c r="E298" s="28"/>
      <c r="G298" s="59"/>
      <c r="H298" s="60"/>
      <c r="I298" s="60"/>
      <c r="L298" s="68"/>
      <c r="N298" s="68"/>
      <c r="P298" s="68"/>
    </row>
    <row r="299">
      <c r="C299" s="58"/>
      <c r="E299" s="28"/>
      <c r="G299" s="59"/>
      <c r="H299" s="60"/>
      <c r="I299" s="60"/>
      <c r="L299" s="68"/>
      <c r="N299" s="68"/>
      <c r="P299" s="68"/>
    </row>
    <row r="300">
      <c r="C300" s="58"/>
      <c r="E300" s="28"/>
      <c r="G300" s="59"/>
      <c r="H300" s="60"/>
      <c r="I300" s="60"/>
      <c r="L300" s="68"/>
      <c r="N300" s="68"/>
      <c r="P300" s="68"/>
    </row>
    <row r="301">
      <c r="C301" s="58"/>
      <c r="E301" s="28"/>
      <c r="G301" s="59"/>
      <c r="H301" s="60"/>
      <c r="I301" s="60"/>
      <c r="L301" s="68"/>
      <c r="N301" s="68"/>
      <c r="P301" s="68"/>
    </row>
    <row r="302">
      <c r="C302" s="58"/>
      <c r="E302" s="28"/>
      <c r="G302" s="59"/>
      <c r="H302" s="60"/>
      <c r="I302" s="60"/>
      <c r="L302" s="68"/>
      <c r="N302" s="68"/>
      <c r="P302" s="68"/>
    </row>
    <row r="303">
      <c r="C303" s="58"/>
      <c r="E303" s="28"/>
      <c r="G303" s="59"/>
      <c r="H303" s="60"/>
      <c r="I303" s="60"/>
      <c r="L303" s="68"/>
      <c r="N303" s="68"/>
      <c r="P303" s="68"/>
    </row>
    <row r="304">
      <c r="C304" s="58"/>
      <c r="E304" s="28"/>
      <c r="G304" s="59"/>
      <c r="H304" s="60"/>
      <c r="I304" s="60"/>
      <c r="L304" s="68"/>
      <c r="N304" s="68"/>
      <c r="P304" s="68"/>
    </row>
    <row r="305">
      <c r="C305" s="58"/>
      <c r="E305" s="28"/>
      <c r="G305" s="59"/>
      <c r="H305" s="60"/>
      <c r="I305" s="60"/>
      <c r="L305" s="68"/>
      <c r="N305" s="68"/>
      <c r="P305" s="68"/>
    </row>
    <row r="306">
      <c r="C306" s="58"/>
      <c r="E306" s="28"/>
      <c r="G306" s="59"/>
      <c r="H306" s="60"/>
      <c r="I306" s="60"/>
      <c r="L306" s="68"/>
      <c r="N306" s="68"/>
      <c r="P306" s="68"/>
    </row>
    <row r="307">
      <c r="C307" s="58"/>
      <c r="E307" s="28"/>
      <c r="G307" s="59"/>
      <c r="H307" s="60"/>
      <c r="I307" s="60"/>
      <c r="L307" s="68"/>
      <c r="N307" s="68"/>
      <c r="P307" s="68"/>
    </row>
    <row r="308">
      <c r="C308" s="58"/>
      <c r="E308" s="28"/>
      <c r="G308" s="59"/>
      <c r="H308" s="60"/>
      <c r="I308" s="60"/>
      <c r="L308" s="68"/>
      <c r="N308" s="68"/>
      <c r="P308" s="68"/>
    </row>
    <row r="309">
      <c r="C309" s="58"/>
      <c r="E309" s="28"/>
      <c r="G309" s="59"/>
      <c r="H309" s="60"/>
      <c r="I309" s="60"/>
      <c r="L309" s="68"/>
      <c r="N309" s="68"/>
      <c r="P309" s="68"/>
    </row>
    <row r="310">
      <c r="C310" s="58"/>
      <c r="E310" s="28"/>
      <c r="G310" s="59"/>
      <c r="H310" s="60"/>
      <c r="I310" s="60"/>
      <c r="L310" s="68"/>
      <c r="N310" s="68"/>
      <c r="P310" s="68"/>
    </row>
    <row r="311">
      <c r="C311" s="58"/>
      <c r="E311" s="28"/>
      <c r="G311" s="59"/>
      <c r="H311" s="60"/>
      <c r="I311" s="60"/>
      <c r="L311" s="68"/>
      <c r="N311" s="68"/>
      <c r="P311" s="68"/>
    </row>
    <row r="312">
      <c r="C312" s="58"/>
      <c r="E312" s="28"/>
      <c r="G312" s="59"/>
      <c r="H312" s="60"/>
      <c r="I312" s="60"/>
      <c r="L312" s="68"/>
      <c r="N312" s="68"/>
      <c r="P312" s="68"/>
    </row>
    <row r="313">
      <c r="C313" s="58"/>
      <c r="E313" s="28"/>
      <c r="G313" s="59"/>
      <c r="H313" s="60"/>
      <c r="I313" s="60"/>
      <c r="L313" s="68"/>
      <c r="N313" s="68"/>
      <c r="P313" s="68"/>
    </row>
    <row r="314">
      <c r="C314" s="58"/>
      <c r="E314" s="28"/>
      <c r="G314" s="59"/>
      <c r="H314" s="60"/>
      <c r="I314" s="60"/>
      <c r="L314" s="68"/>
      <c r="N314" s="68"/>
      <c r="P314" s="68"/>
    </row>
    <row r="315">
      <c r="C315" s="58"/>
      <c r="E315" s="28"/>
      <c r="G315" s="59"/>
      <c r="H315" s="60"/>
      <c r="I315" s="60"/>
      <c r="L315" s="68"/>
      <c r="N315" s="68"/>
      <c r="P315" s="68"/>
    </row>
    <row r="316">
      <c r="C316" s="58"/>
      <c r="E316" s="28"/>
      <c r="G316" s="59"/>
      <c r="H316" s="60"/>
      <c r="I316" s="60"/>
      <c r="L316" s="68"/>
      <c r="N316" s="68"/>
      <c r="P316" s="68"/>
    </row>
    <row r="317">
      <c r="C317" s="58"/>
      <c r="E317" s="28"/>
      <c r="G317" s="59"/>
      <c r="H317" s="60"/>
      <c r="I317" s="60"/>
      <c r="L317" s="68"/>
      <c r="N317" s="68"/>
      <c r="P317" s="68"/>
    </row>
    <row r="318">
      <c r="C318" s="58"/>
      <c r="E318" s="28"/>
      <c r="G318" s="59"/>
      <c r="H318" s="60"/>
      <c r="I318" s="60"/>
      <c r="L318" s="68"/>
      <c r="N318" s="68"/>
      <c r="P318" s="68"/>
    </row>
    <row r="319">
      <c r="C319" s="58"/>
      <c r="E319" s="28"/>
      <c r="G319" s="59"/>
      <c r="H319" s="60"/>
      <c r="I319" s="60"/>
      <c r="L319" s="68"/>
      <c r="N319" s="68"/>
      <c r="P319" s="68"/>
    </row>
    <row r="320">
      <c r="C320" s="58"/>
      <c r="E320" s="28"/>
      <c r="G320" s="59"/>
      <c r="H320" s="60"/>
      <c r="I320" s="60"/>
      <c r="L320" s="68"/>
      <c r="N320" s="68"/>
      <c r="P320" s="68"/>
    </row>
    <row r="321">
      <c r="C321" s="58"/>
      <c r="E321" s="28"/>
      <c r="G321" s="59"/>
      <c r="H321" s="60"/>
      <c r="I321" s="60"/>
      <c r="L321" s="68"/>
      <c r="N321" s="68"/>
      <c r="P321" s="68"/>
    </row>
    <row r="322">
      <c r="C322" s="58"/>
      <c r="E322" s="28"/>
      <c r="G322" s="59"/>
      <c r="H322" s="60"/>
      <c r="I322" s="60"/>
      <c r="L322" s="68"/>
      <c r="N322" s="68"/>
      <c r="P322" s="68"/>
    </row>
    <row r="323">
      <c r="C323" s="58"/>
      <c r="E323" s="28"/>
      <c r="G323" s="59"/>
      <c r="H323" s="60"/>
      <c r="I323" s="60"/>
      <c r="L323" s="68"/>
      <c r="N323" s="68"/>
      <c r="P323" s="68"/>
    </row>
    <row r="324">
      <c r="C324" s="58"/>
      <c r="E324" s="28"/>
      <c r="G324" s="59"/>
      <c r="H324" s="60"/>
      <c r="I324" s="60"/>
      <c r="L324" s="68"/>
      <c r="N324" s="68"/>
      <c r="P324" s="68"/>
    </row>
    <row r="325">
      <c r="C325" s="58"/>
      <c r="E325" s="28"/>
      <c r="G325" s="59"/>
      <c r="H325" s="60"/>
      <c r="I325" s="60"/>
      <c r="L325" s="68"/>
      <c r="N325" s="68"/>
      <c r="P325" s="68"/>
    </row>
    <row r="326">
      <c r="C326" s="58"/>
      <c r="E326" s="28"/>
      <c r="G326" s="59"/>
      <c r="H326" s="60"/>
      <c r="I326" s="60"/>
      <c r="L326" s="68"/>
      <c r="N326" s="68"/>
      <c r="P326" s="68"/>
    </row>
    <row r="327">
      <c r="C327" s="58"/>
      <c r="E327" s="28"/>
      <c r="G327" s="59"/>
      <c r="H327" s="60"/>
      <c r="I327" s="60"/>
      <c r="L327" s="68"/>
      <c r="N327" s="68"/>
      <c r="P327" s="68"/>
    </row>
    <row r="328">
      <c r="C328" s="58"/>
      <c r="E328" s="28"/>
      <c r="G328" s="59"/>
      <c r="H328" s="60"/>
      <c r="I328" s="60"/>
      <c r="L328" s="68"/>
      <c r="N328" s="68"/>
      <c r="P328" s="68"/>
    </row>
    <row r="329">
      <c r="C329" s="58"/>
      <c r="E329" s="28"/>
      <c r="G329" s="59"/>
      <c r="H329" s="60"/>
      <c r="I329" s="60"/>
      <c r="L329" s="68"/>
      <c r="N329" s="68"/>
      <c r="P329" s="68"/>
    </row>
    <row r="330">
      <c r="C330" s="58"/>
      <c r="E330" s="28"/>
      <c r="G330" s="59"/>
      <c r="H330" s="60"/>
      <c r="I330" s="60"/>
      <c r="L330" s="68"/>
      <c r="N330" s="68"/>
      <c r="P330" s="68"/>
    </row>
    <row r="331">
      <c r="C331" s="58"/>
      <c r="E331" s="28"/>
      <c r="G331" s="59"/>
      <c r="H331" s="60"/>
      <c r="I331" s="60"/>
      <c r="L331" s="68"/>
      <c r="N331" s="68"/>
      <c r="P331" s="68"/>
    </row>
    <row r="332">
      <c r="C332" s="58"/>
      <c r="E332" s="28"/>
      <c r="G332" s="59"/>
      <c r="H332" s="60"/>
      <c r="I332" s="60"/>
      <c r="L332" s="68"/>
      <c r="N332" s="68"/>
      <c r="P332" s="68"/>
    </row>
    <row r="333">
      <c r="C333" s="58"/>
      <c r="E333" s="28"/>
      <c r="G333" s="59"/>
      <c r="H333" s="60"/>
      <c r="I333" s="60"/>
      <c r="L333" s="68"/>
      <c r="N333" s="68"/>
      <c r="P333" s="68"/>
    </row>
    <row r="334">
      <c r="C334" s="58"/>
      <c r="E334" s="28"/>
      <c r="G334" s="59"/>
      <c r="H334" s="60"/>
      <c r="I334" s="60"/>
      <c r="L334" s="68"/>
      <c r="N334" s="68"/>
      <c r="P334" s="68"/>
    </row>
    <row r="335">
      <c r="C335" s="58"/>
      <c r="E335" s="28"/>
      <c r="G335" s="59"/>
      <c r="H335" s="60"/>
      <c r="I335" s="60"/>
      <c r="L335" s="68"/>
      <c r="N335" s="68"/>
      <c r="P335" s="68"/>
    </row>
    <row r="336">
      <c r="C336" s="58"/>
      <c r="E336" s="28"/>
      <c r="G336" s="59"/>
      <c r="H336" s="60"/>
      <c r="I336" s="60"/>
      <c r="L336" s="68"/>
      <c r="N336" s="68"/>
      <c r="P336" s="68"/>
    </row>
    <row r="337">
      <c r="C337" s="58"/>
      <c r="E337" s="28"/>
      <c r="G337" s="59"/>
      <c r="H337" s="60"/>
      <c r="I337" s="60"/>
      <c r="L337" s="68"/>
      <c r="N337" s="68"/>
      <c r="P337" s="68"/>
    </row>
    <row r="338">
      <c r="C338" s="58"/>
      <c r="E338" s="28"/>
      <c r="G338" s="59"/>
      <c r="H338" s="60"/>
      <c r="I338" s="60"/>
      <c r="L338" s="68"/>
      <c r="N338" s="68"/>
      <c r="P338" s="68"/>
    </row>
    <row r="339">
      <c r="C339" s="58"/>
      <c r="E339" s="28"/>
      <c r="G339" s="59"/>
      <c r="H339" s="60"/>
      <c r="I339" s="60"/>
      <c r="L339" s="68"/>
      <c r="N339" s="68"/>
      <c r="P339" s="68"/>
    </row>
    <row r="340">
      <c r="C340" s="58"/>
      <c r="E340" s="28"/>
      <c r="G340" s="59"/>
      <c r="H340" s="60"/>
      <c r="I340" s="60"/>
      <c r="L340" s="68"/>
      <c r="N340" s="68"/>
      <c r="P340" s="68"/>
    </row>
    <row r="341">
      <c r="C341" s="58"/>
      <c r="E341" s="28"/>
      <c r="G341" s="59"/>
      <c r="H341" s="60"/>
      <c r="I341" s="60"/>
      <c r="L341" s="68"/>
      <c r="N341" s="68"/>
      <c r="P341" s="68"/>
    </row>
    <row r="342">
      <c r="C342" s="58"/>
      <c r="E342" s="28"/>
      <c r="G342" s="59"/>
      <c r="H342" s="60"/>
      <c r="I342" s="60"/>
      <c r="L342" s="68"/>
      <c r="N342" s="68"/>
      <c r="P342" s="68"/>
    </row>
    <row r="343">
      <c r="C343" s="58"/>
      <c r="E343" s="28"/>
      <c r="G343" s="59"/>
      <c r="H343" s="60"/>
      <c r="I343" s="60"/>
      <c r="L343" s="68"/>
      <c r="N343" s="68"/>
      <c r="P343" s="68"/>
    </row>
    <row r="344">
      <c r="C344" s="58"/>
      <c r="E344" s="28"/>
      <c r="G344" s="59"/>
      <c r="H344" s="60"/>
      <c r="I344" s="60"/>
      <c r="L344" s="68"/>
      <c r="N344" s="68"/>
      <c r="P344" s="68"/>
    </row>
    <row r="345">
      <c r="C345" s="58"/>
      <c r="E345" s="28"/>
      <c r="G345" s="59"/>
      <c r="H345" s="60"/>
      <c r="I345" s="60"/>
      <c r="L345" s="68"/>
      <c r="N345" s="68"/>
      <c r="P345" s="68"/>
    </row>
    <row r="346">
      <c r="C346" s="58"/>
      <c r="E346" s="28"/>
      <c r="G346" s="59"/>
      <c r="H346" s="60"/>
      <c r="I346" s="60"/>
      <c r="L346" s="68"/>
      <c r="N346" s="68"/>
      <c r="P346" s="68"/>
    </row>
    <row r="347">
      <c r="C347" s="58"/>
      <c r="E347" s="28"/>
      <c r="G347" s="59"/>
      <c r="H347" s="60"/>
      <c r="I347" s="60"/>
      <c r="L347" s="68"/>
      <c r="N347" s="68"/>
      <c r="P347" s="68"/>
    </row>
    <row r="348">
      <c r="C348" s="58"/>
      <c r="E348" s="28"/>
      <c r="G348" s="59"/>
      <c r="H348" s="60"/>
      <c r="I348" s="60"/>
      <c r="L348" s="68"/>
      <c r="N348" s="68"/>
      <c r="P348" s="68"/>
    </row>
    <row r="349">
      <c r="C349" s="58"/>
      <c r="E349" s="28"/>
      <c r="G349" s="59"/>
      <c r="H349" s="60"/>
      <c r="I349" s="60"/>
      <c r="L349" s="68"/>
      <c r="N349" s="68"/>
      <c r="P349" s="68"/>
    </row>
    <row r="350">
      <c r="C350" s="58"/>
      <c r="E350" s="28"/>
      <c r="G350" s="59"/>
      <c r="H350" s="60"/>
      <c r="I350" s="60"/>
      <c r="L350" s="68"/>
      <c r="N350" s="68"/>
      <c r="P350" s="68"/>
    </row>
    <row r="351">
      <c r="C351" s="58"/>
      <c r="E351" s="28"/>
      <c r="G351" s="59"/>
      <c r="H351" s="60"/>
      <c r="I351" s="60"/>
      <c r="L351" s="68"/>
      <c r="N351" s="68"/>
      <c r="P351" s="68"/>
    </row>
    <row r="352">
      <c r="C352" s="58"/>
      <c r="E352" s="28"/>
      <c r="G352" s="59"/>
      <c r="H352" s="60"/>
      <c r="I352" s="60"/>
      <c r="L352" s="68"/>
      <c r="N352" s="68"/>
      <c r="P352" s="68"/>
    </row>
    <row r="353">
      <c r="C353" s="58"/>
      <c r="E353" s="28"/>
      <c r="G353" s="59"/>
      <c r="H353" s="60"/>
      <c r="I353" s="60"/>
      <c r="L353" s="68"/>
      <c r="N353" s="68"/>
      <c r="P353" s="68"/>
    </row>
    <row r="354">
      <c r="C354" s="58"/>
      <c r="E354" s="28"/>
      <c r="G354" s="59"/>
      <c r="H354" s="60"/>
      <c r="I354" s="60"/>
      <c r="L354" s="68"/>
      <c r="N354" s="68"/>
      <c r="P354" s="68"/>
    </row>
    <row r="355">
      <c r="C355" s="58"/>
      <c r="E355" s="28"/>
      <c r="G355" s="59"/>
      <c r="H355" s="60"/>
      <c r="I355" s="60"/>
      <c r="L355" s="68"/>
      <c r="N355" s="68"/>
      <c r="P355" s="68"/>
    </row>
    <row r="356">
      <c r="C356" s="58"/>
      <c r="E356" s="28"/>
      <c r="G356" s="59"/>
      <c r="H356" s="60"/>
      <c r="I356" s="60"/>
      <c r="L356" s="68"/>
      <c r="N356" s="68"/>
      <c r="P356" s="68"/>
    </row>
    <row r="357">
      <c r="C357" s="58"/>
      <c r="E357" s="28"/>
      <c r="G357" s="59"/>
      <c r="H357" s="60"/>
      <c r="I357" s="60"/>
      <c r="L357" s="68"/>
      <c r="N357" s="68"/>
      <c r="P357" s="68"/>
    </row>
    <row r="358">
      <c r="C358" s="58"/>
      <c r="E358" s="28"/>
      <c r="G358" s="59"/>
      <c r="H358" s="60"/>
      <c r="I358" s="60"/>
      <c r="L358" s="68"/>
      <c r="N358" s="68"/>
      <c r="P358" s="68"/>
    </row>
    <row r="359">
      <c r="C359" s="58"/>
      <c r="E359" s="28"/>
      <c r="G359" s="59"/>
      <c r="H359" s="60"/>
      <c r="I359" s="60"/>
      <c r="L359" s="68"/>
      <c r="N359" s="68"/>
      <c r="P359" s="68"/>
    </row>
    <row r="360">
      <c r="C360" s="58"/>
      <c r="E360" s="28"/>
      <c r="G360" s="59"/>
      <c r="H360" s="60"/>
      <c r="I360" s="60"/>
      <c r="L360" s="68"/>
      <c r="N360" s="68"/>
      <c r="P360" s="68"/>
    </row>
    <row r="361">
      <c r="C361" s="58"/>
      <c r="E361" s="28"/>
      <c r="G361" s="59"/>
      <c r="H361" s="60"/>
      <c r="I361" s="60"/>
      <c r="L361" s="68"/>
      <c r="N361" s="68"/>
      <c r="P361" s="68"/>
    </row>
    <row r="362">
      <c r="C362" s="58"/>
      <c r="E362" s="28"/>
      <c r="G362" s="59"/>
      <c r="H362" s="60"/>
      <c r="I362" s="60"/>
      <c r="L362" s="68"/>
      <c r="N362" s="68"/>
      <c r="P362" s="68"/>
    </row>
    <row r="363">
      <c r="C363" s="58"/>
      <c r="E363" s="28"/>
      <c r="G363" s="59"/>
      <c r="H363" s="60"/>
      <c r="I363" s="60"/>
      <c r="L363" s="68"/>
      <c r="N363" s="68"/>
      <c r="P363" s="68"/>
    </row>
    <row r="364">
      <c r="C364" s="58"/>
      <c r="E364" s="28"/>
      <c r="G364" s="59"/>
      <c r="H364" s="60"/>
      <c r="I364" s="60"/>
      <c r="L364" s="68"/>
      <c r="N364" s="68"/>
      <c r="P364" s="68"/>
    </row>
    <row r="365">
      <c r="C365" s="58"/>
      <c r="E365" s="28"/>
      <c r="G365" s="59"/>
      <c r="H365" s="60"/>
      <c r="I365" s="60"/>
      <c r="L365" s="68"/>
      <c r="N365" s="68"/>
      <c r="P365" s="68"/>
    </row>
    <row r="366">
      <c r="C366" s="58"/>
      <c r="E366" s="28"/>
      <c r="G366" s="59"/>
      <c r="H366" s="60"/>
      <c r="I366" s="60"/>
      <c r="L366" s="68"/>
      <c r="N366" s="68"/>
      <c r="P366" s="68"/>
    </row>
    <row r="367">
      <c r="C367" s="58"/>
      <c r="E367" s="28"/>
      <c r="G367" s="59"/>
      <c r="H367" s="60"/>
      <c r="I367" s="60"/>
      <c r="L367" s="68"/>
      <c r="N367" s="68"/>
      <c r="P367" s="68"/>
    </row>
    <row r="368">
      <c r="C368" s="58"/>
      <c r="E368" s="28"/>
      <c r="G368" s="59"/>
      <c r="H368" s="60"/>
      <c r="I368" s="60"/>
      <c r="L368" s="68"/>
      <c r="N368" s="68"/>
      <c r="P368" s="68"/>
    </row>
    <row r="369">
      <c r="C369" s="58"/>
      <c r="E369" s="28"/>
      <c r="G369" s="59"/>
      <c r="H369" s="60"/>
      <c r="I369" s="60"/>
      <c r="L369" s="68"/>
      <c r="N369" s="68"/>
      <c r="P369" s="68"/>
    </row>
    <row r="370">
      <c r="C370" s="58"/>
      <c r="E370" s="28"/>
      <c r="G370" s="59"/>
      <c r="H370" s="60"/>
      <c r="I370" s="60"/>
      <c r="L370" s="68"/>
      <c r="N370" s="68"/>
      <c r="P370" s="68"/>
    </row>
    <row r="371">
      <c r="C371" s="58"/>
      <c r="E371" s="28"/>
      <c r="G371" s="59"/>
      <c r="H371" s="60"/>
      <c r="I371" s="60"/>
      <c r="L371" s="68"/>
      <c r="N371" s="68"/>
      <c r="P371" s="68"/>
    </row>
    <row r="372">
      <c r="C372" s="58"/>
      <c r="E372" s="28"/>
      <c r="G372" s="59"/>
      <c r="H372" s="60"/>
      <c r="I372" s="60"/>
      <c r="L372" s="68"/>
      <c r="N372" s="68"/>
      <c r="P372" s="68"/>
    </row>
    <row r="373">
      <c r="C373" s="58"/>
      <c r="E373" s="28"/>
      <c r="G373" s="59"/>
      <c r="H373" s="60"/>
      <c r="I373" s="60"/>
      <c r="L373" s="68"/>
      <c r="N373" s="68"/>
      <c r="P373" s="68"/>
    </row>
    <row r="374">
      <c r="C374" s="58"/>
      <c r="E374" s="28"/>
      <c r="G374" s="59"/>
      <c r="H374" s="60"/>
      <c r="I374" s="60"/>
      <c r="L374" s="68"/>
      <c r="N374" s="68"/>
      <c r="P374" s="68"/>
    </row>
    <row r="375">
      <c r="C375" s="58"/>
      <c r="E375" s="28"/>
      <c r="G375" s="59"/>
      <c r="H375" s="60"/>
      <c r="I375" s="60"/>
      <c r="L375" s="68"/>
      <c r="N375" s="68"/>
      <c r="P375" s="68"/>
    </row>
    <row r="376">
      <c r="C376" s="58"/>
      <c r="E376" s="28"/>
      <c r="G376" s="59"/>
      <c r="H376" s="60"/>
      <c r="I376" s="60"/>
      <c r="L376" s="68"/>
      <c r="N376" s="68"/>
      <c r="P376" s="68"/>
    </row>
    <row r="377">
      <c r="C377" s="58"/>
      <c r="E377" s="28"/>
      <c r="G377" s="59"/>
      <c r="H377" s="60"/>
      <c r="I377" s="60"/>
      <c r="L377" s="68"/>
      <c r="N377" s="68"/>
      <c r="P377" s="68"/>
    </row>
    <row r="378">
      <c r="C378" s="58"/>
      <c r="E378" s="28"/>
      <c r="G378" s="59"/>
      <c r="H378" s="60"/>
      <c r="I378" s="60"/>
      <c r="L378" s="68"/>
      <c r="N378" s="68"/>
      <c r="P378" s="68"/>
    </row>
    <row r="379">
      <c r="C379" s="58"/>
      <c r="E379" s="28"/>
      <c r="G379" s="59"/>
      <c r="H379" s="60"/>
      <c r="I379" s="60"/>
      <c r="L379" s="68"/>
      <c r="N379" s="68"/>
      <c r="P379" s="68"/>
    </row>
    <row r="380">
      <c r="C380" s="58"/>
      <c r="E380" s="28"/>
      <c r="G380" s="59"/>
      <c r="H380" s="60"/>
      <c r="I380" s="60"/>
      <c r="L380" s="68"/>
      <c r="N380" s="68"/>
      <c r="P380" s="68"/>
    </row>
    <row r="381">
      <c r="C381" s="58"/>
      <c r="E381" s="28"/>
      <c r="G381" s="59"/>
      <c r="H381" s="60"/>
      <c r="I381" s="60"/>
      <c r="L381" s="68"/>
      <c r="N381" s="68"/>
      <c r="P381" s="68"/>
    </row>
    <row r="382">
      <c r="C382" s="58"/>
      <c r="E382" s="28"/>
      <c r="G382" s="59"/>
      <c r="H382" s="60"/>
      <c r="I382" s="60"/>
      <c r="L382" s="68"/>
      <c r="N382" s="68"/>
      <c r="P382" s="68"/>
    </row>
    <row r="383">
      <c r="C383" s="58"/>
      <c r="E383" s="28"/>
      <c r="G383" s="59"/>
      <c r="H383" s="60"/>
      <c r="I383" s="60"/>
      <c r="L383" s="68"/>
      <c r="N383" s="68"/>
      <c r="P383" s="68"/>
    </row>
    <row r="384">
      <c r="C384" s="58"/>
      <c r="E384" s="28"/>
      <c r="G384" s="59"/>
      <c r="H384" s="60"/>
      <c r="I384" s="60"/>
      <c r="L384" s="68"/>
      <c r="N384" s="68"/>
      <c r="P384" s="68"/>
    </row>
    <row r="385">
      <c r="C385" s="58"/>
      <c r="E385" s="28"/>
      <c r="G385" s="59"/>
      <c r="H385" s="60"/>
      <c r="I385" s="60"/>
      <c r="L385" s="68"/>
      <c r="N385" s="68"/>
      <c r="P385" s="68"/>
    </row>
    <row r="386">
      <c r="C386" s="58"/>
      <c r="E386" s="28"/>
      <c r="G386" s="59"/>
      <c r="H386" s="60"/>
      <c r="I386" s="60"/>
      <c r="L386" s="68"/>
      <c r="N386" s="68"/>
      <c r="P386" s="68"/>
    </row>
    <row r="387">
      <c r="C387" s="58"/>
      <c r="E387" s="28"/>
      <c r="G387" s="59"/>
      <c r="H387" s="60"/>
      <c r="I387" s="60"/>
      <c r="L387" s="68"/>
      <c r="N387" s="68"/>
      <c r="P387" s="68"/>
    </row>
    <row r="388">
      <c r="C388" s="58"/>
      <c r="E388" s="28"/>
      <c r="G388" s="59"/>
      <c r="H388" s="60"/>
      <c r="I388" s="60"/>
      <c r="L388" s="68"/>
      <c r="N388" s="68"/>
      <c r="P388" s="68"/>
    </row>
    <row r="389">
      <c r="C389" s="58"/>
      <c r="E389" s="28"/>
      <c r="G389" s="59"/>
      <c r="H389" s="60"/>
      <c r="I389" s="60"/>
      <c r="L389" s="68"/>
      <c r="N389" s="68"/>
      <c r="P389" s="68"/>
    </row>
    <row r="390">
      <c r="C390" s="58"/>
      <c r="E390" s="28"/>
      <c r="G390" s="59"/>
      <c r="H390" s="60"/>
      <c r="I390" s="60"/>
      <c r="L390" s="68"/>
      <c r="N390" s="68"/>
      <c r="P390" s="68"/>
    </row>
    <row r="391">
      <c r="C391" s="58"/>
      <c r="E391" s="28"/>
      <c r="G391" s="59"/>
      <c r="H391" s="60"/>
      <c r="I391" s="60"/>
      <c r="L391" s="68"/>
      <c r="N391" s="68"/>
      <c r="P391" s="68"/>
    </row>
    <row r="392">
      <c r="C392" s="58"/>
      <c r="E392" s="28"/>
      <c r="G392" s="59"/>
      <c r="H392" s="60"/>
      <c r="I392" s="60"/>
      <c r="L392" s="68"/>
      <c r="N392" s="68"/>
      <c r="P392" s="68"/>
    </row>
    <row r="393">
      <c r="C393" s="58"/>
      <c r="E393" s="28"/>
      <c r="G393" s="59"/>
      <c r="H393" s="60"/>
      <c r="I393" s="60"/>
      <c r="L393" s="68"/>
      <c r="N393" s="68"/>
      <c r="P393" s="68"/>
    </row>
    <row r="394">
      <c r="C394" s="58"/>
      <c r="E394" s="28"/>
      <c r="G394" s="59"/>
      <c r="H394" s="60"/>
      <c r="I394" s="60"/>
      <c r="L394" s="68"/>
      <c r="N394" s="68"/>
      <c r="P394" s="68"/>
    </row>
    <row r="395">
      <c r="C395" s="58"/>
      <c r="E395" s="28"/>
      <c r="G395" s="59"/>
      <c r="H395" s="60"/>
      <c r="I395" s="60"/>
      <c r="L395" s="68"/>
      <c r="N395" s="68"/>
      <c r="P395" s="68"/>
    </row>
    <row r="396">
      <c r="C396" s="58"/>
      <c r="E396" s="28"/>
      <c r="G396" s="59"/>
      <c r="H396" s="60"/>
      <c r="I396" s="60"/>
      <c r="L396" s="68"/>
      <c r="N396" s="68"/>
      <c r="P396" s="68"/>
    </row>
    <row r="397">
      <c r="C397" s="58"/>
      <c r="E397" s="28"/>
      <c r="G397" s="59"/>
      <c r="H397" s="60"/>
      <c r="I397" s="60"/>
      <c r="L397" s="68"/>
      <c r="N397" s="68"/>
      <c r="P397" s="68"/>
    </row>
    <row r="398">
      <c r="C398" s="58"/>
      <c r="E398" s="28"/>
      <c r="G398" s="59"/>
      <c r="H398" s="60"/>
      <c r="I398" s="60"/>
      <c r="L398" s="68"/>
      <c r="N398" s="68"/>
      <c r="P398" s="68"/>
    </row>
    <row r="399">
      <c r="C399" s="58"/>
      <c r="E399" s="28"/>
      <c r="G399" s="59"/>
      <c r="H399" s="60"/>
      <c r="I399" s="60"/>
      <c r="L399" s="68"/>
      <c r="N399" s="68"/>
      <c r="P399" s="68"/>
    </row>
    <row r="400">
      <c r="C400" s="58"/>
      <c r="E400" s="28"/>
      <c r="G400" s="59"/>
      <c r="H400" s="60"/>
      <c r="I400" s="60"/>
      <c r="L400" s="68"/>
      <c r="N400" s="68"/>
      <c r="P400" s="68"/>
    </row>
    <row r="401">
      <c r="C401" s="58"/>
      <c r="E401" s="28"/>
      <c r="G401" s="59"/>
      <c r="H401" s="60"/>
      <c r="I401" s="60"/>
      <c r="L401" s="68"/>
      <c r="N401" s="68"/>
      <c r="P401" s="68"/>
    </row>
    <row r="402">
      <c r="C402" s="58"/>
      <c r="E402" s="28"/>
      <c r="G402" s="59"/>
      <c r="H402" s="60"/>
      <c r="I402" s="60"/>
      <c r="L402" s="68"/>
      <c r="N402" s="68"/>
      <c r="P402" s="68"/>
    </row>
    <row r="403">
      <c r="C403" s="58"/>
      <c r="E403" s="28"/>
      <c r="G403" s="59"/>
      <c r="H403" s="60"/>
      <c r="I403" s="60"/>
      <c r="L403" s="68"/>
      <c r="N403" s="68"/>
      <c r="P403" s="68"/>
    </row>
    <row r="404">
      <c r="C404" s="58"/>
      <c r="E404" s="28"/>
      <c r="G404" s="59"/>
      <c r="H404" s="60"/>
      <c r="I404" s="60"/>
      <c r="L404" s="68"/>
      <c r="N404" s="68"/>
      <c r="P404" s="68"/>
    </row>
    <row r="405">
      <c r="C405" s="58"/>
      <c r="E405" s="28"/>
      <c r="G405" s="59"/>
      <c r="H405" s="60"/>
      <c r="I405" s="60"/>
      <c r="L405" s="68"/>
      <c r="N405" s="68"/>
      <c r="P405" s="68"/>
    </row>
    <row r="406">
      <c r="C406" s="58"/>
      <c r="E406" s="28"/>
      <c r="G406" s="59"/>
      <c r="H406" s="60"/>
      <c r="I406" s="60"/>
      <c r="L406" s="68"/>
      <c r="N406" s="68"/>
      <c r="P406" s="68"/>
    </row>
    <row r="407">
      <c r="C407" s="58"/>
      <c r="E407" s="28"/>
      <c r="G407" s="59"/>
      <c r="H407" s="60"/>
      <c r="I407" s="60"/>
      <c r="L407" s="68"/>
      <c r="N407" s="68"/>
      <c r="P407" s="68"/>
    </row>
    <row r="408">
      <c r="C408" s="58"/>
      <c r="E408" s="28"/>
      <c r="G408" s="59"/>
      <c r="H408" s="60"/>
      <c r="I408" s="60"/>
      <c r="L408" s="68"/>
      <c r="N408" s="68"/>
      <c r="P408" s="68"/>
    </row>
    <row r="409">
      <c r="C409" s="58"/>
      <c r="E409" s="28"/>
      <c r="G409" s="59"/>
      <c r="H409" s="60"/>
      <c r="I409" s="60"/>
      <c r="L409" s="68"/>
      <c r="N409" s="68"/>
      <c r="P409" s="68"/>
    </row>
    <row r="410">
      <c r="C410" s="58"/>
      <c r="E410" s="28"/>
      <c r="G410" s="59"/>
      <c r="H410" s="60"/>
      <c r="I410" s="60"/>
      <c r="L410" s="68"/>
      <c r="N410" s="68"/>
      <c r="P410" s="68"/>
    </row>
    <row r="411">
      <c r="C411" s="58"/>
      <c r="E411" s="28"/>
      <c r="G411" s="59"/>
      <c r="H411" s="60"/>
      <c r="I411" s="60"/>
      <c r="L411" s="68"/>
      <c r="N411" s="68"/>
      <c r="P411" s="68"/>
    </row>
    <row r="412">
      <c r="C412" s="58"/>
      <c r="E412" s="28"/>
      <c r="G412" s="59"/>
      <c r="H412" s="60"/>
      <c r="I412" s="60"/>
      <c r="L412" s="68"/>
      <c r="N412" s="68"/>
      <c r="P412" s="68"/>
    </row>
    <row r="413">
      <c r="C413" s="58"/>
      <c r="E413" s="28"/>
      <c r="G413" s="59"/>
      <c r="H413" s="60"/>
      <c r="I413" s="60"/>
      <c r="L413" s="68"/>
      <c r="N413" s="68"/>
      <c r="P413" s="68"/>
    </row>
    <row r="414">
      <c r="C414" s="58"/>
      <c r="E414" s="28"/>
      <c r="G414" s="59"/>
      <c r="H414" s="60"/>
      <c r="I414" s="60"/>
      <c r="L414" s="68"/>
      <c r="N414" s="68"/>
      <c r="P414" s="68"/>
    </row>
    <row r="415">
      <c r="C415" s="58"/>
      <c r="E415" s="28"/>
      <c r="G415" s="59"/>
      <c r="H415" s="60"/>
      <c r="I415" s="60"/>
      <c r="L415" s="68"/>
      <c r="N415" s="68"/>
      <c r="P415" s="68"/>
    </row>
    <row r="416">
      <c r="C416" s="58"/>
      <c r="E416" s="28"/>
      <c r="G416" s="59"/>
      <c r="H416" s="60"/>
      <c r="I416" s="60"/>
      <c r="L416" s="68"/>
      <c r="N416" s="68"/>
      <c r="P416" s="68"/>
    </row>
    <row r="417">
      <c r="C417" s="58"/>
      <c r="E417" s="28"/>
      <c r="G417" s="59"/>
      <c r="H417" s="60"/>
      <c r="I417" s="60"/>
      <c r="L417" s="68"/>
      <c r="N417" s="68"/>
      <c r="P417" s="68"/>
    </row>
    <row r="418">
      <c r="C418" s="58"/>
      <c r="E418" s="28"/>
      <c r="G418" s="59"/>
      <c r="H418" s="60"/>
      <c r="I418" s="60"/>
      <c r="L418" s="68"/>
      <c r="N418" s="68"/>
      <c r="P418" s="68"/>
    </row>
    <row r="419">
      <c r="C419" s="58"/>
      <c r="E419" s="28"/>
      <c r="G419" s="59"/>
      <c r="H419" s="60"/>
      <c r="I419" s="60"/>
      <c r="L419" s="68"/>
      <c r="N419" s="68"/>
      <c r="P419" s="68"/>
    </row>
    <row r="420">
      <c r="C420" s="58"/>
      <c r="E420" s="28"/>
      <c r="G420" s="59"/>
      <c r="H420" s="60"/>
      <c r="I420" s="60"/>
      <c r="L420" s="68"/>
      <c r="N420" s="68"/>
      <c r="P420" s="68"/>
    </row>
    <row r="421">
      <c r="C421" s="58"/>
      <c r="E421" s="28"/>
      <c r="G421" s="59"/>
      <c r="H421" s="60"/>
      <c r="I421" s="60"/>
      <c r="L421" s="68"/>
      <c r="N421" s="68"/>
      <c r="P421" s="68"/>
    </row>
    <row r="422">
      <c r="C422" s="58"/>
      <c r="E422" s="28"/>
      <c r="G422" s="59"/>
      <c r="H422" s="60"/>
      <c r="I422" s="60"/>
      <c r="L422" s="68"/>
      <c r="N422" s="68"/>
      <c r="P422" s="68"/>
    </row>
    <row r="423">
      <c r="C423" s="58"/>
      <c r="E423" s="28"/>
      <c r="G423" s="59"/>
      <c r="H423" s="60"/>
      <c r="I423" s="60"/>
      <c r="L423" s="68"/>
      <c r="N423" s="68"/>
      <c r="P423" s="68"/>
    </row>
    <row r="424">
      <c r="C424" s="58"/>
      <c r="E424" s="28"/>
      <c r="G424" s="59"/>
      <c r="H424" s="60"/>
      <c r="I424" s="60"/>
      <c r="L424" s="68"/>
      <c r="N424" s="68"/>
      <c r="P424" s="68"/>
    </row>
    <row r="425">
      <c r="C425" s="58"/>
      <c r="E425" s="28"/>
      <c r="G425" s="59"/>
      <c r="H425" s="60"/>
      <c r="I425" s="60"/>
      <c r="L425" s="68"/>
      <c r="N425" s="68"/>
      <c r="P425" s="68"/>
    </row>
    <row r="426">
      <c r="C426" s="58"/>
      <c r="E426" s="28"/>
      <c r="G426" s="59"/>
      <c r="H426" s="60"/>
      <c r="I426" s="60"/>
      <c r="L426" s="68"/>
      <c r="N426" s="68"/>
      <c r="P426" s="68"/>
    </row>
    <row r="427">
      <c r="C427" s="58"/>
      <c r="E427" s="28"/>
      <c r="G427" s="59"/>
      <c r="H427" s="60"/>
      <c r="I427" s="60"/>
      <c r="L427" s="68"/>
      <c r="N427" s="68"/>
      <c r="P427" s="68"/>
    </row>
    <row r="428">
      <c r="C428" s="58"/>
      <c r="E428" s="28"/>
      <c r="G428" s="59"/>
      <c r="H428" s="60"/>
      <c r="I428" s="60"/>
      <c r="L428" s="68"/>
      <c r="N428" s="68"/>
      <c r="P428" s="68"/>
    </row>
    <row r="429">
      <c r="C429" s="58"/>
      <c r="E429" s="28"/>
      <c r="G429" s="59"/>
      <c r="H429" s="60"/>
      <c r="I429" s="60"/>
      <c r="L429" s="68"/>
      <c r="N429" s="68"/>
      <c r="P429" s="68"/>
    </row>
    <row r="430">
      <c r="C430" s="58"/>
      <c r="E430" s="28"/>
      <c r="G430" s="59"/>
      <c r="H430" s="60"/>
      <c r="I430" s="60"/>
      <c r="L430" s="68"/>
      <c r="N430" s="68"/>
      <c r="P430" s="68"/>
    </row>
    <row r="431">
      <c r="C431" s="58"/>
      <c r="E431" s="28"/>
      <c r="G431" s="59"/>
      <c r="H431" s="60"/>
      <c r="I431" s="60"/>
      <c r="L431" s="68"/>
      <c r="N431" s="68"/>
      <c r="P431" s="68"/>
    </row>
    <row r="432">
      <c r="C432" s="58"/>
      <c r="E432" s="28"/>
      <c r="G432" s="59"/>
      <c r="H432" s="60"/>
      <c r="I432" s="60"/>
      <c r="L432" s="68"/>
      <c r="N432" s="68"/>
      <c r="P432" s="68"/>
    </row>
    <row r="433">
      <c r="C433" s="58"/>
      <c r="E433" s="28"/>
      <c r="G433" s="59"/>
      <c r="H433" s="60"/>
      <c r="I433" s="60"/>
      <c r="L433" s="68"/>
      <c r="N433" s="68"/>
      <c r="P433" s="68"/>
    </row>
    <row r="434">
      <c r="C434" s="58"/>
      <c r="E434" s="28"/>
      <c r="G434" s="59"/>
      <c r="H434" s="60"/>
      <c r="I434" s="60"/>
      <c r="L434" s="68"/>
      <c r="N434" s="68"/>
      <c r="P434" s="68"/>
    </row>
    <row r="435">
      <c r="C435" s="58"/>
      <c r="E435" s="28"/>
      <c r="G435" s="59"/>
      <c r="H435" s="60"/>
      <c r="I435" s="60"/>
      <c r="L435" s="68"/>
      <c r="N435" s="68"/>
      <c r="P435" s="68"/>
    </row>
    <row r="436">
      <c r="C436" s="58"/>
      <c r="E436" s="28"/>
      <c r="G436" s="59"/>
      <c r="H436" s="60"/>
      <c r="I436" s="60"/>
      <c r="L436" s="68"/>
      <c r="N436" s="68"/>
      <c r="P436" s="68"/>
    </row>
    <row r="437">
      <c r="C437" s="58"/>
      <c r="E437" s="28"/>
      <c r="G437" s="59"/>
      <c r="H437" s="60"/>
      <c r="I437" s="60"/>
      <c r="L437" s="68"/>
      <c r="N437" s="68"/>
      <c r="P437" s="68"/>
    </row>
    <row r="438">
      <c r="C438" s="58"/>
      <c r="E438" s="28"/>
      <c r="G438" s="59"/>
      <c r="H438" s="60"/>
      <c r="I438" s="60"/>
      <c r="L438" s="68"/>
      <c r="N438" s="68"/>
      <c r="P438" s="68"/>
    </row>
    <row r="439">
      <c r="C439" s="58"/>
      <c r="E439" s="28"/>
      <c r="G439" s="59"/>
      <c r="H439" s="60"/>
      <c r="I439" s="60"/>
      <c r="L439" s="68"/>
      <c r="N439" s="68"/>
      <c r="P439" s="68"/>
    </row>
    <row r="440">
      <c r="C440" s="58"/>
      <c r="E440" s="28"/>
      <c r="G440" s="59"/>
      <c r="H440" s="60"/>
      <c r="I440" s="60"/>
      <c r="L440" s="68"/>
      <c r="N440" s="68"/>
      <c r="P440" s="68"/>
    </row>
    <row r="441">
      <c r="C441" s="58"/>
      <c r="E441" s="28"/>
      <c r="G441" s="59"/>
      <c r="H441" s="60"/>
      <c r="I441" s="60"/>
      <c r="L441" s="68"/>
      <c r="N441" s="68"/>
      <c r="P441" s="68"/>
    </row>
    <row r="442">
      <c r="C442" s="58"/>
      <c r="E442" s="28"/>
      <c r="G442" s="59"/>
      <c r="H442" s="60"/>
      <c r="I442" s="60"/>
      <c r="L442" s="68"/>
      <c r="N442" s="68"/>
      <c r="P442" s="68"/>
    </row>
    <row r="443">
      <c r="C443" s="58"/>
      <c r="E443" s="28"/>
      <c r="G443" s="59"/>
      <c r="H443" s="60"/>
      <c r="I443" s="60"/>
      <c r="L443" s="68"/>
      <c r="N443" s="68"/>
      <c r="P443" s="68"/>
    </row>
    <row r="444">
      <c r="C444" s="58"/>
      <c r="E444" s="28"/>
      <c r="G444" s="59"/>
      <c r="H444" s="60"/>
      <c r="I444" s="60"/>
      <c r="L444" s="68"/>
      <c r="N444" s="68"/>
      <c r="P444" s="68"/>
    </row>
    <row r="445">
      <c r="C445" s="58"/>
      <c r="E445" s="28"/>
      <c r="G445" s="59"/>
      <c r="H445" s="60"/>
      <c r="I445" s="60"/>
      <c r="L445" s="68"/>
      <c r="N445" s="68"/>
      <c r="P445" s="68"/>
    </row>
    <row r="446">
      <c r="C446" s="58"/>
      <c r="E446" s="28"/>
      <c r="G446" s="59"/>
      <c r="H446" s="60"/>
      <c r="I446" s="60"/>
      <c r="L446" s="68"/>
      <c r="N446" s="68"/>
      <c r="P446" s="68"/>
    </row>
    <row r="447">
      <c r="C447" s="58"/>
      <c r="E447" s="28"/>
      <c r="G447" s="59"/>
      <c r="H447" s="60"/>
      <c r="I447" s="60"/>
      <c r="L447" s="68"/>
      <c r="N447" s="68"/>
      <c r="P447" s="68"/>
    </row>
    <row r="448">
      <c r="C448" s="58"/>
      <c r="E448" s="28"/>
      <c r="G448" s="59"/>
      <c r="H448" s="60"/>
      <c r="I448" s="60"/>
      <c r="L448" s="68"/>
      <c r="N448" s="68"/>
      <c r="P448" s="68"/>
    </row>
    <row r="449">
      <c r="C449" s="58"/>
      <c r="E449" s="28"/>
      <c r="G449" s="59"/>
      <c r="H449" s="60"/>
      <c r="I449" s="60"/>
      <c r="L449" s="68"/>
      <c r="N449" s="68"/>
      <c r="P449" s="68"/>
    </row>
    <row r="450">
      <c r="C450" s="58"/>
      <c r="E450" s="28"/>
      <c r="G450" s="59"/>
      <c r="H450" s="60"/>
      <c r="I450" s="60"/>
      <c r="L450" s="68"/>
      <c r="N450" s="68"/>
      <c r="P450" s="68"/>
    </row>
    <row r="451">
      <c r="C451" s="58"/>
      <c r="E451" s="28"/>
      <c r="G451" s="59"/>
      <c r="H451" s="60"/>
      <c r="I451" s="60"/>
      <c r="L451" s="68"/>
      <c r="N451" s="68"/>
      <c r="P451" s="68"/>
    </row>
    <row r="452">
      <c r="C452" s="58"/>
      <c r="E452" s="28"/>
      <c r="G452" s="59"/>
      <c r="H452" s="60"/>
      <c r="I452" s="60"/>
      <c r="L452" s="68"/>
      <c r="N452" s="68"/>
      <c r="P452" s="68"/>
    </row>
    <row r="453">
      <c r="C453" s="58"/>
      <c r="E453" s="28"/>
      <c r="G453" s="59"/>
      <c r="H453" s="60"/>
      <c r="I453" s="60"/>
      <c r="L453" s="68"/>
      <c r="N453" s="68"/>
      <c r="P453" s="68"/>
    </row>
    <row r="454">
      <c r="C454" s="58"/>
      <c r="E454" s="28"/>
      <c r="G454" s="59"/>
      <c r="H454" s="60"/>
      <c r="I454" s="60"/>
      <c r="L454" s="68"/>
      <c r="N454" s="68"/>
      <c r="P454" s="68"/>
    </row>
    <row r="455">
      <c r="C455" s="58"/>
      <c r="E455" s="28"/>
      <c r="G455" s="59"/>
      <c r="H455" s="60"/>
      <c r="I455" s="60"/>
      <c r="L455" s="68"/>
      <c r="N455" s="68"/>
      <c r="P455" s="68"/>
    </row>
    <row r="456">
      <c r="C456" s="58"/>
      <c r="E456" s="28"/>
      <c r="G456" s="59"/>
      <c r="H456" s="60"/>
      <c r="I456" s="60"/>
      <c r="L456" s="68"/>
      <c r="N456" s="68"/>
      <c r="P456" s="68"/>
    </row>
    <row r="457">
      <c r="C457" s="58"/>
      <c r="E457" s="28"/>
      <c r="G457" s="59"/>
      <c r="H457" s="60"/>
      <c r="I457" s="60"/>
      <c r="L457" s="68"/>
      <c r="N457" s="68"/>
      <c r="P457" s="68"/>
    </row>
    <row r="458">
      <c r="C458" s="58"/>
      <c r="E458" s="28"/>
      <c r="G458" s="59"/>
      <c r="H458" s="60"/>
      <c r="I458" s="60"/>
      <c r="L458" s="68"/>
      <c r="N458" s="68"/>
      <c r="P458" s="68"/>
    </row>
    <row r="459">
      <c r="C459" s="58"/>
      <c r="E459" s="28"/>
      <c r="G459" s="59"/>
      <c r="H459" s="60"/>
      <c r="I459" s="60"/>
      <c r="L459" s="68"/>
      <c r="N459" s="68"/>
      <c r="P459" s="68"/>
    </row>
    <row r="460">
      <c r="C460" s="58"/>
      <c r="E460" s="28"/>
      <c r="G460" s="59"/>
      <c r="H460" s="60"/>
      <c r="I460" s="60"/>
      <c r="L460" s="68"/>
      <c r="N460" s="68"/>
      <c r="P460" s="68"/>
    </row>
    <row r="461">
      <c r="C461" s="58"/>
      <c r="E461" s="28"/>
      <c r="G461" s="59"/>
      <c r="H461" s="60"/>
      <c r="I461" s="60"/>
      <c r="L461" s="68"/>
      <c r="N461" s="68"/>
      <c r="P461" s="68"/>
    </row>
    <row r="462">
      <c r="C462" s="58"/>
      <c r="E462" s="28"/>
      <c r="G462" s="59"/>
      <c r="H462" s="60"/>
      <c r="I462" s="60"/>
      <c r="L462" s="68"/>
      <c r="N462" s="68"/>
      <c r="P462" s="68"/>
    </row>
    <row r="463">
      <c r="C463" s="58"/>
      <c r="E463" s="28"/>
      <c r="G463" s="59"/>
      <c r="H463" s="60"/>
      <c r="I463" s="60"/>
      <c r="L463" s="68"/>
      <c r="N463" s="68"/>
      <c r="P463" s="68"/>
    </row>
    <row r="464">
      <c r="C464" s="58"/>
      <c r="E464" s="28"/>
      <c r="G464" s="59"/>
      <c r="H464" s="60"/>
      <c r="I464" s="60"/>
      <c r="L464" s="68"/>
      <c r="N464" s="68"/>
      <c r="P464" s="68"/>
    </row>
    <row r="465">
      <c r="C465" s="58"/>
      <c r="E465" s="28"/>
      <c r="G465" s="59"/>
      <c r="H465" s="60"/>
      <c r="I465" s="60"/>
      <c r="L465" s="68"/>
      <c r="N465" s="68"/>
      <c r="P465" s="68"/>
    </row>
    <row r="466">
      <c r="C466" s="58"/>
      <c r="E466" s="28"/>
      <c r="G466" s="59"/>
      <c r="H466" s="60"/>
      <c r="I466" s="60"/>
      <c r="L466" s="68"/>
      <c r="N466" s="68"/>
      <c r="P466" s="68"/>
    </row>
    <row r="467">
      <c r="C467" s="58"/>
      <c r="E467" s="28"/>
      <c r="G467" s="59"/>
      <c r="H467" s="60"/>
      <c r="I467" s="60"/>
      <c r="L467" s="68"/>
      <c r="N467" s="68"/>
      <c r="P467" s="68"/>
    </row>
    <row r="468">
      <c r="C468" s="58"/>
      <c r="E468" s="28"/>
      <c r="G468" s="59"/>
      <c r="H468" s="60"/>
      <c r="I468" s="60"/>
      <c r="L468" s="68"/>
      <c r="N468" s="68"/>
      <c r="P468" s="68"/>
    </row>
    <row r="469">
      <c r="C469" s="58"/>
      <c r="E469" s="28"/>
      <c r="G469" s="59"/>
      <c r="H469" s="60"/>
      <c r="I469" s="60"/>
      <c r="L469" s="68"/>
      <c r="N469" s="68"/>
      <c r="P469" s="68"/>
    </row>
    <row r="470">
      <c r="C470" s="58"/>
      <c r="E470" s="28"/>
      <c r="G470" s="59"/>
      <c r="H470" s="60"/>
      <c r="I470" s="60"/>
      <c r="L470" s="68"/>
      <c r="N470" s="68"/>
      <c r="P470" s="68"/>
    </row>
    <row r="471">
      <c r="C471" s="58"/>
      <c r="E471" s="28"/>
      <c r="G471" s="59"/>
      <c r="H471" s="60"/>
      <c r="I471" s="60"/>
      <c r="L471" s="68"/>
      <c r="N471" s="68"/>
      <c r="P471" s="68"/>
    </row>
    <row r="472">
      <c r="C472" s="58"/>
      <c r="E472" s="28"/>
      <c r="G472" s="59"/>
      <c r="H472" s="60"/>
      <c r="I472" s="60"/>
      <c r="L472" s="68"/>
      <c r="N472" s="68"/>
      <c r="P472" s="68"/>
    </row>
    <row r="473">
      <c r="C473" s="58"/>
      <c r="E473" s="28"/>
      <c r="G473" s="59"/>
      <c r="H473" s="60"/>
      <c r="I473" s="60"/>
      <c r="L473" s="68"/>
      <c r="N473" s="68"/>
      <c r="P473" s="68"/>
    </row>
    <row r="474">
      <c r="C474" s="58"/>
      <c r="E474" s="28"/>
      <c r="G474" s="59"/>
      <c r="H474" s="60"/>
      <c r="I474" s="60"/>
      <c r="L474" s="68"/>
      <c r="N474" s="68"/>
      <c r="P474" s="68"/>
    </row>
    <row r="475">
      <c r="C475" s="58"/>
      <c r="E475" s="28"/>
      <c r="G475" s="59"/>
      <c r="H475" s="60"/>
      <c r="I475" s="60"/>
      <c r="L475" s="68"/>
      <c r="N475" s="68"/>
      <c r="P475" s="68"/>
    </row>
    <row r="476">
      <c r="C476" s="58"/>
      <c r="E476" s="28"/>
      <c r="G476" s="59"/>
      <c r="H476" s="60"/>
      <c r="I476" s="60"/>
      <c r="L476" s="68"/>
      <c r="N476" s="68"/>
      <c r="P476" s="68"/>
    </row>
    <row r="477">
      <c r="C477" s="58"/>
      <c r="E477" s="28"/>
      <c r="G477" s="59"/>
      <c r="H477" s="60"/>
      <c r="I477" s="60"/>
      <c r="L477" s="68"/>
      <c r="N477" s="68"/>
      <c r="P477" s="68"/>
    </row>
    <row r="478">
      <c r="C478" s="58"/>
      <c r="E478" s="28"/>
      <c r="G478" s="59"/>
      <c r="H478" s="60"/>
      <c r="I478" s="60"/>
      <c r="L478" s="68"/>
      <c r="N478" s="68"/>
      <c r="P478" s="68"/>
    </row>
    <row r="479">
      <c r="C479" s="58"/>
      <c r="E479" s="28"/>
      <c r="G479" s="59"/>
      <c r="H479" s="60"/>
      <c r="I479" s="60"/>
      <c r="L479" s="68"/>
      <c r="N479" s="68"/>
      <c r="P479" s="68"/>
    </row>
    <row r="480">
      <c r="C480" s="58"/>
      <c r="E480" s="28"/>
      <c r="G480" s="59"/>
      <c r="H480" s="60"/>
      <c r="I480" s="60"/>
      <c r="L480" s="68"/>
      <c r="N480" s="68"/>
      <c r="P480" s="68"/>
    </row>
    <row r="481">
      <c r="C481" s="58"/>
      <c r="E481" s="28"/>
      <c r="G481" s="59"/>
      <c r="H481" s="60"/>
      <c r="I481" s="60"/>
      <c r="L481" s="68"/>
      <c r="N481" s="68"/>
      <c r="P481" s="68"/>
    </row>
    <row r="482">
      <c r="C482" s="58"/>
      <c r="E482" s="28"/>
      <c r="G482" s="59"/>
      <c r="H482" s="60"/>
      <c r="I482" s="60"/>
      <c r="L482" s="68"/>
      <c r="N482" s="68"/>
      <c r="P482" s="68"/>
    </row>
    <row r="483">
      <c r="C483" s="58"/>
      <c r="E483" s="28"/>
      <c r="G483" s="59"/>
      <c r="H483" s="60"/>
      <c r="I483" s="60"/>
      <c r="L483" s="68"/>
      <c r="N483" s="68"/>
      <c r="P483" s="68"/>
    </row>
    <row r="484">
      <c r="C484" s="58"/>
      <c r="E484" s="28"/>
      <c r="G484" s="59"/>
      <c r="H484" s="60"/>
      <c r="I484" s="60"/>
      <c r="L484" s="68"/>
      <c r="N484" s="68"/>
      <c r="P484" s="68"/>
    </row>
    <row r="485">
      <c r="C485" s="58"/>
      <c r="E485" s="28"/>
      <c r="G485" s="59"/>
      <c r="H485" s="60"/>
      <c r="I485" s="60"/>
      <c r="L485" s="68"/>
      <c r="N485" s="68"/>
      <c r="P485" s="68"/>
    </row>
    <row r="486">
      <c r="C486" s="58"/>
      <c r="E486" s="28"/>
      <c r="G486" s="59"/>
      <c r="H486" s="60"/>
      <c r="I486" s="60"/>
      <c r="L486" s="68"/>
      <c r="N486" s="68"/>
      <c r="P486" s="68"/>
    </row>
    <row r="487">
      <c r="C487" s="58"/>
      <c r="E487" s="28"/>
      <c r="G487" s="59"/>
      <c r="H487" s="60"/>
      <c r="I487" s="60"/>
      <c r="L487" s="68"/>
      <c r="N487" s="68"/>
      <c r="P487" s="68"/>
    </row>
    <row r="488">
      <c r="C488" s="58"/>
      <c r="E488" s="28"/>
      <c r="G488" s="59"/>
      <c r="H488" s="60"/>
      <c r="I488" s="60"/>
      <c r="L488" s="68"/>
      <c r="N488" s="68"/>
      <c r="P488" s="68"/>
    </row>
    <row r="489">
      <c r="C489" s="58"/>
      <c r="E489" s="28"/>
      <c r="G489" s="59"/>
      <c r="H489" s="60"/>
      <c r="I489" s="60"/>
      <c r="L489" s="68"/>
      <c r="N489" s="68"/>
      <c r="P489" s="68"/>
    </row>
    <row r="490">
      <c r="C490" s="58"/>
      <c r="E490" s="28"/>
      <c r="G490" s="59"/>
      <c r="H490" s="60"/>
      <c r="I490" s="60"/>
      <c r="L490" s="68"/>
      <c r="N490" s="68"/>
      <c r="P490" s="68"/>
    </row>
    <row r="491">
      <c r="C491" s="58"/>
      <c r="E491" s="28"/>
      <c r="G491" s="59"/>
      <c r="H491" s="60"/>
      <c r="I491" s="60"/>
      <c r="L491" s="68"/>
      <c r="N491" s="68"/>
      <c r="P491" s="68"/>
    </row>
    <row r="492">
      <c r="C492" s="58"/>
      <c r="E492" s="28"/>
      <c r="G492" s="59"/>
      <c r="H492" s="60"/>
      <c r="I492" s="60"/>
      <c r="L492" s="68"/>
      <c r="N492" s="68"/>
      <c r="P492" s="68"/>
    </row>
    <row r="493">
      <c r="C493" s="58"/>
      <c r="E493" s="28"/>
      <c r="G493" s="59"/>
      <c r="H493" s="60"/>
      <c r="I493" s="60"/>
      <c r="L493" s="68"/>
      <c r="N493" s="68"/>
      <c r="P493" s="68"/>
    </row>
    <row r="494">
      <c r="C494" s="58"/>
      <c r="E494" s="28"/>
      <c r="G494" s="59"/>
      <c r="H494" s="60"/>
      <c r="I494" s="60"/>
      <c r="L494" s="68"/>
      <c r="N494" s="68"/>
      <c r="P494" s="68"/>
    </row>
    <row r="495">
      <c r="C495" s="58"/>
      <c r="E495" s="28"/>
      <c r="G495" s="59"/>
      <c r="H495" s="60"/>
      <c r="I495" s="60"/>
      <c r="L495" s="68"/>
      <c r="N495" s="68"/>
      <c r="P495" s="68"/>
    </row>
    <row r="496">
      <c r="C496" s="58"/>
      <c r="E496" s="28"/>
      <c r="G496" s="59"/>
      <c r="H496" s="60"/>
      <c r="I496" s="60"/>
      <c r="L496" s="68"/>
      <c r="N496" s="68"/>
      <c r="P496" s="68"/>
    </row>
    <row r="497">
      <c r="C497" s="58"/>
      <c r="E497" s="28"/>
      <c r="G497" s="59"/>
      <c r="H497" s="60"/>
      <c r="I497" s="60"/>
      <c r="L497" s="68"/>
      <c r="N497" s="68"/>
      <c r="P497" s="68"/>
    </row>
    <row r="498">
      <c r="C498" s="58"/>
      <c r="E498" s="28"/>
      <c r="G498" s="59"/>
      <c r="H498" s="60"/>
      <c r="I498" s="60"/>
      <c r="L498" s="68"/>
      <c r="N498" s="68"/>
      <c r="P498" s="68"/>
    </row>
    <row r="499">
      <c r="C499" s="58"/>
      <c r="E499" s="28"/>
      <c r="G499" s="59"/>
      <c r="H499" s="60"/>
      <c r="I499" s="60"/>
      <c r="L499" s="68"/>
      <c r="N499" s="68"/>
      <c r="P499" s="68"/>
    </row>
    <row r="500">
      <c r="C500" s="58"/>
      <c r="E500" s="28"/>
      <c r="G500" s="59"/>
      <c r="H500" s="60"/>
      <c r="I500" s="60"/>
      <c r="L500" s="68"/>
      <c r="N500" s="68"/>
      <c r="P500" s="68"/>
    </row>
    <row r="501">
      <c r="C501" s="58"/>
      <c r="E501" s="28"/>
      <c r="G501" s="59"/>
      <c r="H501" s="60"/>
      <c r="I501" s="60"/>
      <c r="L501" s="68"/>
      <c r="N501" s="68"/>
      <c r="P501" s="68"/>
    </row>
    <row r="502">
      <c r="C502" s="58"/>
      <c r="E502" s="28"/>
      <c r="G502" s="59"/>
      <c r="H502" s="60"/>
      <c r="I502" s="60"/>
      <c r="L502" s="68"/>
      <c r="N502" s="68"/>
      <c r="P502" s="68"/>
    </row>
    <row r="503">
      <c r="C503" s="58"/>
      <c r="E503" s="28"/>
      <c r="G503" s="59"/>
      <c r="H503" s="60"/>
      <c r="I503" s="60"/>
      <c r="L503" s="68"/>
      <c r="N503" s="68"/>
      <c r="P503" s="68"/>
    </row>
    <row r="504">
      <c r="C504" s="58"/>
      <c r="E504" s="28"/>
      <c r="G504" s="59"/>
      <c r="H504" s="60"/>
      <c r="I504" s="60"/>
      <c r="L504" s="68"/>
      <c r="N504" s="68"/>
      <c r="P504" s="68"/>
    </row>
    <row r="505">
      <c r="C505" s="58"/>
      <c r="E505" s="28"/>
      <c r="G505" s="59"/>
      <c r="H505" s="60"/>
      <c r="I505" s="60"/>
      <c r="L505" s="68"/>
      <c r="N505" s="68"/>
      <c r="P505" s="68"/>
    </row>
    <row r="506">
      <c r="C506" s="58"/>
      <c r="E506" s="28"/>
      <c r="G506" s="59"/>
      <c r="H506" s="60"/>
      <c r="I506" s="60"/>
      <c r="L506" s="68"/>
      <c r="N506" s="68"/>
      <c r="P506" s="68"/>
    </row>
    <row r="507">
      <c r="C507" s="58"/>
      <c r="E507" s="28"/>
      <c r="G507" s="59"/>
      <c r="H507" s="60"/>
      <c r="I507" s="60"/>
      <c r="L507" s="68"/>
      <c r="N507" s="68"/>
      <c r="P507" s="68"/>
    </row>
    <row r="508">
      <c r="C508" s="58"/>
      <c r="E508" s="28"/>
      <c r="G508" s="59"/>
      <c r="H508" s="60"/>
      <c r="I508" s="60"/>
      <c r="L508" s="68"/>
      <c r="N508" s="68"/>
      <c r="P508" s="68"/>
    </row>
    <row r="509">
      <c r="C509" s="58"/>
      <c r="E509" s="28"/>
      <c r="G509" s="59"/>
      <c r="H509" s="60"/>
      <c r="I509" s="60"/>
      <c r="L509" s="68"/>
      <c r="N509" s="68"/>
      <c r="P509" s="68"/>
    </row>
    <row r="510">
      <c r="C510" s="58"/>
      <c r="E510" s="28"/>
      <c r="G510" s="59"/>
      <c r="H510" s="60"/>
      <c r="I510" s="60"/>
      <c r="L510" s="68"/>
      <c r="N510" s="68"/>
      <c r="P510" s="68"/>
    </row>
    <row r="511">
      <c r="C511" s="58"/>
      <c r="E511" s="28"/>
      <c r="G511" s="59"/>
      <c r="H511" s="60"/>
      <c r="I511" s="60"/>
      <c r="L511" s="68"/>
      <c r="N511" s="68"/>
      <c r="P511" s="68"/>
    </row>
    <row r="512">
      <c r="C512" s="58"/>
      <c r="E512" s="28"/>
      <c r="G512" s="59"/>
      <c r="H512" s="60"/>
      <c r="I512" s="60"/>
      <c r="L512" s="68"/>
      <c r="N512" s="68"/>
      <c r="P512" s="68"/>
    </row>
    <row r="513">
      <c r="C513" s="58"/>
      <c r="E513" s="28"/>
      <c r="G513" s="59"/>
      <c r="H513" s="60"/>
      <c r="I513" s="60"/>
      <c r="L513" s="68"/>
      <c r="N513" s="68"/>
      <c r="P513" s="68"/>
    </row>
    <row r="514">
      <c r="C514" s="58"/>
      <c r="E514" s="28"/>
      <c r="G514" s="59"/>
      <c r="H514" s="60"/>
      <c r="I514" s="60"/>
      <c r="L514" s="68"/>
      <c r="N514" s="68"/>
      <c r="P514" s="68"/>
    </row>
    <row r="515">
      <c r="C515" s="58"/>
      <c r="E515" s="28"/>
      <c r="G515" s="59"/>
      <c r="H515" s="60"/>
      <c r="I515" s="60"/>
      <c r="L515" s="68"/>
      <c r="N515" s="68"/>
      <c r="P515" s="68"/>
    </row>
    <row r="516">
      <c r="C516" s="58"/>
      <c r="E516" s="28"/>
      <c r="G516" s="59"/>
      <c r="H516" s="60"/>
      <c r="I516" s="60"/>
      <c r="L516" s="68"/>
      <c r="N516" s="68"/>
      <c r="P516" s="68"/>
    </row>
    <row r="517">
      <c r="C517" s="58"/>
      <c r="E517" s="28"/>
      <c r="G517" s="59"/>
      <c r="H517" s="60"/>
      <c r="I517" s="60"/>
      <c r="L517" s="68"/>
      <c r="N517" s="68"/>
      <c r="P517" s="68"/>
    </row>
    <row r="518">
      <c r="C518" s="58"/>
      <c r="E518" s="28"/>
      <c r="G518" s="59"/>
      <c r="H518" s="60"/>
      <c r="I518" s="60"/>
      <c r="L518" s="68"/>
      <c r="N518" s="68"/>
      <c r="P518" s="68"/>
    </row>
    <row r="519">
      <c r="C519" s="58"/>
      <c r="E519" s="28"/>
      <c r="G519" s="59"/>
      <c r="H519" s="60"/>
      <c r="I519" s="60"/>
      <c r="L519" s="68"/>
      <c r="N519" s="68"/>
      <c r="P519" s="68"/>
    </row>
    <row r="520">
      <c r="C520" s="58"/>
      <c r="E520" s="28"/>
      <c r="G520" s="59"/>
      <c r="H520" s="60"/>
      <c r="I520" s="60"/>
      <c r="L520" s="68"/>
      <c r="N520" s="68"/>
      <c r="P520" s="68"/>
    </row>
    <row r="521">
      <c r="C521" s="58"/>
      <c r="E521" s="28"/>
      <c r="G521" s="59"/>
      <c r="H521" s="60"/>
      <c r="I521" s="60"/>
      <c r="L521" s="68"/>
      <c r="N521" s="68"/>
      <c r="P521" s="68"/>
    </row>
    <row r="522">
      <c r="C522" s="58"/>
      <c r="E522" s="28"/>
      <c r="G522" s="59"/>
      <c r="H522" s="60"/>
      <c r="I522" s="60"/>
      <c r="L522" s="68"/>
      <c r="N522" s="68"/>
      <c r="P522" s="68"/>
    </row>
    <row r="523">
      <c r="C523" s="58"/>
      <c r="E523" s="28"/>
      <c r="G523" s="59"/>
      <c r="H523" s="60"/>
      <c r="I523" s="60"/>
      <c r="L523" s="68"/>
      <c r="N523" s="68"/>
      <c r="P523" s="68"/>
    </row>
    <row r="524">
      <c r="C524" s="58"/>
      <c r="E524" s="28"/>
      <c r="G524" s="59"/>
      <c r="H524" s="60"/>
      <c r="I524" s="60"/>
      <c r="L524" s="68"/>
      <c r="N524" s="68"/>
      <c r="P524" s="68"/>
    </row>
    <row r="525">
      <c r="C525" s="58"/>
      <c r="E525" s="28"/>
      <c r="G525" s="59"/>
      <c r="H525" s="60"/>
      <c r="I525" s="60"/>
      <c r="L525" s="68"/>
      <c r="N525" s="68"/>
      <c r="P525" s="68"/>
    </row>
    <row r="526">
      <c r="C526" s="58"/>
      <c r="E526" s="28"/>
      <c r="G526" s="59"/>
      <c r="H526" s="60"/>
      <c r="I526" s="60"/>
      <c r="L526" s="68"/>
      <c r="N526" s="68"/>
      <c r="P526" s="68"/>
    </row>
    <row r="527">
      <c r="C527" s="58"/>
      <c r="E527" s="28"/>
      <c r="G527" s="59"/>
      <c r="H527" s="60"/>
      <c r="I527" s="60"/>
      <c r="L527" s="68"/>
      <c r="N527" s="68"/>
      <c r="P527" s="68"/>
    </row>
    <row r="528">
      <c r="C528" s="58"/>
      <c r="E528" s="28"/>
      <c r="G528" s="59"/>
      <c r="H528" s="60"/>
      <c r="I528" s="60"/>
      <c r="L528" s="68"/>
      <c r="N528" s="68"/>
      <c r="P528" s="68"/>
    </row>
    <row r="529">
      <c r="C529" s="58"/>
      <c r="E529" s="28"/>
      <c r="G529" s="59"/>
      <c r="H529" s="60"/>
      <c r="I529" s="60"/>
      <c r="L529" s="68"/>
      <c r="N529" s="68"/>
      <c r="P529" s="68"/>
    </row>
    <row r="530">
      <c r="C530" s="58"/>
      <c r="E530" s="28"/>
      <c r="G530" s="59"/>
      <c r="H530" s="60"/>
      <c r="I530" s="60"/>
      <c r="L530" s="68"/>
      <c r="N530" s="68"/>
      <c r="P530" s="68"/>
    </row>
    <row r="531">
      <c r="C531" s="58"/>
      <c r="E531" s="28"/>
      <c r="G531" s="59"/>
      <c r="H531" s="60"/>
      <c r="I531" s="60"/>
      <c r="L531" s="68"/>
      <c r="N531" s="68"/>
      <c r="P531" s="68"/>
    </row>
    <row r="532">
      <c r="C532" s="58"/>
      <c r="E532" s="28"/>
      <c r="G532" s="59"/>
      <c r="H532" s="60"/>
      <c r="I532" s="60"/>
      <c r="L532" s="68"/>
      <c r="N532" s="68"/>
      <c r="P532" s="68"/>
    </row>
    <row r="533">
      <c r="C533" s="58"/>
      <c r="E533" s="28"/>
      <c r="G533" s="59"/>
      <c r="H533" s="60"/>
      <c r="I533" s="60"/>
      <c r="L533" s="68"/>
      <c r="N533" s="68"/>
      <c r="P533" s="68"/>
    </row>
    <row r="534">
      <c r="C534" s="58"/>
      <c r="E534" s="28"/>
      <c r="G534" s="59"/>
      <c r="H534" s="60"/>
      <c r="I534" s="60"/>
      <c r="L534" s="68"/>
      <c r="N534" s="68"/>
      <c r="P534" s="68"/>
    </row>
    <row r="535">
      <c r="C535" s="58"/>
      <c r="E535" s="28"/>
      <c r="G535" s="59"/>
      <c r="H535" s="60"/>
      <c r="I535" s="60"/>
      <c r="L535" s="68"/>
      <c r="N535" s="68"/>
      <c r="P535" s="68"/>
    </row>
    <row r="536">
      <c r="C536" s="58"/>
      <c r="E536" s="28"/>
      <c r="G536" s="59"/>
      <c r="H536" s="60"/>
      <c r="I536" s="60"/>
      <c r="L536" s="68"/>
      <c r="N536" s="68"/>
      <c r="P536" s="68"/>
    </row>
    <row r="537">
      <c r="C537" s="58"/>
      <c r="E537" s="28"/>
      <c r="G537" s="59"/>
      <c r="H537" s="60"/>
      <c r="I537" s="60"/>
      <c r="L537" s="68"/>
      <c r="N537" s="68"/>
      <c r="P537" s="68"/>
    </row>
    <row r="538">
      <c r="C538" s="58"/>
      <c r="E538" s="28"/>
      <c r="G538" s="59"/>
      <c r="H538" s="60"/>
      <c r="I538" s="60"/>
      <c r="L538" s="68"/>
      <c r="N538" s="68"/>
      <c r="P538" s="68"/>
    </row>
    <row r="539">
      <c r="C539" s="58"/>
      <c r="E539" s="28"/>
      <c r="G539" s="59"/>
      <c r="H539" s="60"/>
      <c r="I539" s="60"/>
      <c r="L539" s="68"/>
      <c r="N539" s="68"/>
      <c r="P539" s="68"/>
    </row>
    <row r="540">
      <c r="C540" s="58"/>
      <c r="E540" s="28"/>
      <c r="G540" s="59"/>
      <c r="H540" s="60"/>
      <c r="I540" s="60"/>
      <c r="L540" s="68"/>
      <c r="N540" s="68"/>
      <c r="P540" s="68"/>
    </row>
    <row r="541">
      <c r="C541" s="58"/>
      <c r="E541" s="28"/>
      <c r="G541" s="59"/>
      <c r="H541" s="60"/>
      <c r="I541" s="60"/>
      <c r="L541" s="68"/>
      <c r="N541" s="68"/>
      <c r="P541" s="68"/>
    </row>
    <row r="542">
      <c r="C542" s="58"/>
      <c r="E542" s="28"/>
      <c r="G542" s="59"/>
      <c r="H542" s="60"/>
      <c r="I542" s="60"/>
      <c r="L542" s="68"/>
      <c r="N542" s="68"/>
      <c r="P542" s="68"/>
    </row>
    <row r="543">
      <c r="C543" s="58"/>
      <c r="E543" s="28"/>
      <c r="G543" s="59"/>
      <c r="H543" s="60"/>
      <c r="I543" s="60"/>
      <c r="L543" s="68"/>
      <c r="N543" s="68"/>
      <c r="P543" s="68"/>
    </row>
    <row r="544">
      <c r="C544" s="58"/>
      <c r="E544" s="28"/>
      <c r="G544" s="59"/>
      <c r="H544" s="60"/>
      <c r="I544" s="60"/>
      <c r="L544" s="68"/>
      <c r="N544" s="68"/>
      <c r="P544" s="68"/>
    </row>
    <row r="545">
      <c r="C545" s="58"/>
      <c r="E545" s="28"/>
      <c r="G545" s="59"/>
      <c r="H545" s="60"/>
      <c r="I545" s="60"/>
      <c r="L545" s="68"/>
      <c r="N545" s="68"/>
      <c r="P545" s="68"/>
    </row>
    <row r="546">
      <c r="C546" s="58"/>
      <c r="E546" s="28"/>
      <c r="G546" s="59"/>
      <c r="H546" s="60"/>
      <c r="I546" s="60"/>
      <c r="L546" s="68"/>
      <c r="N546" s="68"/>
      <c r="P546" s="68"/>
    </row>
    <row r="547">
      <c r="C547" s="58"/>
      <c r="E547" s="28"/>
      <c r="G547" s="59"/>
      <c r="H547" s="60"/>
      <c r="I547" s="60"/>
      <c r="L547" s="68"/>
      <c r="N547" s="68"/>
      <c r="P547" s="68"/>
    </row>
    <row r="548">
      <c r="C548" s="58"/>
      <c r="E548" s="28"/>
      <c r="G548" s="59"/>
      <c r="H548" s="60"/>
      <c r="I548" s="60"/>
      <c r="L548" s="68"/>
      <c r="N548" s="68"/>
      <c r="P548" s="68"/>
    </row>
    <row r="549">
      <c r="C549" s="58"/>
      <c r="E549" s="28"/>
      <c r="G549" s="59"/>
      <c r="H549" s="60"/>
      <c r="I549" s="60"/>
      <c r="L549" s="68"/>
      <c r="N549" s="68"/>
      <c r="P549" s="68"/>
    </row>
    <row r="550">
      <c r="C550" s="58"/>
      <c r="E550" s="28"/>
      <c r="G550" s="59"/>
      <c r="H550" s="60"/>
      <c r="I550" s="60"/>
      <c r="L550" s="68"/>
      <c r="N550" s="68"/>
      <c r="P550" s="68"/>
    </row>
    <row r="551">
      <c r="C551" s="58"/>
      <c r="E551" s="28"/>
      <c r="G551" s="59"/>
      <c r="H551" s="60"/>
      <c r="I551" s="60"/>
      <c r="L551" s="68"/>
      <c r="N551" s="68"/>
      <c r="P551" s="68"/>
    </row>
    <row r="552">
      <c r="C552" s="58"/>
      <c r="E552" s="28"/>
      <c r="G552" s="59"/>
      <c r="H552" s="60"/>
      <c r="I552" s="60"/>
      <c r="L552" s="68"/>
      <c r="N552" s="68"/>
      <c r="P552" s="68"/>
    </row>
    <row r="553">
      <c r="C553" s="58"/>
      <c r="E553" s="28"/>
      <c r="G553" s="59"/>
      <c r="H553" s="60"/>
      <c r="I553" s="60"/>
      <c r="L553" s="68"/>
      <c r="N553" s="68"/>
      <c r="P553" s="68"/>
    </row>
    <row r="554">
      <c r="C554" s="58"/>
      <c r="E554" s="28"/>
      <c r="G554" s="59"/>
      <c r="H554" s="60"/>
      <c r="I554" s="60"/>
      <c r="L554" s="68"/>
      <c r="N554" s="68"/>
      <c r="P554" s="68"/>
    </row>
    <row r="555">
      <c r="C555" s="58"/>
      <c r="E555" s="28"/>
      <c r="G555" s="59"/>
      <c r="H555" s="60"/>
      <c r="I555" s="60"/>
      <c r="L555" s="68"/>
      <c r="N555" s="68"/>
      <c r="P555" s="68"/>
    </row>
    <row r="556">
      <c r="C556" s="58"/>
      <c r="E556" s="28"/>
      <c r="G556" s="59"/>
      <c r="H556" s="60"/>
      <c r="I556" s="60"/>
      <c r="L556" s="68"/>
      <c r="N556" s="68"/>
      <c r="P556" s="68"/>
    </row>
    <row r="557">
      <c r="C557" s="58"/>
      <c r="E557" s="28"/>
      <c r="G557" s="59"/>
      <c r="H557" s="60"/>
      <c r="I557" s="60"/>
      <c r="L557" s="68"/>
      <c r="N557" s="68"/>
      <c r="P557" s="68"/>
    </row>
    <row r="558">
      <c r="C558" s="58"/>
      <c r="E558" s="28"/>
      <c r="G558" s="59"/>
      <c r="H558" s="60"/>
      <c r="I558" s="60"/>
      <c r="L558" s="68"/>
      <c r="N558" s="68"/>
      <c r="P558" s="68"/>
    </row>
    <row r="559">
      <c r="C559" s="58"/>
      <c r="E559" s="28"/>
      <c r="G559" s="59"/>
      <c r="H559" s="60"/>
      <c r="I559" s="60"/>
      <c r="L559" s="68"/>
      <c r="N559" s="68"/>
      <c r="P559" s="68"/>
    </row>
    <row r="560">
      <c r="C560" s="58"/>
      <c r="E560" s="28"/>
      <c r="G560" s="59"/>
      <c r="H560" s="60"/>
      <c r="I560" s="60"/>
      <c r="L560" s="68"/>
      <c r="N560" s="68"/>
      <c r="P560" s="68"/>
    </row>
    <row r="561">
      <c r="C561" s="58"/>
      <c r="E561" s="28"/>
      <c r="G561" s="59"/>
      <c r="H561" s="60"/>
      <c r="I561" s="60"/>
      <c r="L561" s="68"/>
      <c r="N561" s="68"/>
      <c r="P561" s="68"/>
    </row>
    <row r="562">
      <c r="C562" s="58"/>
      <c r="E562" s="28"/>
      <c r="G562" s="59"/>
      <c r="H562" s="60"/>
      <c r="I562" s="60"/>
      <c r="L562" s="68"/>
      <c r="N562" s="68"/>
      <c r="P562" s="68"/>
    </row>
    <row r="563">
      <c r="C563" s="58"/>
      <c r="E563" s="28"/>
      <c r="G563" s="59"/>
      <c r="H563" s="60"/>
      <c r="I563" s="60"/>
      <c r="L563" s="68"/>
      <c r="N563" s="68"/>
      <c r="P563" s="68"/>
    </row>
    <row r="564">
      <c r="C564" s="58"/>
      <c r="E564" s="28"/>
      <c r="G564" s="59"/>
      <c r="H564" s="60"/>
      <c r="I564" s="60"/>
      <c r="L564" s="68"/>
      <c r="N564" s="68"/>
      <c r="P564" s="68"/>
    </row>
    <row r="565">
      <c r="C565" s="58"/>
      <c r="E565" s="28"/>
      <c r="G565" s="59"/>
      <c r="H565" s="60"/>
      <c r="I565" s="60"/>
      <c r="L565" s="68"/>
      <c r="N565" s="68"/>
      <c r="P565" s="68"/>
    </row>
    <row r="566">
      <c r="C566" s="58"/>
      <c r="E566" s="28"/>
      <c r="G566" s="59"/>
      <c r="H566" s="60"/>
      <c r="I566" s="60"/>
      <c r="L566" s="68"/>
      <c r="N566" s="68"/>
      <c r="P566" s="68"/>
    </row>
    <row r="567">
      <c r="C567" s="58"/>
      <c r="E567" s="28"/>
      <c r="G567" s="59"/>
      <c r="H567" s="60"/>
      <c r="I567" s="60"/>
      <c r="L567" s="68"/>
      <c r="N567" s="68"/>
      <c r="P567" s="68"/>
    </row>
    <row r="568">
      <c r="C568" s="58"/>
      <c r="E568" s="28"/>
      <c r="G568" s="59"/>
      <c r="H568" s="60"/>
      <c r="I568" s="60"/>
      <c r="L568" s="68"/>
      <c r="N568" s="68"/>
      <c r="P568" s="68"/>
    </row>
    <row r="569">
      <c r="C569" s="58"/>
      <c r="E569" s="28"/>
      <c r="G569" s="59"/>
      <c r="H569" s="60"/>
      <c r="I569" s="60"/>
      <c r="L569" s="68"/>
      <c r="N569" s="68"/>
      <c r="P569" s="68"/>
    </row>
    <row r="570">
      <c r="C570" s="58"/>
      <c r="E570" s="28"/>
      <c r="G570" s="59"/>
      <c r="H570" s="60"/>
      <c r="I570" s="60"/>
      <c r="L570" s="68"/>
      <c r="N570" s="68"/>
      <c r="P570" s="68"/>
    </row>
    <row r="571">
      <c r="C571" s="58"/>
      <c r="E571" s="28"/>
      <c r="G571" s="59"/>
      <c r="H571" s="60"/>
      <c r="I571" s="60"/>
      <c r="L571" s="68"/>
      <c r="N571" s="68"/>
      <c r="P571" s="68"/>
    </row>
    <row r="572">
      <c r="C572" s="58"/>
      <c r="E572" s="28"/>
      <c r="G572" s="59"/>
      <c r="H572" s="60"/>
      <c r="I572" s="60"/>
      <c r="L572" s="68"/>
      <c r="N572" s="68"/>
      <c r="P572" s="68"/>
    </row>
    <row r="573">
      <c r="C573" s="58"/>
      <c r="E573" s="28"/>
      <c r="G573" s="59"/>
      <c r="H573" s="60"/>
      <c r="I573" s="60"/>
      <c r="L573" s="68"/>
      <c r="N573" s="68"/>
      <c r="P573" s="68"/>
    </row>
    <row r="574">
      <c r="C574" s="58"/>
      <c r="E574" s="28"/>
      <c r="G574" s="59"/>
      <c r="H574" s="60"/>
      <c r="I574" s="60"/>
      <c r="L574" s="68"/>
      <c r="N574" s="68"/>
      <c r="P574" s="68"/>
    </row>
    <row r="575">
      <c r="C575" s="58"/>
      <c r="E575" s="28"/>
      <c r="G575" s="59"/>
      <c r="H575" s="60"/>
      <c r="I575" s="60"/>
      <c r="L575" s="68"/>
      <c r="N575" s="68"/>
      <c r="P575" s="68"/>
    </row>
    <row r="576">
      <c r="C576" s="58"/>
      <c r="E576" s="28"/>
      <c r="G576" s="59"/>
      <c r="H576" s="60"/>
      <c r="I576" s="60"/>
      <c r="L576" s="68"/>
      <c r="N576" s="68"/>
      <c r="P576" s="68"/>
    </row>
    <row r="577">
      <c r="C577" s="58"/>
      <c r="E577" s="28"/>
      <c r="G577" s="59"/>
      <c r="H577" s="60"/>
      <c r="I577" s="60"/>
      <c r="L577" s="68"/>
      <c r="N577" s="68"/>
      <c r="P577" s="68"/>
    </row>
    <row r="578">
      <c r="C578" s="58"/>
      <c r="E578" s="28"/>
      <c r="G578" s="59"/>
      <c r="H578" s="60"/>
      <c r="I578" s="60"/>
      <c r="L578" s="68"/>
      <c r="N578" s="68"/>
      <c r="P578" s="68"/>
    </row>
    <row r="579">
      <c r="C579" s="58"/>
      <c r="E579" s="28"/>
      <c r="G579" s="59"/>
      <c r="H579" s="60"/>
      <c r="I579" s="60"/>
      <c r="L579" s="68"/>
      <c r="N579" s="68"/>
      <c r="P579" s="68"/>
    </row>
    <row r="580">
      <c r="C580" s="58"/>
      <c r="E580" s="28"/>
      <c r="G580" s="59"/>
      <c r="H580" s="60"/>
      <c r="I580" s="60"/>
      <c r="L580" s="68"/>
      <c r="N580" s="68"/>
      <c r="P580" s="68"/>
    </row>
    <row r="581">
      <c r="C581" s="58"/>
      <c r="E581" s="28"/>
      <c r="G581" s="59"/>
      <c r="H581" s="60"/>
      <c r="I581" s="60"/>
      <c r="L581" s="68"/>
      <c r="N581" s="68"/>
      <c r="P581" s="68"/>
    </row>
    <row r="582">
      <c r="C582" s="58"/>
      <c r="E582" s="28"/>
      <c r="G582" s="59"/>
      <c r="H582" s="60"/>
      <c r="I582" s="60"/>
      <c r="L582" s="68"/>
      <c r="N582" s="68"/>
      <c r="P582" s="68"/>
    </row>
    <row r="583">
      <c r="C583" s="58"/>
      <c r="E583" s="28"/>
      <c r="G583" s="59"/>
      <c r="H583" s="60"/>
      <c r="I583" s="60"/>
      <c r="L583" s="68"/>
      <c r="N583" s="68"/>
      <c r="P583" s="68"/>
    </row>
    <row r="584">
      <c r="C584" s="58"/>
      <c r="E584" s="28"/>
      <c r="G584" s="59"/>
      <c r="H584" s="60"/>
      <c r="I584" s="60"/>
      <c r="L584" s="68"/>
      <c r="N584" s="68"/>
      <c r="P584" s="68"/>
    </row>
    <row r="585">
      <c r="C585" s="58"/>
      <c r="E585" s="28"/>
      <c r="G585" s="59"/>
      <c r="H585" s="60"/>
      <c r="I585" s="60"/>
      <c r="L585" s="68"/>
      <c r="N585" s="68"/>
      <c r="P585" s="68"/>
    </row>
    <row r="586">
      <c r="C586" s="58"/>
      <c r="E586" s="28"/>
      <c r="G586" s="59"/>
      <c r="H586" s="60"/>
      <c r="I586" s="60"/>
      <c r="L586" s="68"/>
      <c r="N586" s="68"/>
      <c r="P586" s="68"/>
    </row>
    <row r="587">
      <c r="C587" s="58"/>
      <c r="E587" s="28"/>
      <c r="G587" s="59"/>
      <c r="H587" s="60"/>
      <c r="I587" s="60"/>
      <c r="L587" s="68"/>
      <c r="N587" s="68"/>
      <c r="P587" s="68"/>
    </row>
    <row r="588">
      <c r="C588" s="58"/>
      <c r="E588" s="28"/>
      <c r="G588" s="59"/>
      <c r="H588" s="60"/>
      <c r="I588" s="60"/>
      <c r="L588" s="68"/>
      <c r="N588" s="68"/>
      <c r="P588" s="68"/>
    </row>
    <row r="589">
      <c r="C589" s="58"/>
      <c r="E589" s="28"/>
      <c r="G589" s="59"/>
      <c r="H589" s="60"/>
      <c r="I589" s="60"/>
      <c r="L589" s="68"/>
      <c r="N589" s="68"/>
      <c r="P589" s="68"/>
    </row>
    <row r="590">
      <c r="C590" s="58"/>
      <c r="E590" s="28"/>
      <c r="G590" s="59"/>
      <c r="H590" s="60"/>
      <c r="I590" s="60"/>
      <c r="L590" s="68"/>
      <c r="N590" s="68"/>
      <c r="P590" s="68"/>
    </row>
    <row r="591">
      <c r="C591" s="58"/>
      <c r="E591" s="28"/>
      <c r="G591" s="59"/>
      <c r="H591" s="60"/>
      <c r="I591" s="60"/>
      <c r="L591" s="68"/>
      <c r="N591" s="68"/>
      <c r="P591" s="68"/>
    </row>
    <row r="592">
      <c r="C592" s="58"/>
      <c r="E592" s="28"/>
      <c r="G592" s="59"/>
      <c r="H592" s="60"/>
      <c r="I592" s="60"/>
      <c r="L592" s="68"/>
      <c r="N592" s="68"/>
      <c r="P592" s="68"/>
    </row>
    <row r="593">
      <c r="C593" s="58"/>
      <c r="E593" s="28"/>
      <c r="G593" s="59"/>
      <c r="H593" s="60"/>
      <c r="I593" s="60"/>
      <c r="L593" s="68"/>
      <c r="N593" s="68"/>
      <c r="P593" s="68"/>
    </row>
    <row r="594">
      <c r="C594" s="58"/>
      <c r="E594" s="28"/>
      <c r="G594" s="59"/>
      <c r="H594" s="60"/>
      <c r="I594" s="60"/>
      <c r="L594" s="68"/>
      <c r="N594" s="68"/>
      <c r="P594" s="68"/>
    </row>
    <row r="595">
      <c r="C595" s="58"/>
      <c r="E595" s="28"/>
      <c r="G595" s="59"/>
      <c r="H595" s="60"/>
      <c r="I595" s="60"/>
      <c r="L595" s="68"/>
      <c r="N595" s="68"/>
      <c r="P595" s="68"/>
    </row>
    <row r="596">
      <c r="C596" s="58"/>
      <c r="E596" s="28"/>
      <c r="G596" s="59"/>
      <c r="H596" s="60"/>
      <c r="I596" s="60"/>
      <c r="L596" s="68"/>
      <c r="N596" s="68"/>
      <c r="P596" s="68"/>
    </row>
    <row r="597">
      <c r="C597" s="58"/>
      <c r="E597" s="28"/>
      <c r="G597" s="59"/>
      <c r="H597" s="60"/>
      <c r="I597" s="60"/>
      <c r="L597" s="68"/>
      <c r="N597" s="68"/>
      <c r="P597" s="68"/>
    </row>
    <row r="598">
      <c r="C598" s="58"/>
      <c r="E598" s="28"/>
      <c r="G598" s="59"/>
      <c r="H598" s="60"/>
      <c r="I598" s="60"/>
      <c r="L598" s="68"/>
      <c r="N598" s="68"/>
      <c r="P598" s="68"/>
    </row>
    <row r="599">
      <c r="C599" s="58"/>
      <c r="E599" s="28"/>
      <c r="G599" s="59"/>
      <c r="H599" s="60"/>
      <c r="I599" s="60"/>
      <c r="L599" s="68"/>
      <c r="N599" s="68"/>
      <c r="P599" s="68"/>
    </row>
    <row r="600">
      <c r="C600" s="58"/>
      <c r="E600" s="28"/>
      <c r="G600" s="59"/>
      <c r="H600" s="60"/>
      <c r="I600" s="60"/>
      <c r="L600" s="68"/>
      <c r="N600" s="68"/>
      <c r="P600" s="68"/>
    </row>
    <row r="601">
      <c r="C601" s="58"/>
      <c r="E601" s="28"/>
      <c r="G601" s="59"/>
      <c r="H601" s="60"/>
      <c r="I601" s="60"/>
      <c r="L601" s="68"/>
      <c r="N601" s="68"/>
      <c r="P601" s="68"/>
    </row>
    <row r="602">
      <c r="C602" s="58"/>
      <c r="E602" s="28"/>
      <c r="G602" s="59"/>
      <c r="H602" s="60"/>
      <c r="I602" s="60"/>
      <c r="L602" s="68"/>
      <c r="N602" s="68"/>
      <c r="P602" s="68"/>
    </row>
    <row r="603">
      <c r="C603" s="58"/>
      <c r="E603" s="28"/>
      <c r="G603" s="59"/>
      <c r="H603" s="60"/>
      <c r="I603" s="60"/>
      <c r="L603" s="68"/>
      <c r="N603" s="68"/>
      <c r="P603" s="68"/>
    </row>
    <row r="604">
      <c r="C604" s="58"/>
      <c r="E604" s="28"/>
      <c r="G604" s="59"/>
      <c r="H604" s="60"/>
      <c r="I604" s="60"/>
      <c r="L604" s="68"/>
      <c r="N604" s="68"/>
      <c r="P604" s="68"/>
    </row>
    <row r="605">
      <c r="C605" s="58"/>
      <c r="E605" s="28"/>
      <c r="G605" s="59"/>
      <c r="H605" s="60"/>
      <c r="I605" s="60"/>
      <c r="L605" s="68"/>
      <c r="N605" s="68"/>
      <c r="P605" s="68"/>
    </row>
    <row r="606">
      <c r="C606" s="58"/>
      <c r="E606" s="28"/>
      <c r="G606" s="59"/>
      <c r="H606" s="60"/>
      <c r="I606" s="60"/>
      <c r="L606" s="68"/>
      <c r="N606" s="68"/>
      <c r="P606" s="68"/>
    </row>
    <row r="607">
      <c r="C607" s="58"/>
      <c r="E607" s="28"/>
      <c r="G607" s="59"/>
      <c r="H607" s="60"/>
      <c r="I607" s="60"/>
      <c r="L607" s="68"/>
      <c r="N607" s="68"/>
      <c r="P607" s="68"/>
    </row>
    <row r="608">
      <c r="C608" s="58"/>
      <c r="E608" s="28"/>
      <c r="G608" s="59"/>
      <c r="H608" s="60"/>
      <c r="I608" s="60"/>
      <c r="L608" s="68"/>
      <c r="N608" s="68"/>
      <c r="P608" s="68"/>
    </row>
    <row r="609">
      <c r="C609" s="58"/>
      <c r="E609" s="28"/>
      <c r="G609" s="59"/>
      <c r="H609" s="60"/>
      <c r="I609" s="60"/>
      <c r="L609" s="68"/>
      <c r="N609" s="68"/>
      <c r="P609" s="68"/>
    </row>
    <row r="610">
      <c r="C610" s="58"/>
      <c r="E610" s="28"/>
      <c r="G610" s="59"/>
      <c r="H610" s="60"/>
      <c r="I610" s="60"/>
      <c r="L610" s="68"/>
      <c r="N610" s="68"/>
      <c r="P610" s="68"/>
    </row>
    <row r="611">
      <c r="C611" s="58"/>
      <c r="E611" s="28"/>
      <c r="G611" s="59"/>
      <c r="H611" s="60"/>
      <c r="I611" s="60"/>
      <c r="L611" s="68"/>
      <c r="N611" s="68"/>
      <c r="P611" s="68"/>
    </row>
    <row r="612">
      <c r="C612" s="58"/>
      <c r="E612" s="28"/>
      <c r="G612" s="59"/>
      <c r="H612" s="60"/>
      <c r="I612" s="60"/>
      <c r="L612" s="68"/>
      <c r="N612" s="68"/>
      <c r="P612" s="68"/>
    </row>
    <row r="613">
      <c r="C613" s="58"/>
      <c r="E613" s="28"/>
      <c r="G613" s="59"/>
      <c r="H613" s="60"/>
      <c r="I613" s="60"/>
      <c r="L613" s="68"/>
      <c r="N613" s="68"/>
      <c r="P613" s="68"/>
    </row>
    <row r="614">
      <c r="C614" s="58"/>
      <c r="E614" s="28"/>
      <c r="G614" s="59"/>
      <c r="H614" s="60"/>
      <c r="I614" s="60"/>
      <c r="L614" s="68"/>
      <c r="N614" s="68"/>
      <c r="P614" s="68"/>
    </row>
    <row r="615">
      <c r="C615" s="58"/>
      <c r="E615" s="28"/>
      <c r="G615" s="59"/>
      <c r="H615" s="60"/>
      <c r="I615" s="60"/>
      <c r="L615" s="68"/>
      <c r="N615" s="68"/>
      <c r="P615" s="68"/>
    </row>
    <row r="616">
      <c r="C616" s="58"/>
      <c r="E616" s="28"/>
      <c r="G616" s="59"/>
      <c r="H616" s="60"/>
      <c r="I616" s="60"/>
      <c r="L616" s="68"/>
      <c r="N616" s="68"/>
      <c r="P616" s="68"/>
    </row>
    <row r="617">
      <c r="C617" s="58"/>
      <c r="E617" s="28"/>
      <c r="G617" s="59"/>
      <c r="H617" s="60"/>
      <c r="I617" s="60"/>
      <c r="L617" s="68"/>
      <c r="N617" s="68"/>
      <c r="P617" s="68"/>
    </row>
    <row r="618">
      <c r="C618" s="58"/>
      <c r="E618" s="28"/>
      <c r="G618" s="59"/>
      <c r="H618" s="60"/>
      <c r="I618" s="60"/>
      <c r="L618" s="68"/>
      <c r="N618" s="68"/>
      <c r="P618" s="68"/>
    </row>
    <row r="619">
      <c r="C619" s="58"/>
      <c r="E619" s="28"/>
      <c r="G619" s="59"/>
      <c r="H619" s="60"/>
      <c r="I619" s="60"/>
      <c r="L619" s="68"/>
      <c r="N619" s="68"/>
      <c r="P619" s="68"/>
    </row>
    <row r="620">
      <c r="C620" s="58"/>
      <c r="E620" s="28"/>
      <c r="G620" s="59"/>
      <c r="H620" s="60"/>
      <c r="I620" s="60"/>
      <c r="L620" s="68"/>
      <c r="N620" s="68"/>
      <c r="P620" s="68"/>
    </row>
    <row r="621">
      <c r="C621" s="58"/>
      <c r="E621" s="28"/>
      <c r="G621" s="59"/>
      <c r="H621" s="60"/>
      <c r="I621" s="60"/>
      <c r="L621" s="68"/>
      <c r="N621" s="68"/>
      <c r="P621" s="68"/>
    </row>
    <row r="622">
      <c r="C622" s="58"/>
      <c r="E622" s="28"/>
      <c r="G622" s="59"/>
      <c r="H622" s="60"/>
      <c r="I622" s="60"/>
      <c r="L622" s="68"/>
      <c r="N622" s="68"/>
      <c r="P622" s="68"/>
    </row>
    <row r="623">
      <c r="C623" s="58"/>
      <c r="E623" s="28"/>
      <c r="G623" s="59"/>
      <c r="H623" s="60"/>
      <c r="I623" s="60"/>
      <c r="L623" s="68"/>
      <c r="N623" s="68"/>
      <c r="P623" s="68"/>
    </row>
    <row r="624">
      <c r="C624" s="58"/>
      <c r="E624" s="28"/>
      <c r="G624" s="59"/>
      <c r="H624" s="60"/>
      <c r="I624" s="60"/>
      <c r="L624" s="68"/>
      <c r="N624" s="68"/>
      <c r="P624" s="68"/>
    </row>
    <row r="625">
      <c r="C625" s="58"/>
      <c r="E625" s="28"/>
      <c r="G625" s="59"/>
      <c r="H625" s="60"/>
      <c r="I625" s="60"/>
      <c r="L625" s="68"/>
      <c r="N625" s="68"/>
      <c r="P625" s="68"/>
    </row>
    <row r="626">
      <c r="C626" s="58"/>
      <c r="E626" s="28"/>
      <c r="G626" s="59"/>
      <c r="H626" s="60"/>
      <c r="I626" s="60"/>
      <c r="L626" s="68"/>
      <c r="N626" s="68"/>
      <c r="P626" s="68"/>
    </row>
    <row r="627">
      <c r="C627" s="58"/>
      <c r="E627" s="28"/>
      <c r="G627" s="59"/>
      <c r="H627" s="60"/>
      <c r="I627" s="60"/>
      <c r="L627" s="68"/>
      <c r="N627" s="68"/>
      <c r="P627" s="68"/>
    </row>
    <row r="628">
      <c r="C628" s="58"/>
      <c r="E628" s="28"/>
      <c r="G628" s="59"/>
      <c r="H628" s="60"/>
      <c r="I628" s="60"/>
      <c r="L628" s="68"/>
      <c r="N628" s="68"/>
      <c r="P628" s="68"/>
    </row>
    <row r="629">
      <c r="C629" s="58"/>
      <c r="E629" s="28"/>
      <c r="G629" s="59"/>
      <c r="H629" s="60"/>
      <c r="I629" s="60"/>
      <c r="L629" s="68"/>
      <c r="N629" s="68"/>
      <c r="P629" s="68"/>
    </row>
    <row r="630">
      <c r="C630" s="58"/>
      <c r="E630" s="28"/>
      <c r="G630" s="59"/>
      <c r="H630" s="60"/>
      <c r="I630" s="60"/>
      <c r="L630" s="68"/>
      <c r="N630" s="68"/>
      <c r="P630" s="68"/>
    </row>
    <row r="631">
      <c r="C631" s="58"/>
      <c r="E631" s="28"/>
      <c r="G631" s="59"/>
      <c r="H631" s="60"/>
      <c r="I631" s="60"/>
      <c r="L631" s="68"/>
      <c r="N631" s="68"/>
      <c r="P631" s="68"/>
    </row>
    <row r="632">
      <c r="C632" s="58"/>
      <c r="E632" s="28"/>
      <c r="G632" s="59"/>
      <c r="H632" s="60"/>
      <c r="I632" s="60"/>
      <c r="L632" s="68"/>
      <c r="N632" s="68"/>
      <c r="P632" s="68"/>
    </row>
    <row r="633">
      <c r="C633" s="58"/>
      <c r="E633" s="28"/>
      <c r="G633" s="59"/>
      <c r="H633" s="60"/>
      <c r="I633" s="60"/>
      <c r="L633" s="68"/>
      <c r="N633" s="68"/>
      <c r="P633" s="68"/>
    </row>
    <row r="634">
      <c r="C634" s="58"/>
      <c r="E634" s="28"/>
      <c r="G634" s="59"/>
      <c r="H634" s="60"/>
      <c r="I634" s="60"/>
      <c r="L634" s="68"/>
      <c r="N634" s="68"/>
      <c r="P634" s="68"/>
    </row>
    <row r="635">
      <c r="C635" s="58"/>
      <c r="E635" s="28"/>
      <c r="G635" s="59"/>
      <c r="H635" s="60"/>
      <c r="I635" s="60"/>
      <c r="L635" s="68"/>
      <c r="N635" s="68"/>
      <c r="P635" s="68"/>
    </row>
    <row r="636">
      <c r="C636" s="58"/>
      <c r="E636" s="28"/>
      <c r="G636" s="59"/>
      <c r="H636" s="60"/>
      <c r="I636" s="60"/>
      <c r="L636" s="68"/>
      <c r="N636" s="68"/>
      <c r="P636" s="68"/>
    </row>
    <row r="637">
      <c r="C637" s="58"/>
      <c r="E637" s="28"/>
      <c r="G637" s="59"/>
      <c r="H637" s="60"/>
      <c r="I637" s="60"/>
      <c r="L637" s="68"/>
      <c r="N637" s="68"/>
      <c r="P637" s="68"/>
    </row>
    <row r="638">
      <c r="C638" s="58"/>
      <c r="E638" s="28"/>
      <c r="G638" s="59"/>
      <c r="H638" s="60"/>
      <c r="I638" s="60"/>
      <c r="L638" s="68"/>
      <c r="N638" s="68"/>
      <c r="P638" s="68"/>
    </row>
    <row r="639">
      <c r="C639" s="58"/>
      <c r="E639" s="28"/>
      <c r="G639" s="59"/>
      <c r="H639" s="60"/>
      <c r="I639" s="60"/>
      <c r="L639" s="68"/>
      <c r="N639" s="68"/>
      <c r="P639" s="68"/>
    </row>
    <row r="640">
      <c r="C640" s="58"/>
      <c r="E640" s="28"/>
      <c r="G640" s="59"/>
      <c r="H640" s="60"/>
      <c r="I640" s="60"/>
      <c r="L640" s="68"/>
      <c r="N640" s="68"/>
      <c r="P640" s="68"/>
    </row>
    <row r="641">
      <c r="C641" s="58"/>
      <c r="E641" s="28"/>
      <c r="G641" s="59"/>
      <c r="H641" s="60"/>
      <c r="I641" s="60"/>
      <c r="L641" s="68"/>
      <c r="N641" s="68"/>
      <c r="P641" s="68"/>
    </row>
    <row r="642">
      <c r="C642" s="58"/>
      <c r="E642" s="28"/>
      <c r="G642" s="59"/>
      <c r="H642" s="60"/>
      <c r="I642" s="60"/>
      <c r="L642" s="68"/>
      <c r="N642" s="68"/>
      <c r="P642" s="68"/>
    </row>
    <row r="643">
      <c r="C643" s="58"/>
      <c r="E643" s="28"/>
      <c r="G643" s="59"/>
      <c r="H643" s="60"/>
      <c r="I643" s="60"/>
      <c r="L643" s="68"/>
      <c r="N643" s="68"/>
      <c r="P643" s="68"/>
    </row>
    <row r="644">
      <c r="C644" s="58"/>
      <c r="E644" s="28"/>
      <c r="G644" s="59"/>
      <c r="H644" s="60"/>
      <c r="I644" s="60"/>
      <c r="L644" s="68"/>
      <c r="N644" s="68"/>
      <c r="P644" s="68"/>
    </row>
    <row r="645">
      <c r="C645" s="58"/>
      <c r="E645" s="28"/>
      <c r="G645" s="59"/>
      <c r="H645" s="60"/>
      <c r="I645" s="60"/>
      <c r="L645" s="68"/>
      <c r="N645" s="68"/>
      <c r="P645" s="68"/>
    </row>
    <row r="646">
      <c r="C646" s="58"/>
      <c r="E646" s="28"/>
      <c r="G646" s="59"/>
      <c r="H646" s="60"/>
      <c r="I646" s="60"/>
      <c r="L646" s="68"/>
      <c r="N646" s="68"/>
      <c r="P646" s="68"/>
    </row>
    <row r="647">
      <c r="C647" s="58"/>
      <c r="E647" s="28"/>
      <c r="G647" s="59"/>
      <c r="H647" s="60"/>
      <c r="I647" s="60"/>
      <c r="L647" s="68"/>
      <c r="N647" s="68"/>
      <c r="P647" s="68"/>
    </row>
    <row r="648">
      <c r="C648" s="58"/>
      <c r="E648" s="28"/>
      <c r="G648" s="59"/>
      <c r="H648" s="60"/>
      <c r="I648" s="60"/>
      <c r="L648" s="68"/>
      <c r="N648" s="68"/>
      <c r="P648" s="68"/>
    </row>
    <row r="649">
      <c r="C649" s="58"/>
      <c r="E649" s="28"/>
      <c r="G649" s="59"/>
      <c r="H649" s="60"/>
      <c r="I649" s="60"/>
      <c r="L649" s="68"/>
      <c r="N649" s="68"/>
      <c r="P649" s="68"/>
    </row>
    <row r="650">
      <c r="C650" s="58"/>
      <c r="E650" s="28"/>
      <c r="G650" s="59"/>
      <c r="H650" s="60"/>
      <c r="I650" s="60"/>
      <c r="L650" s="68"/>
      <c r="N650" s="68"/>
      <c r="P650" s="68"/>
    </row>
    <row r="651">
      <c r="C651" s="58"/>
      <c r="E651" s="28"/>
      <c r="G651" s="59"/>
      <c r="H651" s="60"/>
      <c r="I651" s="60"/>
      <c r="L651" s="68"/>
      <c r="N651" s="68"/>
      <c r="P651" s="68"/>
    </row>
    <row r="652">
      <c r="C652" s="58"/>
      <c r="E652" s="28"/>
      <c r="G652" s="59"/>
      <c r="H652" s="60"/>
      <c r="I652" s="60"/>
      <c r="L652" s="68"/>
      <c r="N652" s="68"/>
      <c r="P652" s="68"/>
    </row>
    <row r="653">
      <c r="C653" s="58"/>
      <c r="E653" s="28"/>
      <c r="G653" s="59"/>
      <c r="H653" s="60"/>
      <c r="I653" s="60"/>
      <c r="L653" s="68"/>
      <c r="N653" s="68"/>
      <c r="P653" s="68"/>
    </row>
    <row r="654">
      <c r="C654" s="58"/>
      <c r="E654" s="28"/>
      <c r="G654" s="59"/>
      <c r="H654" s="60"/>
      <c r="I654" s="60"/>
      <c r="L654" s="68"/>
      <c r="N654" s="68"/>
      <c r="P654" s="68"/>
    </row>
    <row r="655">
      <c r="C655" s="58"/>
      <c r="E655" s="28"/>
      <c r="G655" s="59"/>
      <c r="H655" s="60"/>
      <c r="I655" s="60"/>
      <c r="L655" s="68"/>
      <c r="N655" s="68"/>
      <c r="P655" s="68"/>
    </row>
    <row r="656">
      <c r="C656" s="58"/>
      <c r="E656" s="28"/>
      <c r="G656" s="59"/>
      <c r="H656" s="60"/>
      <c r="I656" s="60"/>
      <c r="L656" s="68"/>
      <c r="N656" s="68"/>
      <c r="P656" s="68"/>
    </row>
    <row r="657">
      <c r="C657" s="58"/>
      <c r="E657" s="28"/>
      <c r="G657" s="59"/>
      <c r="H657" s="60"/>
      <c r="I657" s="60"/>
      <c r="L657" s="68"/>
      <c r="N657" s="68"/>
      <c r="P657" s="68"/>
    </row>
    <row r="658">
      <c r="C658" s="58"/>
      <c r="E658" s="28"/>
      <c r="G658" s="59"/>
      <c r="H658" s="60"/>
      <c r="I658" s="60"/>
      <c r="L658" s="68"/>
      <c r="N658" s="68"/>
      <c r="P658" s="68"/>
    </row>
    <row r="659">
      <c r="C659" s="58"/>
      <c r="E659" s="28"/>
      <c r="G659" s="59"/>
      <c r="H659" s="60"/>
      <c r="I659" s="60"/>
      <c r="L659" s="68"/>
      <c r="N659" s="68"/>
      <c r="P659" s="68"/>
    </row>
    <row r="660">
      <c r="C660" s="58"/>
      <c r="E660" s="28"/>
      <c r="G660" s="59"/>
      <c r="H660" s="60"/>
      <c r="I660" s="60"/>
      <c r="L660" s="68"/>
      <c r="N660" s="68"/>
      <c r="P660" s="68"/>
    </row>
    <row r="661">
      <c r="C661" s="58"/>
      <c r="E661" s="28"/>
      <c r="G661" s="59"/>
      <c r="H661" s="60"/>
      <c r="I661" s="60"/>
      <c r="L661" s="68"/>
      <c r="N661" s="68"/>
      <c r="P661" s="68"/>
    </row>
    <row r="662">
      <c r="C662" s="58"/>
      <c r="E662" s="28"/>
      <c r="G662" s="59"/>
      <c r="H662" s="60"/>
      <c r="I662" s="60"/>
      <c r="L662" s="68"/>
      <c r="N662" s="68"/>
      <c r="P662" s="68"/>
    </row>
    <row r="663">
      <c r="C663" s="58"/>
      <c r="E663" s="28"/>
      <c r="G663" s="59"/>
      <c r="H663" s="60"/>
      <c r="I663" s="60"/>
      <c r="L663" s="68"/>
      <c r="N663" s="68"/>
      <c r="P663" s="68"/>
    </row>
    <row r="664">
      <c r="C664" s="58"/>
      <c r="E664" s="28"/>
      <c r="G664" s="59"/>
      <c r="H664" s="60"/>
      <c r="I664" s="60"/>
      <c r="L664" s="68"/>
      <c r="N664" s="68"/>
      <c r="P664" s="68"/>
    </row>
    <row r="665">
      <c r="C665" s="58"/>
      <c r="E665" s="28"/>
      <c r="G665" s="59"/>
      <c r="H665" s="60"/>
      <c r="I665" s="60"/>
      <c r="L665" s="68"/>
      <c r="N665" s="68"/>
      <c r="P665" s="68"/>
    </row>
    <row r="666">
      <c r="C666" s="58"/>
      <c r="E666" s="28"/>
      <c r="G666" s="59"/>
      <c r="H666" s="60"/>
      <c r="I666" s="60"/>
      <c r="L666" s="68"/>
      <c r="N666" s="68"/>
      <c r="P666" s="68"/>
    </row>
    <row r="667">
      <c r="C667" s="58"/>
      <c r="E667" s="28"/>
      <c r="G667" s="59"/>
      <c r="H667" s="60"/>
      <c r="I667" s="60"/>
      <c r="L667" s="68"/>
      <c r="N667" s="68"/>
      <c r="P667" s="68"/>
    </row>
    <row r="668">
      <c r="C668" s="58"/>
      <c r="E668" s="28"/>
      <c r="G668" s="59"/>
      <c r="H668" s="60"/>
      <c r="I668" s="60"/>
      <c r="L668" s="68"/>
      <c r="N668" s="68"/>
      <c r="P668" s="68"/>
    </row>
    <row r="669">
      <c r="C669" s="58"/>
      <c r="E669" s="28"/>
      <c r="G669" s="59"/>
      <c r="H669" s="60"/>
      <c r="I669" s="60"/>
      <c r="L669" s="68"/>
      <c r="N669" s="68"/>
      <c r="P669" s="68"/>
    </row>
    <row r="670">
      <c r="C670" s="58"/>
      <c r="E670" s="28"/>
      <c r="G670" s="59"/>
      <c r="H670" s="60"/>
      <c r="I670" s="60"/>
      <c r="L670" s="68"/>
      <c r="N670" s="68"/>
      <c r="P670" s="68"/>
    </row>
    <row r="671">
      <c r="C671" s="58"/>
      <c r="E671" s="28"/>
      <c r="G671" s="59"/>
      <c r="H671" s="60"/>
      <c r="I671" s="60"/>
      <c r="L671" s="68"/>
      <c r="N671" s="68"/>
      <c r="P671" s="68"/>
    </row>
    <row r="672">
      <c r="C672" s="58"/>
      <c r="E672" s="28"/>
      <c r="G672" s="59"/>
      <c r="H672" s="60"/>
      <c r="I672" s="60"/>
      <c r="L672" s="68"/>
      <c r="N672" s="68"/>
      <c r="P672" s="68"/>
    </row>
    <row r="673">
      <c r="C673" s="58"/>
      <c r="E673" s="28"/>
      <c r="G673" s="59"/>
      <c r="H673" s="60"/>
      <c r="I673" s="60"/>
      <c r="L673" s="68"/>
      <c r="N673" s="68"/>
      <c r="P673" s="68"/>
    </row>
    <row r="674">
      <c r="C674" s="58"/>
      <c r="E674" s="28"/>
      <c r="G674" s="59"/>
      <c r="H674" s="60"/>
      <c r="I674" s="60"/>
      <c r="L674" s="68"/>
      <c r="N674" s="68"/>
      <c r="P674" s="68"/>
    </row>
    <row r="675">
      <c r="C675" s="58"/>
      <c r="E675" s="28"/>
      <c r="G675" s="59"/>
      <c r="H675" s="60"/>
      <c r="I675" s="60"/>
      <c r="L675" s="68"/>
      <c r="N675" s="68"/>
      <c r="P675" s="68"/>
    </row>
    <row r="676">
      <c r="C676" s="58"/>
      <c r="E676" s="28"/>
      <c r="G676" s="59"/>
      <c r="H676" s="60"/>
      <c r="I676" s="60"/>
      <c r="L676" s="68"/>
      <c r="N676" s="68"/>
      <c r="P676" s="68"/>
    </row>
    <row r="677">
      <c r="C677" s="58"/>
      <c r="E677" s="28"/>
      <c r="G677" s="59"/>
      <c r="H677" s="60"/>
      <c r="I677" s="60"/>
      <c r="L677" s="68"/>
      <c r="N677" s="68"/>
      <c r="P677" s="68"/>
    </row>
    <row r="678">
      <c r="C678" s="58"/>
      <c r="E678" s="28"/>
      <c r="G678" s="59"/>
      <c r="H678" s="60"/>
      <c r="I678" s="60"/>
      <c r="L678" s="68"/>
      <c r="N678" s="68"/>
      <c r="P678" s="68"/>
    </row>
    <row r="679">
      <c r="C679" s="58"/>
      <c r="E679" s="28"/>
      <c r="G679" s="59"/>
      <c r="H679" s="60"/>
      <c r="I679" s="60"/>
      <c r="L679" s="68"/>
      <c r="N679" s="68"/>
      <c r="P679" s="68"/>
    </row>
    <row r="680">
      <c r="C680" s="58"/>
      <c r="E680" s="28"/>
      <c r="G680" s="59"/>
      <c r="H680" s="60"/>
      <c r="I680" s="60"/>
      <c r="L680" s="68"/>
      <c r="N680" s="68"/>
      <c r="P680" s="68"/>
    </row>
    <row r="681">
      <c r="C681" s="58"/>
      <c r="E681" s="28"/>
      <c r="G681" s="59"/>
      <c r="H681" s="60"/>
      <c r="I681" s="60"/>
      <c r="L681" s="68"/>
      <c r="N681" s="68"/>
      <c r="P681" s="68"/>
    </row>
    <row r="682">
      <c r="C682" s="58"/>
      <c r="E682" s="28"/>
      <c r="G682" s="59"/>
      <c r="H682" s="60"/>
      <c r="I682" s="60"/>
      <c r="L682" s="68"/>
      <c r="N682" s="68"/>
      <c r="P682" s="68"/>
    </row>
    <row r="683">
      <c r="C683" s="58"/>
      <c r="E683" s="28"/>
      <c r="G683" s="59"/>
      <c r="H683" s="60"/>
      <c r="I683" s="60"/>
      <c r="L683" s="68"/>
      <c r="N683" s="68"/>
      <c r="P683" s="68"/>
    </row>
    <row r="684">
      <c r="C684" s="58"/>
      <c r="E684" s="28"/>
      <c r="G684" s="59"/>
      <c r="H684" s="60"/>
      <c r="I684" s="60"/>
      <c r="L684" s="68"/>
      <c r="N684" s="68"/>
      <c r="P684" s="68"/>
    </row>
    <row r="685">
      <c r="C685" s="58"/>
      <c r="E685" s="28"/>
      <c r="G685" s="59"/>
      <c r="H685" s="60"/>
      <c r="I685" s="60"/>
      <c r="L685" s="68"/>
      <c r="N685" s="68"/>
      <c r="P685" s="68"/>
    </row>
    <row r="686">
      <c r="C686" s="58"/>
      <c r="E686" s="28"/>
      <c r="G686" s="59"/>
      <c r="H686" s="60"/>
      <c r="I686" s="60"/>
      <c r="L686" s="68"/>
      <c r="N686" s="68"/>
      <c r="P686" s="68"/>
    </row>
    <row r="687">
      <c r="C687" s="58"/>
      <c r="E687" s="28"/>
      <c r="G687" s="59"/>
      <c r="H687" s="60"/>
      <c r="I687" s="60"/>
      <c r="L687" s="68"/>
      <c r="N687" s="68"/>
      <c r="P687" s="68"/>
    </row>
    <row r="688">
      <c r="C688" s="58"/>
      <c r="E688" s="28"/>
      <c r="G688" s="59"/>
      <c r="H688" s="60"/>
      <c r="I688" s="60"/>
      <c r="L688" s="68"/>
      <c r="N688" s="68"/>
      <c r="P688" s="68"/>
    </row>
    <row r="689">
      <c r="C689" s="58"/>
      <c r="E689" s="28"/>
      <c r="G689" s="59"/>
      <c r="H689" s="60"/>
      <c r="I689" s="60"/>
      <c r="L689" s="68"/>
      <c r="N689" s="68"/>
      <c r="P689" s="68"/>
    </row>
    <row r="690">
      <c r="C690" s="58"/>
      <c r="E690" s="28"/>
      <c r="G690" s="59"/>
      <c r="H690" s="60"/>
      <c r="I690" s="60"/>
      <c r="L690" s="68"/>
      <c r="N690" s="68"/>
      <c r="P690" s="68"/>
    </row>
    <row r="691">
      <c r="C691" s="58"/>
      <c r="E691" s="28"/>
      <c r="G691" s="59"/>
      <c r="H691" s="60"/>
      <c r="I691" s="60"/>
      <c r="L691" s="68"/>
      <c r="N691" s="68"/>
      <c r="P691" s="68"/>
    </row>
    <row r="692">
      <c r="C692" s="58"/>
      <c r="E692" s="28"/>
      <c r="G692" s="59"/>
      <c r="H692" s="60"/>
      <c r="I692" s="60"/>
      <c r="L692" s="68"/>
      <c r="N692" s="68"/>
      <c r="P692" s="68"/>
    </row>
    <row r="693">
      <c r="C693" s="58"/>
      <c r="E693" s="28"/>
      <c r="G693" s="59"/>
      <c r="H693" s="60"/>
      <c r="I693" s="60"/>
      <c r="L693" s="68"/>
      <c r="N693" s="68"/>
      <c r="P693" s="68"/>
    </row>
    <row r="694">
      <c r="C694" s="58"/>
      <c r="E694" s="28"/>
      <c r="G694" s="59"/>
      <c r="H694" s="60"/>
      <c r="I694" s="60"/>
      <c r="L694" s="68"/>
      <c r="N694" s="68"/>
      <c r="P694" s="68"/>
    </row>
    <row r="695">
      <c r="C695" s="58"/>
      <c r="E695" s="28"/>
      <c r="G695" s="59"/>
      <c r="H695" s="60"/>
      <c r="I695" s="60"/>
      <c r="L695" s="68"/>
      <c r="N695" s="68"/>
      <c r="P695" s="68"/>
    </row>
    <row r="696">
      <c r="C696" s="58"/>
      <c r="E696" s="28"/>
      <c r="G696" s="59"/>
      <c r="H696" s="60"/>
      <c r="I696" s="60"/>
      <c r="L696" s="68"/>
      <c r="N696" s="68"/>
      <c r="P696" s="68"/>
    </row>
    <row r="697">
      <c r="C697" s="58"/>
      <c r="E697" s="28"/>
      <c r="G697" s="59"/>
      <c r="H697" s="60"/>
      <c r="I697" s="60"/>
      <c r="L697" s="68"/>
      <c r="N697" s="68"/>
      <c r="P697" s="68"/>
    </row>
    <row r="698">
      <c r="C698" s="58"/>
      <c r="E698" s="28"/>
      <c r="G698" s="59"/>
      <c r="H698" s="60"/>
      <c r="I698" s="60"/>
      <c r="L698" s="68"/>
      <c r="N698" s="68"/>
      <c r="P698" s="68"/>
    </row>
    <row r="699">
      <c r="C699" s="58"/>
      <c r="E699" s="28"/>
      <c r="G699" s="59"/>
      <c r="H699" s="60"/>
      <c r="I699" s="60"/>
      <c r="L699" s="68"/>
      <c r="N699" s="68"/>
      <c r="P699" s="68"/>
    </row>
    <row r="700">
      <c r="C700" s="58"/>
      <c r="E700" s="28"/>
      <c r="G700" s="59"/>
      <c r="H700" s="60"/>
      <c r="I700" s="60"/>
      <c r="L700" s="68"/>
      <c r="N700" s="68"/>
      <c r="P700" s="68"/>
    </row>
    <row r="701">
      <c r="C701" s="58"/>
      <c r="E701" s="28"/>
      <c r="G701" s="59"/>
      <c r="H701" s="60"/>
      <c r="I701" s="60"/>
      <c r="L701" s="68"/>
      <c r="N701" s="68"/>
      <c r="P701" s="68"/>
    </row>
    <row r="702">
      <c r="C702" s="58"/>
      <c r="E702" s="28"/>
      <c r="G702" s="59"/>
      <c r="H702" s="60"/>
      <c r="I702" s="60"/>
      <c r="L702" s="68"/>
      <c r="N702" s="68"/>
      <c r="P702" s="68"/>
    </row>
    <row r="703">
      <c r="C703" s="58"/>
      <c r="E703" s="28"/>
      <c r="G703" s="59"/>
      <c r="H703" s="60"/>
      <c r="I703" s="60"/>
      <c r="L703" s="68"/>
      <c r="N703" s="68"/>
      <c r="P703" s="68"/>
    </row>
    <row r="704">
      <c r="C704" s="58"/>
      <c r="E704" s="28"/>
      <c r="G704" s="59"/>
      <c r="H704" s="60"/>
      <c r="I704" s="60"/>
      <c r="L704" s="68"/>
      <c r="N704" s="68"/>
      <c r="P704" s="68"/>
    </row>
    <row r="705">
      <c r="C705" s="58"/>
      <c r="E705" s="28"/>
      <c r="G705" s="59"/>
      <c r="H705" s="60"/>
      <c r="I705" s="60"/>
      <c r="L705" s="68"/>
      <c r="N705" s="68"/>
      <c r="P705" s="68"/>
    </row>
    <row r="706">
      <c r="C706" s="58"/>
      <c r="E706" s="28"/>
      <c r="G706" s="59"/>
      <c r="H706" s="60"/>
      <c r="I706" s="60"/>
      <c r="L706" s="68"/>
      <c r="N706" s="68"/>
      <c r="P706" s="68"/>
    </row>
    <row r="707">
      <c r="C707" s="58"/>
      <c r="E707" s="28"/>
      <c r="G707" s="59"/>
      <c r="H707" s="60"/>
      <c r="I707" s="60"/>
      <c r="L707" s="68"/>
      <c r="N707" s="68"/>
      <c r="P707" s="68"/>
    </row>
    <row r="708">
      <c r="C708" s="58"/>
      <c r="E708" s="28"/>
      <c r="G708" s="59"/>
      <c r="H708" s="60"/>
      <c r="I708" s="60"/>
      <c r="L708" s="68"/>
      <c r="N708" s="68"/>
      <c r="P708" s="68"/>
    </row>
    <row r="709">
      <c r="C709" s="58"/>
      <c r="E709" s="28"/>
      <c r="G709" s="59"/>
      <c r="H709" s="60"/>
      <c r="I709" s="60"/>
      <c r="L709" s="68"/>
      <c r="N709" s="68"/>
      <c r="P709" s="68"/>
    </row>
    <row r="710">
      <c r="C710" s="58"/>
      <c r="E710" s="28"/>
      <c r="G710" s="59"/>
      <c r="H710" s="60"/>
      <c r="I710" s="60"/>
      <c r="L710" s="68"/>
      <c r="N710" s="68"/>
      <c r="P710" s="68"/>
    </row>
    <row r="711">
      <c r="C711" s="58"/>
      <c r="E711" s="28"/>
      <c r="G711" s="59"/>
      <c r="H711" s="60"/>
      <c r="I711" s="60"/>
      <c r="L711" s="68"/>
      <c r="N711" s="68"/>
      <c r="P711" s="68"/>
    </row>
    <row r="712">
      <c r="C712" s="58"/>
      <c r="E712" s="28"/>
      <c r="G712" s="59"/>
      <c r="H712" s="60"/>
      <c r="I712" s="60"/>
      <c r="L712" s="68"/>
      <c r="N712" s="68"/>
      <c r="P712" s="68"/>
    </row>
    <row r="713">
      <c r="C713" s="58"/>
      <c r="E713" s="28"/>
      <c r="G713" s="59"/>
      <c r="H713" s="60"/>
      <c r="I713" s="60"/>
      <c r="L713" s="68"/>
      <c r="N713" s="68"/>
      <c r="P713" s="68"/>
    </row>
    <row r="714">
      <c r="C714" s="58"/>
      <c r="E714" s="28"/>
      <c r="G714" s="59"/>
      <c r="H714" s="60"/>
      <c r="I714" s="60"/>
      <c r="L714" s="68"/>
      <c r="N714" s="68"/>
      <c r="P714" s="68"/>
    </row>
    <row r="715">
      <c r="C715" s="58"/>
      <c r="E715" s="28"/>
      <c r="G715" s="59"/>
      <c r="H715" s="60"/>
      <c r="I715" s="60"/>
      <c r="L715" s="68"/>
      <c r="N715" s="68"/>
      <c r="P715" s="68"/>
    </row>
    <row r="716">
      <c r="C716" s="58"/>
      <c r="E716" s="28"/>
      <c r="G716" s="59"/>
      <c r="H716" s="60"/>
      <c r="I716" s="60"/>
      <c r="L716" s="68"/>
      <c r="N716" s="68"/>
      <c r="P716" s="68"/>
    </row>
    <row r="717">
      <c r="C717" s="58"/>
      <c r="E717" s="28"/>
      <c r="G717" s="59"/>
      <c r="H717" s="60"/>
      <c r="I717" s="60"/>
      <c r="L717" s="68"/>
      <c r="N717" s="68"/>
      <c r="P717" s="68"/>
    </row>
    <row r="718">
      <c r="C718" s="58"/>
      <c r="E718" s="28"/>
      <c r="G718" s="59"/>
      <c r="H718" s="60"/>
      <c r="I718" s="60"/>
      <c r="L718" s="68"/>
      <c r="N718" s="68"/>
      <c r="P718" s="68"/>
    </row>
    <row r="719">
      <c r="C719" s="58"/>
      <c r="E719" s="28"/>
      <c r="G719" s="59"/>
      <c r="H719" s="60"/>
      <c r="I719" s="60"/>
      <c r="L719" s="68"/>
      <c r="N719" s="68"/>
      <c r="P719" s="68"/>
    </row>
    <row r="720">
      <c r="C720" s="58"/>
      <c r="E720" s="28"/>
      <c r="G720" s="59"/>
      <c r="H720" s="60"/>
      <c r="I720" s="60"/>
      <c r="L720" s="68"/>
      <c r="N720" s="68"/>
      <c r="P720" s="68"/>
    </row>
    <row r="721">
      <c r="C721" s="58"/>
      <c r="E721" s="28"/>
      <c r="G721" s="59"/>
      <c r="H721" s="60"/>
      <c r="I721" s="60"/>
      <c r="L721" s="68"/>
      <c r="N721" s="68"/>
      <c r="P721" s="68"/>
    </row>
    <row r="722">
      <c r="C722" s="58"/>
      <c r="E722" s="28"/>
      <c r="G722" s="59"/>
      <c r="H722" s="60"/>
      <c r="I722" s="60"/>
      <c r="L722" s="68"/>
      <c r="N722" s="68"/>
      <c r="P722" s="68"/>
    </row>
    <row r="723">
      <c r="C723" s="58"/>
      <c r="E723" s="28"/>
      <c r="G723" s="59"/>
      <c r="H723" s="60"/>
      <c r="I723" s="60"/>
      <c r="L723" s="68"/>
      <c r="N723" s="68"/>
      <c r="P723" s="68"/>
    </row>
    <row r="724">
      <c r="C724" s="58"/>
      <c r="E724" s="28"/>
      <c r="G724" s="59"/>
      <c r="H724" s="60"/>
      <c r="I724" s="60"/>
      <c r="L724" s="68"/>
      <c r="N724" s="68"/>
      <c r="P724" s="68"/>
    </row>
    <row r="725">
      <c r="C725" s="58"/>
      <c r="E725" s="28"/>
      <c r="G725" s="59"/>
      <c r="H725" s="60"/>
      <c r="I725" s="60"/>
      <c r="L725" s="68"/>
      <c r="N725" s="68"/>
      <c r="P725" s="68"/>
    </row>
    <row r="726">
      <c r="C726" s="58"/>
      <c r="E726" s="28"/>
      <c r="G726" s="59"/>
      <c r="H726" s="60"/>
      <c r="I726" s="60"/>
      <c r="L726" s="68"/>
      <c r="N726" s="68"/>
      <c r="P726" s="68"/>
    </row>
    <row r="727">
      <c r="C727" s="58"/>
      <c r="E727" s="28"/>
      <c r="G727" s="59"/>
      <c r="H727" s="60"/>
      <c r="I727" s="60"/>
      <c r="L727" s="68"/>
      <c r="N727" s="68"/>
      <c r="P727" s="68"/>
    </row>
    <row r="728">
      <c r="C728" s="58"/>
      <c r="E728" s="28"/>
      <c r="G728" s="59"/>
      <c r="H728" s="60"/>
      <c r="I728" s="60"/>
      <c r="L728" s="68"/>
      <c r="N728" s="68"/>
      <c r="P728" s="68"/>
    </row>
    <row r="729">
      <c r="C729" s="58"/>
      <c r="E729" s="28"/>
      <c r="G729" s="59"/>
      <c r="H729" s="60"/>
      <c r="I729" s="60"/>
      <c r="L729" s="68"/>
      <c r="N729" s="68"/>
      <c r="P729" s="68"/>
    </row>
    <row r="730">
      <c r="C730" s="58"/>
      <c r="E730" s="28"/>
      <c r="G730" s="59"/>
      <c r="H730" s="60"/>
      <c r="I730" s="60"/>
      <c r="L730" s="68"/>
      <c r="N730" s="68"/>
      <c r="P730" s="68"/>
    </row>
    <row r="731">
      <c r="C731" s="58"/>
      <c r="E731" s="28"/>
      <c r="G731" s="59"/>
      <c r="H731" s="60"/>
      <c r="I731" s="60"/>
      <c r="L731" s="68"/>
      <c r="N731" s="68"/>
      <c r="P731" s="68"/>
    </row>
    <row r="732">
      <c r="C732" s="58"/>
      <c r="E732" s="28"/>
      <c r="G732" s="59"/>
      <c r="H732" s="60"/>
      <c r="I732" s="60"/>
      <c r="L732" s="68"/>
      <c r="N732" s="68"/>
      <c r="P732" s="68"/>
    </row>
    <row r="733">
      <c r="C733" s="58"/>
      <c r="E733" s="28"/>
      <c r="G733" s="59"/>
      <c r="H733" s="60"/>
      <c r="I733" s="60"/>
      <c r="L733" s="68"/>
      <c r="N733" s="68"/>
      <c r="P733" s="68"/>
    </row>
    <row r="734">
      <c r="C734" s="58"/>
      <c r="E734" s="28"/>
      <c r="G734" s="59"/>
      <c r="H734" s="60"/>
      <c r="I734" s="60"/>
      <c r="L734" s="68"/>
      <c r="N734" s="68"/>
      <c r="P734" s="68"/>
    </row>
    <row r="735">
      <c r="C735" s="58"/>
      <c r="E735" s="28"/>
      <c r="G735" s="59"/>
      <c r="H735" s="60"/>
      <c r="I735" s="60"/>
      <c r="L735" s="68"/>
      <c r="N735" s="68"/>
      <c r="P735" s="68"/>
    </row>
    <row r="736">
      <c r="C736" s="58"/>
      <c r="E736" s="28"/>
      <c r="G736" s="59"/>
      <c r="H736" s="60"/>
      <c r="I736" s="60"/>
      <c r="L736" s="68"/>
      <c r="N736" s="68"/>
      <c r="P736" s="68"/>
    </row>
    <row r="737">
      <c r="C737" s="58"/>
      <c r="E737" s="28"/>
      <c r="G737" s="59"/>
      <c r="H737" s="60"/>
      <c r="I737" s="60"/>
      <c r="L737" s="68"/>
      <c r="N737" s="68"/>
      <c r="P737" s="68"/>
    </row>
    <row r="738">
      <c r="C738" s="58"/>
      <c r="E738" s="28"/>
      <c r="G738" s="59"/>
      <c r="H738" s="60"/>
      <c r="I738" s="60"/>
      <c r="L738" s="68"/>
      <c r="N738" s="68"/>
      <c r="P738" s="68"/>
    </row>
    <row r="739">
      <c r="C739" s="58"/>
      <c r="E739" s="28"/>
      <c r="G739" s="59"/>
      <c r="H739" s="60"/>
      <c r="I739" s="60"/>
      <c r="L739" s="68"/>
      <c r="N739" s="68"/>
      <c r="P739" s="68"/>
    </row>
    <row r="740">
      <c r="C740" s="58"/>
      <c r="E740" s="28"/>
      <c r="G740" s="59"/>
      <c r="H740" s="60"/>
      <c r="I740" s="60"/>
      <c r="L740" s="68"/>
      <c r="N740" s="68"/>
      <c r="P740" s="68"/>
    </row>
    <row r="741">
      <c r="C741" s="58"/>
      <c r="E741" s="28"/>
      <c r="G741" s="59"/>
      <c r="H741" s="60"/>
      <c r="I741" s="60"/>
      <c r="L741" s="68"/>
      <c r="N741" s="68"/>
      <c r="P741" s="68"/>
    </row>
    <row r="742">
      <c r="C742" s="58"/>
      <c r="E742" s="28"/>
      <c r="G742" s="59"/>
      <c r="H742" s="60"/>
      <c r="I742" s="60"/>
      <c r="L742" s="68"/>
      <c r="N742" s="68"/>
      <c r="P742" s="68"/>
    </row>
    <row r="743">
      <c r="C743" s="58"/>
      <c r="E743" s="28"/>
      <c r="G743" s="59"/>
      <c r="H743" s="60"/>
      <c r="I743" s="60"/>
      <c r="L743" s="68"/>
      <c r="N743" s="68"/>
      <c r="P743" s="68"/>
    </row>
    <row r="744">
      <c r="C744" s="58"/>
      <c r="E744" s="28"/>
      <c r="G744" s="59"/>
      <c r="H744" s="60"/>
      <c r="I744" s="60"/>
      <c r="L744" s="68"/>
      <c r="N744" s="68"/>
      <c r="P744" s="68"/>
    </row>
    <row r="745">
      <c r="C745" s="58"/>
      <c r="E745" s="28"/>
      <c r="G745" s="59"/>
      <c r="H745" s="60"/>
      <c r="I745" s="60"/>
      <c r="L745" s="68"/>
      <c r="N745" s="68"/>
      <c r="P745" s="68"/>
    </row>
    <row r="746">
      <c r="C746" s="58"/>
      <c r="E746" s="28"/>
      <c r="G746" s="59"/>
      <c r="H746" s="60"/>
      <c r="I746" s="60"/>
      <c r="L746" s="68"/>
      <c r="N746" s="68"/>
      <c r="P746" s="68"/>
    </row>
    <row r="747">
      <c r="C747" s="58"/>
      <c r="E747" s="28"/>
      <c r="G747" s="59"/>
      <c r="H747" s="60"/>
      <c r="I747" s="60"/>
      <c r="L747" s="68"/>
      <c r="N747" s="68"/>
      <c r="P747" s="68"/>
    </row>
    <row r="748">
      <c r="C748" s="58"/>
      <c r="E748" s="28"/>
      <c r="G748" s="59"/>
      <c r="H748" s="60"/>
      <c r="I748" s="60"/>
      <c r="L748" s="68"/>
      <c r="N748" s="68"/>
      <c r="P748" s="68"/>
    </row>
    <row r="749">
      <c r="C749" s="58"/>
      <c r="E749" s="28"/>
      <c r="G749" s="59"/>
      <c r="H749" s="60"/>
      <c r="I749" s="60"/>
      <c r="L749" s="68"/>
      <c r="N749" s="68"/>
      <c r="P749" s="68"/>
    </row>
    <row r="750">
      <c r="C750" s="58"/>
      <c r="E750" s="28"/>
      <c r="G750" s="59"/>
      <c r="H750" s="60"/>
      <c r="I750" s="60"/>
      <c r="L750" s="68"/>
      <c r="N750" s="68"/>
      <c r="P750" s="68"/>
    </row>
    <row r="751">
      <c r="C751" s="58"/>
      <c r="E751" s="28"/>
      <c r="G751" s="59"/>
      <c r="H751" s="60"/>
      <c r="I751" s="60"/>
      <c r="L751" s="68"/>
      <c r="N751" s="68"/>
      <c r="P751" s="68"/>
    </row>
    <row r="752">
      <c r="C752" s="58"/>
      <c r="E752" s="28"/>
      <c r="G752" s="59"/>
      <c r="H752" s="60"/>
      <c r="I752" s="60"/>
      <c r="L752" s="68"/>
      <c r="N752" s="68"/>
      <c r="P752" s="68"/>
    </row>
    <row r="753">
      <c r="C753" s="58"/>
      <c r="E753" s="28"/>
      <c r="G753" s="59"/>
      <c r="H753" s="60"/>
      <c r="I753" s="60"/>
      <c r="L753" s="68"/>
      <c r="N753" s="68"/>
      <c r="P753" s="68"/>
    </row>
    <row r="754">
      <c r="C754" s="58"/>
      <c r="E754" s="28"/>
      <c r="G754" s="59"/>
      <c r="H754" s="60"/>
      <c r="I754" s="60"/>
      <c r="L754" s="68"/>
      <c r="N754" s="68"/>
      <c r="P754" s="68"/>
    </row>
    <row r="755">
      <c r="C755" s="58"/>
      <c r="E755" s="28"/>
      <c r="G755" s="59"/>
      <c r="H755" s="60"/>
      <c r="I755" s="60"/>
      <c r="L755" s="68"/>
      <c r="N755" s="68"/>
      <c r="P755" s="68"/>
    </row>
    <row r="756">
      <c r="C756" s="58"/>
      <c r="E756" s="28"/>
      <c r="G756" s="59"/>
      <c r="H756" s="60"/>
      <c r="I756" s="60"/>
      <c r="L756" s="68"/>
      <c r="N756" s="68"/>
      <c r="P756" s="68"/>
    </row>
    <row r="757">
      <c r="C757" s="58"/>
      <c r="E757" s="28"/>
      <c r="G757" s="59"/>
      <c r="H757" s="60"/>
      <c r="I757" s="60"/>
      <c r="L757" s="68"/>
      <c r="N757" s="68"/>
      <c r="P757" s="68"/>
    </row>
    <row r="758">
      <c r="C758" s="58"/>
      <c r="E758" s="28"/>
      <c r="G758" s="59"/>
      <c r="H758" s="60"/>
      <c r="I758" s="60"/>
      <c r="L758" s="68"/>
      <c r="N758" s="68"/>
      <c r="P758" s="68"/>
    </row>
    <row r="759">
      <c r="C759" s="58"/>
      <c r="E759" s="28"/>
      <c r="G759" s="59"/>
      <c r="H759" s="60"/>
      <c r="I759" s="60"/>
      <c r="L759" s="68"/>
      <c r="N759" s="68"/>
      <c r="P759" s="68"/>
    </row>
    <row r="760">
      <c r="C760" s="58"/>
      <c r="E760" s="28"/>
      <c r="G760" s="59"/>
      <c r="H760" s="60"/>
      <c r="I760" s="60"/>
      <c r="L760" s="68"/>
      <c r="N760" s="68"/>
      <c r="P760" s="68"/>
    </row>
    <row r="761">
      <c r="C761" s="58"/>
      <c r="E761" s="28"/>
      <c r="G761" s="59"/>
      <c r="H761" s="60"/>
      <c r="I761" s="60"/>
      <c r="L761" s="68"/>
      <c r="N761" s="68"/>
      <c r="P761" s="68"/>
    </row>
    <row r="762">
      <c r="C762" s="58"/>
      <c r="E762" s="28"/>
      <c r="G762" s="59"/>
      <c r="H762" s="60"/>
      <c r="I762" s="60"/>
      <c r="L762" s="68"/>
      <c r="N762" s="68"/>
      <c r="P762" s="68"/>
    </row>
    <row r="763">
      <c r="C763" s="58"/>
      <c r="E763" s="28"/>
      <c r="G763" s="59"/>
      <c r="H763" s="60"/>
      <c r="I763" s="60"/>
      <c r="L763" s="68"/>
      <c r="N763" s="68"/>
      <c r="P763" s="68"/>
    </row>
    <row r="764">
      <c r="C764" s="58"/>
      <c r="E764" s="28"/>
      <c r="G764" s="59"/>
      <c r="H764" s="60"/>
      <c r="I764" s="60"/>
      <c r="L764" s="68"/>
      <c r="N764" s="68"/>
      <c r="P764" s="68"/>
    </row>
    <row r="765">
      <c r="C765" s="58"/>
      <c r="E765" s="28"/>
      <c r="G765" s="59"/>
      <c r="H765" s="60"/>
      <c r="I765" s="60"/>
      <c r="L765" s="68"/>
      <c r="N765" s="68"/>
      <c r="P765" s="68"/>
    </row>
    <row r="766">
      <c r="C766" s="58"/>
      <c r="E766" s="28"/>
      <c r="G766" s="59"/>
      <c r="H766" s="60"/>
      <c r="I766" s="60"/>
      <c r="L766" s="68"/>
      <c r="N766" s="68"/>
      <c r="P766" s="68"/>
    </row>
    <row r="767">
      <c r="C767" s="58"/>
      <c r="E767" s="28"/>
      <c r="G767" s="59"/>
      <c r="H767" s="60"/>
      <c r="I767" s="60"/>
      <c r="L767" s="68"/>
      <c r="N767" s="68"/>
      <c r="P767" s="68"/>
    </row>
    <row r="768">
      <c r="C768" s="58"/>
      <c r="E768" s="28"/>
      <c r="G768" s="59"/>
      <c r="H768" s="60"/>
      <c r="I768" s="60"/>
      <c r="L768" s="68"/>
      <c r="N768" s="68"/>
      <c r="P768" s="68"/>
    </row>
    <row r="769">
      <c r="C769" s="58"/>
      <c r="E769" s="28"/>
      <c r="G769" s="59"/>
      <c r="H769" s="60"/>
      <c r="I769" s="60"/>
      <c r="L769" s="68"/>
      <c r="N769" s="68"/>
      <c r="P769" s="68"/>
    </row>
    <row r="770">
      <c r="C770" s="58"/>
      <c r="E770" s="28"/>
      <c r="G770" s="59"/>
      <c r="H770" s="60"/>
      <c r="I770" s="60"/>
      <c r="L770" s="68"/>
      <c r="N770" s="68"/>
      <c r="P770" s="68"/>
    </row>
    <row r="771">
      <c r="C771" s="58"/>
      <c r="E771" s="28"/>
      <c r="G771" s="59"/>
      <c r="H771" s="60"/>
      <c r="I771" s="60"/>
      <c r="L771" s="68"/>
      <c r="N771" s="68"/>
      <c r="P771" s="68"/>
    </row>
    <row r="772">
      <c r="C772" s="58"/>
      <c r="E772" s="28"/>
      <c r="G772" s="59"/>
      <c r="H772" s="60"/>
      <c r="I772" s="60"/>
      <c r="L772" s="68"/>
      <c r="N772" s="68"/>
      <c r="P772" s="68"/>
    </row>
    <row r="773">
      <c r="C773" s="58"/>
      <c r="E773" s="28"/>
      <c r="G773" s="59"/>
      <c r="H773" s="60"/>
      <c r="I773" s="60"/>
      <c r="L773" s="68"/>
      <c r="N773" s="68"/>
      <c r="P773" s="68"/>
    </row>
    <row r="774">
      <c r="C774" s="58"/>
      <c r="E774" s="28"/>
      <c r="G774" s="59"/>
      <c r="H774" s="60"/>
      <c r="I774" s="60"/>
      <c r="L774" s="68"/>
      <c r="N774" s="68"/>
      <c r="P774" s="68"/>
    </row>
    <row r="775">
      <c r="C775" s="58"/>
      <c r="E775" s="28"/>
      <c r="G775" s="59"/>
      <c r="H775" s="60"/>
      <c r="I775" s="60"/>
      <c r="L775" s="68"/>
      <c r="N775" s="68"/>
      <c r="P775" s="68"/>
    </row>
    <row r="776">
      <c r="C776" s="58"/>
      <c r="E776" s="28"/>
      <c r="G776" s="59"/>
      <c r="H776" s="60"/>
      <c r="I776" s="60"/>
      <c r="L776" s="68"/>
      <c r="N776" s="68"/>
      <c r="P776" s="68"/>
    </row>
    <row r="777">
      <c r="C777" s="58"/>
      <c r="E777" s="28"/>
      <c r="G777" s="59"/>
      <c r="H777" s="60"/>
      <c r="I777" s="60"/>
      <c r="L777" s="68"/>
      <c r="N777" s="68"/>
      <c r="P777" s="68"/>
    </row>
    <row r="778">
      <c r="C778" s="58"/>
      <c r="E778" s="28"/>
      <c r="G778" s="59"/>
      <c r="H778" s="60"/>
      <c r="I778" s="60"/>
      <c r="L778" s="68"/>
      <c r="N778" s="68"/>
      <c r="P778" s="68"/>
    </row>
    <row r="779">
      <c r="C779" s="58"/>
      <c r="E779" s="28"/>
      <c r="G779" s="59"/>
      <c r="H779" s="60"/>
      <c r="I779" s="60"/>
      <c r="L779" s="68"/>
      <c r="N779" s="68"/>
      <c r="P779" s="68"/>
    </row>
    <row r="780">
      <c r="C780" s="58"/>
      <c r="E780" s="28"/>
      <c r="G780" s="59"/>
      <c r="H780" s="60"/>
      <c r="I780" s="60"/>
      <c r="L780" s="68"/>
      <c r="N780" s="68"/>
      <c r="P780" s="68"/>
    </row>
    <row r="781">
      <c r="C781" s="58"/>
      <c r="E781" s="28"/>
      <c r="G781" s="59"/>
      <c r="H781" s="60"/>
      <c r="I781" s="60"/>
      <c r="L781" s="68"/>
      <c r="N781" s="68"/>
      <c r="P781" s="68"/>
    </row>
    <row r="782">
      <c r="C782" s="58"/>
      <c r="E782" s="28"/>
      <c r="G782" s="59"/>
      <c r="H782" s="60"/>
      <c r="I782" s="60"/>
      <c r="L782" s="68"/>
      <c r="N782" s="68"/>
      <c r="P782" s="68"/>
    </row>
    <row r="783">
      <c r="C783" s="58"/>
      <c r="E783" s="28"/>
      <c r="G783" s="59"/>
      <c r="H783" s="60"/>
      <c r="I783" s="60"/>
      <c r="L783" s="68"/>
      <c r="N783" s="68"/>
      <c r="P783" s="68"/>
    </row>
    <row r="784">
      <c r="C784" s="58"/>
      <c r="E784" s="28"/>
      <c r="G784" s="59"/>
      <c r="H784" s="60"/>
      <c r="I784" s="60"/>
      <c r="L784" s="68"/>
      <c r="N784" s="68"/>
      <c r="P784" s="68"/>
    </row>
    <row r="785">
      <c r="C785" s="58"/>
      <c r="E785" s="28"/>
      <c r="G785" s="59"/>
      <c r="H785" s="60"/>
      <c r="I785" s="60"/>
      <c r="L785" s="68"/>
      <c r="N785" s="68"/>
      <c r="P785" s="68"/>
    </row>
    <row r="786">
      <c r="C786" s="58"/>
      <c r="E786" s="28"/>
      <c r="G786" s="59"/>
      <c r="H786" s="60"/>
      <c r="I786" s="60"/>
      <c r="L786" s="68"/>
      <c r="N786" s="68"/>
      <c r="P786" s="68"/>
    </row>
    <row r="787">
      <c r="C787" s="58"/>
      <c r="E787" s="28"/>
      <c r="G787" s="59"/>
      <c r="H787" s="60"/>
      <c r="I787" s="60"/>
      <c r="L787" s="68"/>
      <c r="N787" s="68"/>
      <c r="P787" s="68"/>
    </row>
    <row r="788">
      <c r="C788" s="58"/>
      <c r="E788" s="28"/>
      <c r="G788" s="59"/>
      <c r="H788" s="60"/>
      <c r="I788" s="60"/>
      <c r="L788" s="68"/>
      <c r="N788" s="68"/>
      <c r="P788" s="68"/>
    </row>
    <row r="789">
      <c r="C789" s="58"/>
      <c r="E789" s="28"/>
      <c r="G789" s="59"/>
      <c r="H789" s="60"/>
      <c r="I789" s="60"/>
      <c r="L789" s="68"/>
      <c r="N789" s="68"/>
      <c r="P789" s="68"/>
    </row>
    <row r="790">
      <c r="C790" s="58"/>
      <c r="E790" s="28"/>
      <c r="G790" s="59"/>
      <c r="H790" s="60"/>
      <c r="I790" s="60"/>
      <c r="L790" s="68"/>
      <c r="N790" s="68"/>
      <c r="P790" s="68"/>
    </row>
    <row r="791">
      <c r="C791" s="58"/>
      <c r="E791" s="28"/>
      <c r="G791" s="59"/>
      <c r="H791" s="60"/>
      <c r="I791" s="60"/>
      <c r="L791" s="68"/>
      <c r="N791" s="68"/>
      <c r="P791" s="68"/>
    </row>
    <row r="792">
      <c r="C792" s="58"/>
      <c r="E792" s="28"/>
      <c r="G792" s="59"/>
      <c r="H792" s="60"/>
      <c r="I792" s="60"/>
      <c r="L792" s="68"/>
      <c r="N792" s="68"/>
      <c r="P792" s="68"/>
    </row>
    <row r="793">
      <c r="C793" s="58"/>
      <c r="E793" s="28"/>
      <c r="G793" s="59"/>
      <c r="H793" s="60"/>
      <c r="I793" s="60"/>
      <c r="L793" s="68"/>
      <c r="N793" s="68"/>
      <c r="P793" s="68"/>
    </row>
    <row r="794">
      <c r="C794" s="58"/>
      <c r="E794" s="28"/>
      <c r="G794" s="59"/>
      <c r="H794" s="60"/>
      <c r="I794" s="60"/>
      <c r="L794" s="68"/>
      <c r="N794" s="68"/>
      <c r="P794" s="68"/>
    </row>
    <row r="795">
      <c r="C795" s="58"/>
      <c r="E795" s="28"/>
      <c r="G795" s="59"/>
      <c r="H795" s="60"/>
      <c r="I795" s="60"/>
      <c r="L795" s="68"/>
      <c r="N795" s="68"/>
      <c r="P795" s="68"/>
    </row>
    <row r="796">
      <c r="C796" s="58"/>
      <c r="E796" s="28"/>
      <c r="G796" s="59"/>
      <c r="H796" s="60"/>
      <c r="I796" s="60"/>
      <c r="L796" s="68"/>
      <c r="N796" s="68"/>
      <c r="P796" s="68"/>
    </row>
    <row r="797">
      <c r="C797" s="58"/>
      <c r="E797" s="28"/>
      <c r="G797" s="59"/>
      <c r="H797" s="60"/>
      <c r="I797" s="60"/>
      <c r="L797" s="68"/>
      <c r="N797" s="68"/>
      <c r="P797" s="68"/>
    </row>
    <row r="798">
      <c r="C798" s="58"/>
      <c r="E798" s="28"/>
      <c r="G798" s="59"/>
      <c r="H798" s="60"/>
      <c r="I798" s="60"/>
      <c r="L798" s="68"/>
      <c r="N798" s="68"/>
      <c r="P798" s="68"/>
    </row>
    <row r="799">
      <c r="C799" s="58"/>
      <c r="E799" s="28"/>
      <c r="G799" s="59"/>
      <c r="H799" s="60"/>
      <c r="I799" s="60"/>
      <c r="L799" s="68"/>
      <c r="N799" s="68"/>
      <c r="P799" s="68"/>
    </row>
    <row r="800">
      <c r="C800" s="58"/>
      <c r="E800" s="28"/>
      <c r="G800" s="59"/>
      <c r="H800" s="60"/>
      <c r="I800" s="60"/>
      <c r="L800" s="68"/>
      <c r="N800" s="68"/>
      <c r="P800" s="68"/>
    </row>
    <row r="801">
      <c r="C801" s="58"/>
      <c r="E801" s="28"/>
      <c r="G801" s="59"/>
      <c r="H801" s="60"/>
      <c r="I801" s="60"/>
      <c r="L801" s="68"/>
      <c r="N801" s="68"/>
      <c r="P801" s="68"/>
    </row>
    <row r="802">
      <c r="C802" s="58"/>
      <c r="E802" s="28"/>
      <c r="G802" s="59"/>
      <c r="H802" s="60"/>
      <c r="I802" s="60"/>
      <c r="L802" s="68"/>
      <c r="N802" s="68"/>
      <c r="P802" s="68"/>
    </row>
    <row r="803">
      <c r="C803" s="58"/>
      <c r="E803" s="28"/>
      <c r="G803" s="59"/>
      <c r="H803" s="60"/>
      <c r="I803" s="60"/>
      <c r="L803" s="68"/>
      <c r="N803" s="68"/>
      <c r="P803" s="68"/>
    </row>
    <row r="804">
      <c r="C804" s="58"/>
      <c r="E804" s="28"/>
      <c r="G804" s="59"/>
      <c r="H804" s="60"/>
      <c r="I804" s="60"/>
      <c r="L804" s="68"/>
      <c r="N804" s="68"/>
      <c r="P804" s="68"/>
    </row>
    <row r="805">
      <c r="C805" s="58"/>
      <c r="E805" s="28"/>
      <c r="G805" s="59"/>
      <c r="H805" s="60"/>
      <c r="I805" s="60"/>
      <c r="L805" s="68"/>
      <c r="N805" s="68"/>
      <c r="P805" s="68"/>
    </row>
    <row r="806">
      <c r="C806" s="58"/>
      <c r="E806" s="28"/>
      <c r="G806" s="59"/>
      <c r="H806" s="60"/>
      <c r="I806" s="60"/>
      <c r="L806" s="68"/>
      <c r="N806" s="68"/>
      <c r="P806" s="68"/>
    </row>
    <row r="807">
      <c r="C807" s="58"/>
      <c r="E807" s="28"/>
      <c r="G807" s="59"/>
      <c r="H807" s="60"/>
      <c r="I807" s="60"/>
      <c r="L807" s="68"/>
      <c r="N807" s="68"/>
      <c r="P807" s="68"/>
    </row>
    <row r="808">
      <c r="C808" s="58"/>
      <c r="E808" s="28"/>
      <c r="G808" s="59"/>
      <c r="H808" s="60"/>
      <c r="I808" s="60"/>
      <c r="L808" s="68"/>
      <c r="N808" s="68"/>
      <c r="P808" s="68"/>
    </row>
    <row r="809">
      <c r="C809" s="58"/>
      <c r="E809" s="28"/>
      <c r="G809" s="59"/>
      <c r="H809" s="60"/>
      <c r="I809" s="60"/>
      <c r="L809" s="68"/>
      <c r="N809" s="68"/>
      <c r="P809" s="68"/>
    </row>
    <row r="810">
      <c r="C810" s="58"/>
      <c r="E810" s="28"/>
      <c r="G810" s="59"/>
      <c r="H810" s="60"/>
      <c r="I810" s="60"/>
      <c r="L810" s="68"/>
      <c r="N810" s="68"/>
      <c r="P810" s="68"/>
    </row>
    <row r="811">
      <c r="C811" s="58"/>
      <c r="E811" s="28"/>
      <c r="G811" s="59"/>
      <c r="H811" s="60"/>
      <c r="I811" s="60"/>
      <c r="L811" s="68"/>
      <c r="N811" s="68"/>
      <c r="P811" s="68"/>
    </row>
    <row r="812">
      <c r="C812" s="58"/>
      <c r="E812" s="28"/>
      <c r="G812" s="59"/>
      <c r="H812" s="60"/>
      <c r="I812" s="60"/>
      <c r="L812" s="68"/>
      <c r="N812" s="68"/>
      <c r="P812" s="68"/>
    </row>
    <row r="813">
      <c r="C813" s="58"/>
      <c r="E813" s="28"/>
      <c r="G813" s="59"/>
      <c r="H813" s="60"/>
      <c r="I813" s="60"/>
      <c r="L813" s="68"/>
      <c r="N813" s="68"/>
      <c r="P813" s="68"/>
    </row>
    <row r="814">
      <c r="C814" s="58"/>
      <c r="E814" s="28"/>
      <c r="G814" s="59"/>
      <c r="H814" s="60"/>
      <c r="I814" s="60"/>
      <c r="L814" s="68"/>
      <c r="N814" s="68"/>
      <c r="P814" s="68"/>
    </row>
    <row r="815">
      <c r="C815" s="58"/>
      <c r="E815" s="28"/>
      <c r="G815" s="59"/>
      <c r="H815" s="60"/>
      <c r="I815" s="60"/>
      <c r="L815" s="68"/>
      <c r="N815" s="68"/>
      <c r="P815" s="68"/>
    </row>
    <row r="816">
      <c r="C816" s="58"/>
      <c r="E816" s="28"/>
      <c r="G816" s="59"/>
      <c r="H816" s="60"/>
      <c r="I816" s="60"/>
      <c r="L816" s="68"/>
      <c r="N816" s="68"/>
      <c r="P816" s="68"/>
    </row>
    <row r="817">
      <c r="C817" s="58"/>
      <c r="E817" s="28"/>
      <c r="G817" s="59"/>
      <c r="H817" s="60"/>
      <c r="I817" s="60"/>
      <c r="L817" s="68"/>
      <c r="N817" s="68"/>
      <c r="P817" s="68"/>
    </row>
    <row r="818">
      <c r="C818" s="58"/>
      <c r="E818" s="28"/>
      <c r="G818" s="59"/>
      <c r="H818" s="60"/>
      <c r="I818" s="60"/>
      <c r="L818" s="68"/>
      <c r="N818" s="68"/>
      <c r="P818" s="68"/>
    </row>
    <row r="819">
      <c r="C819" s="58"/>
      <c r="E819" s="28"/>
      <c r="G819" s="59"/>
      <c r="H819" s="60"/>
      <c r="I819" s="60"/>
      <c r="L819" s="68"/>
      <c r="N819" s="68"/>
      <c r="P819" s="68"/>
    </row>
    <row r="820">
      <c r="C820" s="58"/>
      <c r="E820" s="28"/>
      <c r="G820" s="59"/>
      <c r="H820" s="60"/>
      <c r="I820" s="60"/>
      <c r="L820" s="68"/>
      <c r="N820" s="68"/>
      <c r="P820" s="68"/>
    </row>
    <row r="821">
      <c r="C821" s="58"/>
      <c r="E821" s="28"/>
      <c r="G821" s="59"/>
      <c r="H821" s="60"/>
      <c r="I821" s="60"/>
      <c r="L821" s="68"/>
      <c r="N821" s="68"/>
      <c r="P821" s="68"/>
    </row>
    <row r="822">
      <c r="C822" s="58"/>
      <c r="E822" s="28"/>
      <c r="G822" s="59"/>
      <c r="H822" s="60"/>
      <c r="I822" s="60"/>
      <c r="L822" s="68"/>
      <c r="N822" s="68"/>
      <c r="P822" s="68"/>
    </row>
    <row r="823">
      <c r="C823" s="58"/>
      <c r="E823" s="28"/>
      <c r="G823" s="59"/>
      <c r="H823" s="60"/>
      <c r="I823" s="60"/>
      <c r="L823" s="68"/>
      <c r="N823" s="68"/>
      <c r="P823" s="68"/>
    </row>
    <row r="824">
      <c r="C824" s="58"/>
      <c r="E824" s="28"/>
      <c r="G824" s="59"/>
      <c r="H824" s="60"/>
      <c r="I824" s="60"/>
      <c r="L824" s="68"/>
      <c r="N824" s="68"/>
      <c r="P824" s="68"/>
    </row>
    <row r="825">
      <c r="C825" s="58"/>
      <c r="E825" s="28"/>
      <c r="G825" s="59"/>
      <c r="H825" s="60"/>
      <c r="I825" s="60"/>
      <c r="L825" s="68"/>
      <c r="N825" s="68"/>
      <c r="P825" s="68"/>
    </row>
    <row r="826">
      <c r="C826" s="58"/>
      <c r="E826" s="28"/>
      <c r="G826" s="59"/>
      <c r="H826" s="60"/>
      <c r="I826" s="60"/>
      <c r="L826" s="68"/>
      <c r="N826" s="68"/>
      <c r="P826" s="68"/>
    </row>
    <row r="827">
      <c r="C827" s="58"/>
      <c r="E827" s="28"/>
      <c r="G827" s="59"/>
      <c r="H827" s="60"/>
      <c r="I827" s="60"/>
      <c r="L827" s="68"/>
      <c r="N827" s="68"/>
      <c r="P827" s="68"/>
    </row>
    <row r="828">
      <c r="C828" s="58"/>
      <c r="E828" s="28"/>
      <c r="G828" s="59"/>
      <c r="H828" s="60"/>
      <c r="I828" s="60"/>
      <c r="L828" s="68"/>
      <c r="N828" s="68"/>
      <c r="P828" s="68"/>
    </row>
    <row r="829">
      <c r="C829" s="58"/>
      <c r="E829" s="28"/>
      <c r="G829" s="59"/>
      <c r="H829" s="60"/>
      <c r="I829" s="60"/>
      <c r="L829" s="68"/>
      <c r="N829" s="68"/>
      <c r="P829" s="68"/>
    </row>
    <row r="830">
      <c r="C830" s="58"/>
      <c r="E830" s="28"/>
      <c r="G830" s="59"/>
      <c r="H830" s="60"/>
      <c r="I830" s="60"/>
      <c r="L830" s="68"/>
      <c r="N830" s="68"/>
      <c r="P830" s="68"/>
    </row>
    <row r="831">
      <c r="C831" s="58"/>
      <c r="E831" s="28"/>
      <c r="G831" s="59"/>
      <c r="H831" s="60"/>
      <c r="I831" s="60"/>
      <c r="L831" s="68"/>
      <c r="N831" s="68"/>
      <c r="P831" s="68"/>
    </row>
    <row r="832">
      <c r="C832" s="58"/>
      <c r="E832" s="28"/>
      <c r="G832" s="59"/>
      <c r="H832" s="60"/>
      <c r="I832" s="60"/>
      <c r="L832" s="68"/>
      <c r="N832" s="68"/>
      <c r="P832" s="68"/>
    </row>
    <row r="833">
      <c r="C833" s="58"/>
      <c r="E833" s="28"/>
      <c r="G833" s="59"/>
      <c r="H833" s="60"/>
      <c r="I833" s="60"/>
      <c r="L833" s="68"/>
      <c r="N833" s="68"/>
      <c r="P833" s="68"/>
    </row>
    <row r="834">
      <c r="C834" s="58"/>
      <c r="E834" s="28"/>
      <c r="G834" s="59"/>
      <c r="H834" s="60"/>
      <c r="I834" s="60"/>
      <c r="L834" s="68"/>
      <c r="N834" s="68"/>
      <c r="P834" s="68"/>
    </row>
    <row r="835">
      <c r="C835" s="58"/>
      <c r="E835" s="28"/>
      <c r="G835" s="59"/>
      <c r="H835" s="60"/>
      <c r="I835" s="60"/>
      <c r="L835" s="68"/>
      <c r="N835" s="68"/>
      <c r="P835" s="68"/>
    </row>
    <row r="836">
      <c r="C836" s="58"/>
      <c r="E836" s="28"/>
      <c r="G836" s="59"/>
      <c r="H836" s="60"/>
      <c r="I836" s="60"/>
      <c r="L836" s="68"/>
      <c r="N836" s="68"/>
      <c r="P836" s="68"/>
    </row>
    <row r="837">
      <c r="C837" s="58"/>
      <c r="E837" s="28"/>
      <c r="G837" s="59"/>
      <c r="H837" s="60"/>
      <c r="I837" s="60"/>
      <c r="L837" s="68"/>
      <c r="N837" s="68"/>
      <c r="P837" s="68"/>
    </row>
    <row r="838">
      <c r="C838" s="58"/>
      <c r="E838" s="28"/>
      <c r="G838" s="59"/>
      <c r="H838" s="60"/>
      <c r="I838" s="60"/>
      <c r="L838" s="68"/>
      <c r="N838" s="68"/>
      <c r="P838" s="68"/>
    </row>
    <row r="839">
      <c r="C839" s="58"/>
      <c r="E839" s="28"/>
      <c r="G839" s="59"/>
      <c r="H839" s="60"/>
      <c r="I839" s="60"/>
      <c r="L839" s="68"/>
      <c r="N839" s="68"/>
      <c r="P839" s="68"/>
    </row>
    <row r="840">
      <c r="C840" s="58"/>
      <c r="E840" s="28"/>
      <c r="G840" s="59"/>
      <c r="H840" s="60"/>
      <c r="I840" s="60"/>
      <c r="L840" s="68"/>
      <c r="N840" s="68"/>
      <c r="P840" s="68"/>
    </row>
    <row r="841">
      <c r="C841" s="58"/>
      <c r="E841" s="28"/>
      <c r="G841" s="59"/>
      <c r="H841" s="60"/>
      <c r="I841" s="60"/>
      <c r="L841" s="68"/>
      <c r="N841" s="68"/>
      <c r="P841" s="68"/>
    </row>
    <row r="842">
      <c r="C842" s="58"/>
      <c r="E842" s="28"/>
      <c r="G842" s="59"/>
      <c r="H842" s="60"/>
      <c r="I842" s="60"/>
      <c r="L842" s="68"/>
      <c r="N842" s="68"/>
      <c r="P842" s="68"/>
    </row>
    <row r="843">
      <c r="C843" s="58"/>
      <c r="E843" s="28"/>
      <c r="G843" s="59"/>
      <c r="H843" s="60"/>
      <c r="I843" s="60"/>
      <c r="L843" s="68"/>
      <c r="N843" s="68"/>
      <c r="P843" s="68"/>
    </row>
    <row r="844">
      <c r="C844" s="58"/>
      <c r="E844" s="28"/>
      <c r="G844" s="59"/>
      <c r="H844" s="60"/>
      <c r="I844" s="60"/>
      <c r="L844" s="68"/>
      <c r="N844" s="68"/>
      <c r="P844" s="68"/>
    </row>
    <row r="845">
      <c r="C845" s="58"/>
      <c r="E845" s="28"/>
      <c r="G845" s="59"/>
      <c r="H845" s="60"/>
      <c r="I845" s="60"/>
      <c r="L845" s="68"/>
      <c r="N845" s="68"/>
      <c r="P845" s="68"/>
    </row>
    <row r="846">
      <c r="C846" s="58"/>
      <c r="E846" s="28"/>
      <c r="G846" s="59"/>
      <c r="H846" s="60"/>
      <c r="I846" s="60"/>
      <c r="L846" s="68"/>
      <c r="N846" s="68"/>
      <c r="P846" s="68"/>
    </row>
    <row r="847">
      <c r="C847" s="58"/>
      <c r="E847" s="28"/>
      <c r="G847" s="59"/>
      <c r="H847" s="60"/>
      <c r="I847" s="60"/>
      <c r="L847" s="68"/>
      <c r="N847" s="68"/>
      <c r="P847" s="68"/>
    </row>
    <row r="848">
      <c r="C848" s="58"/>
      <c r="E848" s="28"/>
      <c r="G848" s="59"/>
      <c r="H848" s="60"/>
      <c r="I848" s="60"/>
      <c r="L848" s="68"/>
      <c r="N848" s="68"/>
      <c r="P848" s="68"/>
    </row>
    <row r="849">
      <c r="C849" s="58"/>
      <c r="E849" s="28"/>
      <c r="G849" s="59"/>
      <c r="H849" s="60"/>
      <c r="I849" s="60"/>
      <c r="L849" s="68"/>
      <c r="N849" s="68"/>
      <c r="P849" s="68"/>
    </row>
    <row r="850">
      <c r="C850" s="58"/>
      <c r="E850" s="28"/>
      <c r="G850" s="59"/>
      <c r="H850" s="60"/>
      <c r="I850" s="60"/>
      <c r="L850" s="68"/>
      <c r="N850" s="68"/>
      <c r="P850" s="68"/>
    </row>
    <row r="851">
      <c r="C851" s="58"/>
      <c r="E851" s="28"/>
      <c r="G851" s="59"/>
      <c r="H851" s="60"/>
      <c r="I851" s="60"/>
      <c r="L851" s="68"/>
      <c r="N851" s="68"/>
      <c r="P851" s="68"/>
    </row>
    <row r="852">
      <c r="C852" s="58"/>
      <c r="E852" s="28"/>
      <c r="G852" s="59"/>
      <c r="H852" s="60"/>
      <c r="I852" s="60"/>
      <c r="L852" s="68"/>
      <c r="N852" s="68"/>
      <c r="P852" s="68"/>
    </row>
    <row r="853">
      <c r="C853" s="58"/>
      <c r="E853" s="28"/>
      <c r="G853" s="59"/>
      <c r="H853" s="60"/>
      <c r="I853" s="60"/>
      <c r="L853" s="68"/>
      <c r="N853" s="68"/>
      <c r="P853" s="68"/>
    </row>
    <row r="854">
      <c r="C854" s="58"/>
      <c r="E854" s="28"/>
      <c r="G854" s="59"/>
      <c r="H854" s="60"/>
      <c r="I854" s="60"/>
      <c r="L854" s="68"/>
      <c r="N854" s="68"/>
      <c r="P854" s="68"/>
    </row>
    <row r="855">
      <c r="C855" s="58"/>
      <c r="E855" s="28"/>
      <c r="G855" s="59"/>
      <c r="H855" s="60"/>
      <c r="I855" s="60"/>
      <c r="L855" s="68"/>
      <c r="N855" s="68"/>
      <c r="P855" s="68"/>
    </row>
    <row r="856">
      <c r="C856" s="58"/>
      <c r="E856" s="28"/>
      <c r="G856" s="59"/>
      <c r="H856" s="60"/>
      <c r="I856" s="60"/>
      <c r="L856" s="68"/>
      <c r="N856" s="68"/>
      <c r="P856" s="68"/>
    </row>
    <row r="857">
      <c r="C857" s="58"/>
      <c r="E857" s="28"/>
      <c r="G857" s="59"/>
      <c r="H857" s="60"/>
      <c r="I857" s="60"/>
      <c r="L857" s="68"/>
      <c r="N857" s="68"/>
      <c r="P857" s="68"/>
    </row>
    <row r="858">
      <c r="C858" s="58"/>
      <c r="E858" s="28"/>
      <c r="G858" s="59"/>
      <c r="H858" s="60"/>
      <c r="I858" s="60"/>
      <c r="L858" s="68"/>
      <c r="N858" s="68"/>
      <c r="P858" s="68"/>
    </row>
    <row r="859">
      <c r="C859" s="58"/>
      <c r="E859" s="28"/>
      <c r="G859" s="59"/>
      <c r="H859" s="60"/>
      <c r="I859" s="60"/>
      <c r="L859" s="68"/>
      <c r="N859" s="68"/>
      <c r="P859" s="68"/>
    </row>
    <row r="860">
      <c r="C860" s="58"/>
      <c r="E860" s="28"/>
      <c r="G860" s="59"/>
      <c r="H860" s="60"/>
      <c r="I860" s="60"/>
      <c r="L860" s="68"/>
      <c r="N860" s="68"/>
      <c r="P860" s="68"/>
    </row>
    <row r="861">
      <c r="C861" s="58"/>
      <c r="E861" s="28"/>
      <c r="G861" s="59"/>
      <c r="H861" s="60"/>
      <c r="I861" s="60"/>
      <c r="L861" s="68"/>
      <c r="N861" s="68"/>
      <c r="P861" s="68"/>
    </row>
    <row r="862">
      <c r="C862" s="58"/>
      <c r="E862" s="28"/>
      <c r="G862" s="59"/>
      <c r="H862" s="60"/>
      <c r="I862" s="60"/>
      <c r="L862" s="68"/>
      <c r="N862" s="68"/>
      <c r="P862" s="68"/>
    </row>
    <row r="863">
      <c r="C863" s="58"/>
      <c r="E863" s="28"/>
      <c r="G863" s="59"/>
      <c r="H863" s="60"/>
      <c r="I863" s="60"/>
      <c r="L863" s="68"/>
      <c r="N863" s="68"/>
      <c r="P863" s="68"/>
    </row>
    <row r="864">
      <c r="C864" s="58"/>
      <c r="E864" s="28"/>
      <c r="G864" s="59"/>
      <c r="H864" s="60"/>
      <c r="I864" s="60"/>
      <c r="L864" s="68"/>
      <c r="N864" s="68"/>
      <c r="P864" s="68"/>
    </row>
    <row r="865">
      <c r="C865" s="58"/>
      <c r="E865" s="28"/>
      <c r="G865" s="59"/>
      <c r="H865" s="60"/>
      <c r="I865" s="60"/>
      <c r="L865" s="68"/>
      <c r="N865" s="68"/>
      <c r="P865" s="68"/>
    </row>
    <row r="866">
      <c r="C866" s="58"/>
      <c r="E866" s="28"/>
      <c r="G866" s="59"/>
      <c r="H866" s="60"/>
      <c r="I866" s="60"/>
      <c r="L866" s="68"/>
      <c r="N866" s="68"/>
      <c r="P866" s="68"/>
    </row>
    <row r="867">
      <c r="C867" s="58"/>
      <c r="E867" s="28"/>
      <c r="G867" s="59"/>
      <c r="H867" s="60"/>
      <c r="I867" s="60"/>
      <c r="L867" s="68"/>
      <c r="N867" s="68"/>
      <c r="P867" s="68"/>
    </row>
    <row r="868">
      <c r="C868" s="58"/>
      <c r="E868" s="28"/>
      <c r="G868" s="59"/>
      <c r="H868" s="60"/>
      <c r="I868" s="60"/>
      <c r="L868" s="68"/>
      <c r="N868" s="68"/>
      <c r="P868" s="68"/>
    </row>
    <row r="869">
      <c r="C869" s="58"/>
      <c r="E869" s="28"/>
      <c r="G869" s="59"/>
      <c r="H869" s="60"/>
      <c r="I869" s="60"/>
      <c r="L869" s="68"/>
      <c r="N869" s="68"/>
      <c r="P869" s="68"/>
    </row>
    <row r="870">
      <c r="C870" s="58"/>
      <c r="E870" s="28"/>
      <c r="G870" s="59"/>
      <c r="H870" s="60"/>
      <c r="I870" s="60"/>
      <c r="L870" s="68"/>
      <c r="N870" s="68"/>
      <c r="P870" s="68"/>
    </row>
    <row r="871">
      <c r="C871" s="58"/>
      <c r="E871" s="28"/>
      <c r="G871" s="59"/>
      <c r="H871" s="60"/>
      <c r="I871" s="60"/>
      <c r="L871" s="68"/>
      <c r="N871" s="68"/>
      <c r="P871" s="68"/>
    </row>
    <row r="872">
      <c r="C872" s="58"/>
      <c r="E872" s="28"/>
      <c r="G872" s="59"/>
      <c r="H872" s="60"/>
      <c r="I872" s="60"/>
      <c r="L872" s="68"/>
      <c r="N872" s="68"/>
      <c r="P872" s="68"/>
    </row>
    <row r="873">
      <c r="C873" s="58"/>
      <c r="E873" s="28"/>
      <c r="G873" s="59"/>
      <c r="H873" s="60"/>
      <c r="I873" s="60"/>
      <c r="L873" s="68"/>
      <c r="N873" s="68"/>
      <c r="P873" s="68"/>
    </row>
    <row r="874">
      <c r="C874" s="58"/>
      <c r="E874" s="28"/>
      <c r="G874" s="59"/>
      <c r="H874" s="60"/>
      <c r="I874" s="60"/>
      <c r="L874" s="68"/>
      <c r="N874" s="68"/>
      <c r="P874" s="68"/>
    </row>
    <row r="875">
      <c r="C875" s="58"/>
      <c r="E875" s="28"/>
      <c r="G875" s="59"/>
      <c r="H875" s="60"/>
      <c r="I875" s="60"/>
      <c r="L875" s="68"/>
      <c r="N875" s="68"/>
      <c r="P875" s="68"/>
    </row>
    <row r="876">
      <c r="C876" s="58"/>
      <c r="E876" s="28"/>
      <c r="G876" s="59"/>
      <c r="H876" s="60"/>
      <c r="I876" s="60"/>
      <c r="L876" s="68"/>
      <c r="N876" s="68"/>
      <c r="P876" s="68"/>
    </row>
    <row r="877">
      <c r="C877" s="58"/>
      <c r="E877" s="28"/>
      <c r="G877" s="59"/>
      <c r="H877" s="60"/>
      <c r="I877" s="60"/>
      <c r="L877" s="68"/>
      <c r="N877" s="68"/>
      <c r="P877" s="68"/>
    </row>
    <row r="878">
      <c r="C878" s="58"/>
      <c r="E878" s="28"/>
      <c r="G878" s="59"/>
      <c r="H878" s="60"/>
      <c r="I878" s="60"/>
      <c r="L878" s="68"/>
      <c r="N878" s="68"/>
      <c r="P878" s="68"/>
    </row>
    <row r="879">
      <c r="C879" s="58"/>
      <c r="E879" s="28"/>
      <c r="G879" s="59"/>
      <c r="H879" s="60"/>
      <c r="I879" s="60"/>
      <c r="L879" s="68"/>
      <c r="N879" s="68"/>
      <c r="P879" s="68"/>
    </row>
    <row r="880">
      <c r="C880" s="58"/>
      <c r="E880" s="28"/>
      <c r="G880" s="59"/>
      <c r="H880" s="60"/>
      <c r="I880" s="60"/>
      <c r="L880" s="68"/>
      <c r="N880" s="68"/>
      <c r="P880" s="68"/>
    </row>
    <row r="881">
      <c r="C881" s="58"/>
      <c r="E881" s="28"/>
      <c r="G881" s="59"/>
      <c r="H881" s="60"/>
      <c r="I881" s="60"/>
      <c r="L881" s="68"/>
      <c r="N881" s="68"/>
      <c r="P881" s="68"/>
    </row>
    <row r="882">
      <c r="C882" s="58"/>
      <c r="E882" s="28"/>
      <c r="G882" s="59"/>
      <c r="H882" s="60"/>
      <c r="I882" s="60"/>
      <c r="L882" s="68"/>
      <c r="N882" s="68"/>
      <c r="P882" s="68"/>
    </row>
    <row r="883">
      <c r="C883" s="58"/>
      <c r="E883" s="28"/>
      <c r="G883" s="59"/>
      <c r="H883" s="60"/>
      <c r="I883" s="60"/>
      <c r="L883" s="68"/>
      <c r="N883" s="68"/>
      <c r="P883" s="68"/>
    </row>
    <row r="884">
      <c r="C884" s="58"/>
      <c r="E884" s="28"/>
      <c r="G884" s="59"/>
      <c r="H884" s="60"/>
      <c r="I884" s="60"/>
      <c r="L884" s="68"/>
      <c r="N884" s="68"/>
      <c r="P884" s="68"/>
    </row>
    <row r="885">
      <c r="C885" s="58"/>
      <c r="E885" s="28"/>
      <c r="G885" s="59"/>
      <c r="H885" s="60"/>
      <c r="I885" s="60"/>
      <c r="L885" s="68"/>
      <c r="N885" s="68"/>
      <c r="P885" s="68"/>
    </row>
    <row r="886">
      <c r="C886" s="58"/>
      <c r="E886" s="28"/>
      <c r="G886" s="59"/>
      <c r="H886" s="60"/>
      <c r="I886" s="60"/>
      <c r="L886" s="68"/>
      <c r="N886" s="68"/>
      <c r="P886" s="68"/>
    </row>
    <row r="887">
      <c r="C887" s="58"/>
      <c r="E887" s="28"/>
      <c r="G887" s="59"/>
      <c r="H887" s="60"/>
      <c r="I887" s="60"/>
      <c r="L887" s="68"/>
      <c r="N887" s="68"/>
      <c r="P887" s="68"/>
    </row>
    <row r="888">
      <c r="C888" s="58"/>
      <c r="E888" s="28"/>
      <c r="G888" s="59"/>
      <c r="H888" s="60"/>
      <c r="I888" s="60"/>
      <c r="L888" s="68"/>
      <c r="N888" s="68"/>
      <c r="P888" s="68"/>
    </row>
    <row r="889">
      <c r="C889" s="58"/>
      <c r="E889" s="28"/>
      <c r="G889" s="59"/>
      <c r="H889" s="60"/>
      <c r="I889" s="60"/>
      <c r="L889" s="68"/>
      <c r="N889" s="68"/>
      <c r="P889" s="68"/>
    </row>
    <row r="890">
      <c r="C890" s="58"/>
      <c r="E890" s="28"/>
      <c r="G890" s="59"/>
      <c r="H890" s="60"/>
      <c r="I890" s="60"/>
      <c r="L890" s="68"/>
      <c r="N890" s="68"/>
      <c r="P890" s="68"/>
    </row>
    <row r="891">
      <c r="C891" s="58"/>
      <c r="E891" s="28"/>
      <c r="G891" s="59"/>
      <c r="H891" s="60"/>
      <c r="I891" s="60"/>
      <c r="L891" s="68"/>
      <c r="N891" s="68"/>
      <c r="P891" s="68"/>
    </row>
    <row r="892">
      <c r="C892" s="58"/>
      <c r="E892" s="28"/>
      <c r="G892" s="59"/>
      <c r="H892" s="60"/>
      <c r="I892" s="60"/>
      <c r="L892" s="68"/>
      <c r="N892" s="68"/>
      <c r="P892" s="68"/>
    </row>
    <row r="893">
      <c r="C893" s="58"/>
      <c r="E893" s="28"/>
      <c r="G893" s="59"/>
      <c r="H893" s="60"/>
      <c r="I893" s="60"/>
      <c r="L893" s="68"/>
      <c r="N893" s="68"/>
      <c r="P893" s="68"/>
    </row>
    <row r="894">
      <c r="C894" s="58"/>
      <c r="E894" s="28"/>
      <c r="G894" s="59"/>
      <c r="H894" s="60"/>
      <c r="I894" s="60"/>
      <c r="L894" s="68"/>
      <c r="N894" s="68"/>
      <c r="P894" s="68"/>
    </row>
    <row r="895">
      <c r="C895" s="58"/>
      <c r="E895" s="28"/>
      <c r="G895" s="59"/>
      <c r="H895" s="60"/>
      <c r="I895" s="60"/>
      <c r="L895" s="68"/>
      <c r="N895" s="68"/>
      <c r="P895" s="68"/>
    </row>
    <row r="896">
      <c r="C896" s="58"/>
      <c r="E896" s="28"/>
      <c r="G896" s="59"/>
      <c r="H896" s="60"/>
      <c r="I896" s="60"/>
      <c r="L896" s="68"/>
      <c r="N896" s="68"/>
      <c r="P896" s="68"/>
    </row>
    <row r="897">
      <c r="C897" s="58"/>
      <c r="E897" s="28"/>
      <c r="G897" s="59"/>
      <c r="H897" s="60"/>
      <c r="I897" s="60"/>
      <c r="L897" s="68"/>
      <c r="N897" s="68"/>
      <c r="P897" s="68"/>
    </row>
    <row r="898">
      <c r="C898" s="58"/>
      <c r="E898" s="28"/>
      <c r="G898" s="59"/>
      <c r="H898" s="60"/>
      <c r="I898" s="60"/>
      <c r="L898" s="68"/>
      <c r="N898" s="68"/>
      <c r="P898" s="68"/>
    </row>
    <row r="899">
      <c r="C899" s="58"/>
      <c r="E899" s="28"/>
      <c r="G899" s="59"/>
      <c r="H899" s="60"/>
      <c r="I899" s="60"/>
      <c r="L899" s="68"/>
      <c r="N899" s="68"/>
      <c r="P899" s="68"/>
    </row>
    <row r="900">
      <c r="C900" s="58"/>
      <c r="E900" s="28"/>
      <c r="G900" s="59"/>
      <c r="H900" s="60"/>
      <c r="I900" s="60"/>
      <c r="L900" s="68"/>
      <c r="N900" s="68"/>
      <c r="P900" s="68"/>
    </row>
    <row r="901">
      <c r="C901" s="58"/>
      <c r="E901" s="28"/>
      <c r="G901" s="59"/>
      <c r="H901" s="60"/>
      <c r="I901" s="60"/>
      <c r="L901" s="68"/>
      <c r="N901" s="68"/>
      <c r="P901" s="68"/>
    </row>
    <row r="902">
      <c r="C902" s="58"/>
      <c r="E902" s="28"/>
      <c r="G902" s="59"/>
      <c r="H902" s="60"/>
      <c r="I902" s="60"/>
      <c r="L902" s="68"/>
      <c r="N902" s="68"/>
      <c r="P902" s="68"/>
    </row>
    <row r="903">
      <c r="C903" s="58"/>
      <c r="E903" s="28"/>
      <c r="G903" s="59"/>
      <c r="H903" s="60"/>
      <c r="I903" s="60"/>
      <c r="L903" s="68"/>
      <c r="N903" s="68"/>
      <c r="P903" s="68"/>
    </row>
    <row r="904">
      <c r="C904" s="58"/>
      <c r="E904" s="28"/>
      <c r="G904" s="59"/>
      <c r="H904" s="60"/>
      <c r="I904" s="60"/>
      <c r="L904" s="68"/>
      <c r="N904" s="68"/>
      <c r="P904" s="68"/>
    </row>
    <row r="905">
      <c r="C905" s="58"/>
      <c r="E905" s="28"/>
      <c r="G905" s="59"/>
      <c r="H905" s="60"/>
      <c r="I905" s="60"/>
      <c r="L905" s="68"/>
      <c r="N905" s="68"/>
      <c r="P905" s="68"/>
    </row>
    <row r="906">
      <c r="C906" s="58"/>
      <c r="E906" s="28"/>
      <c r="G906" s="59"/>
      <c r="H906" s="60"/>
      <c r="I906" s="60"/>
      <c r="L906" s="68"/>
      <c r="N906" s="68"/>
      <c r="P906" s="68"/>
    </row>
    <row r="907">
      <c r="C907" s="58"/>
      <c r="E907" s="28"/>
      <c r="G907" s="59"/>
      <c r="H907" s="60"/>
      <c r="I907" s="60"/>
      <c r="L907" s="68"/>
      <c r="N907" s="68"/>
      <c r="P907" s="68"/>
    </row>
    <row r="908">
      <c r="C908" s="58"/>
      <c r="E908" s="28"/>
      <c r="G908" s="59"/>
      <c r="H908" s="60"/>
      <c r="I908" s="60"/>
      <c r="L908" s="68"/>
      <c r="N908" s="68"/>
      <c r="P908" s="68"/>
    </row>
    <row r="909">
      <c r="C909" s="58"/>
      <c r="E909" s="28"/>
      <c r="G909" s="59"/>
      <c r="H909" s="60"/>
      <c r="I909" s="60"/>
      <c r="L909" s="68"/>
      <c r="N909" s="68"/>
      <c r="P909" s="68"/>
    </row>
    <row r="910">
      <c r="C910" s="58"/>
      <c r="E910" s="28"/>
      <c r="G910" s="59"/>
      <c r="H910" s="60"/>
      <c r="I910" s="60"/>
      <c r="L910" s="68"/>
      <c r="N910" s="68"/>
      <c r="P910" s="68"/>
    </row>
    <row r="911">
      <c r="C911" s="58"/>
      <c r="E911" s="28"/>
      <c r="G911" s="59"/>
      <c r="H911" s="60"/>
      <c r="I911" s="60"/>
      <c r="L911" s="68"/>
      <c r="N911" s="68"/>
      <c r="P911" s="68"/>
    </row>
    <row r="912">
      <c r="C912" s="58"/>
      <c r="E912" s="28"/>
      <c r="G912" s="59"/>
      <c r="H912" s="60"/>
      <c r="I912" s="60"/>
      <c r="L912" s="68"/>
      <c r="N912" s="68"/>
      <c r="P912" s="68"/>
    </row>
    <row r="913">
      <c r="C913" s="58"/>
      <c r="E913" s="28"/>
      <c r="G913" s="59"/>
      <c r="H913" s="60"/>
      <c r="I913" s="60"/>
      <c r="L913" s="68"/>
      <c r="N913" s="68"/>
      <c r="P913" s="68"/>
    </row>
    <row r="914">
      <c r="C914" s="58"/>
      <c r="E914" s="28"/>
      <c r="G914" s="59"/>
      <c r="H914" s="60"/>
      <c r="I914" s="60"/>
      <c r="L914" s="68"/>
      <c r="N914" s="68"/>
      <c r="P914" s="68"/>
    </row>
    <row r="915">
      <c r="C915" s="58"/>
      <c r="E915" s="28"/>
      <c r="G915" s="59"/>
      <c r="H915" s="60"/>
      <c r="I915" s="60"/>
      <c r="L915" s="68"/>
      <c r="N915" s="68"/>
      <c r="P915" s="68"/>
    </row>
    <row r="916">
      <c r="C916" s="58"/>
      <c r="E916" s="28"/>
      <c r="G916" s="59"/>
      <c r="H916" s="60"/>
      <c r="I916" s="60"/>
      <c r="L916" s="68"/>
      <c r="N916" s="68"/>
      <c r="P916" s="68"/>
    </row>
    <row r="917">
      <c r="C917" s="58"/>
      <c r="E917" s="28"/>
      <c r="G917" s="59"/>
      <c r="H917" s="60"/>
      <c r="I917" s="60"/>
      <c r="L917" s="68"/>
      <c r="N917" s="68"/>
      <c r="P917" s="68"/>
    </row>
    <row r="918">
      <c r="C918" s="58"/>
      <c r="E918" s="28"/>
      <c r="G918" s="59"/>
      <c r="H918" s="60"/>
      <c r="I918" s="60"/>
      <c r="L918" s="68"/>
      <c r="N918" s="68"/>
      <c r="P918" s="68"/>
    </row>
    <row r="919">
      <c r="C919" s="58"/>
      <c r="E919" s="28"/>
      <c r="G919" s="59"/>
      <c r="H919" s="60"/>
      <c r="I919" s="60"/>
      <c r="L919" s="68"/>
      <c r="N919" s="68"/>
      <c r="P919" s="68"/>
    </row>
    <row r="920">
      <c r="C920" s="58"/>
      <c r="E920" s="28"/>
      <c r="G920" s="59"/>
      <c r="H920" s="60"/>
      <c r="I920" s="60"/>
      <c r="L920" s="68"/>
      <c r="N920" s="68"/>
      <c r="P920" s="68"/>
    </row>
    <row r="921">
      <c r="C921" s="58"/>
      <c r="E921" s="28"/>
      <c r="G921" s="59"/>
      <c r="H921" s="60"/>
      <c r="I921" s="60"/>
      <c r="L921" s="68"/>
      <c r="N921" s="68"/>
      <c r="P921" s="68"/>
    </row>
    <row r="922">
      <c r="C922" s="58"/>
      <c r="E922" s="28"/>
      <c r="G922" s="59"/>
      <c r="H922" s="60"/>
      <c r="I922" s="60"/>
      <c r="L922" s="68"/>
      <c r="N922" s="68"/>
      <c r="P922" s="68"/>
    </row>
    <row r="923">
      <c r="C923" s="58"/>
      <c r="E923" s="28"/>
      <c r="G923" s="59"/>
      <c r="H923" s="60"/>
      <c r="I923" s="60"/>
      <c r="L923" s="68"/>
      <c r="N923" s="68"/>
      <c r="P923" s="68"/>
    </row>
    <row r="924">
      <c r="C924" s="58"/>
      <c r="E924" s="28"/>
      <c r="G924" s="59"/>
      <c r="H924" s="60"/>
      <c r="I924" s="60"/>
      <c r="L924" s="68"/>
      <c r="N924" s="68"/>
      <c r="P924" s="68"/>
    </row>
    <row r="925">
      <c r="C925" s="58"/>
      <c r="E925" s="28"/>
      <c r="G925" s="59"/>
      <c r="H925" s="60"/>
      <c r="I925" s="60"/>
      <c r="L925" s="68"/>
      <c r="N925" s="68"/>
      <c r="P925" s="68"/>
    </row>
    <row r="926">
      <c r="C926" s="58"/>
      <c r="E926" s="28"/>
      <c r="G926" s="59"/>
      <c r="H926" s="60"/>
      <c r="I926" s="60"/>
      <c r="L926" s="68"/>
      <c r="N926" s="68"/>
      <c r="P926" s="68"/>
    </row>
    <row r="927">
      <c r="C927" s="58"/>
      <c r="E927" s="28"/>
      <c r="G927" s="59"/>
      <c r="H927" s="60"/>
      <c r="I927" s="60"/>
      <c r="L927" s="68"/>
      <c r="N927" s="68"/>
      <c r="P927" s="68"/>
    </row>
    <row r="928">
      <c r="C928" s="58"/>
      <c r="E928" s="28"/>
      <c r="G928" s="59"/>
      <c r="H928" s="60"/>
      <c r="I928" s="60"/>
      <c r="L928" s="68"/>
      <c r="N928" s="68"/>
      <c r="P928" s="68"/>
    </row>
    <row r="929">
      <c r="C929" s="58"/>
      <c r="E929" s="28"/>
      <c r="G929" s="59"/>
      <c r="H929" s="60"/>
      <c r="I929" s="60"/>
      <c r="L929" s="68"/>
      <c r="N929" s="68"/>
      <c r="P929" s="68"/>
    </row>
    <row r="930">
      <c r="C930" s="58"/>
      <c r="E930" s="28"/>
      <c r="G930" s="59"/>
      <c r="H930" s="60"/>
      <c r="I930" s="60"/>
      <c r="L930" s="68"/>
      <c r="N930" s="68"/>
      <c r="P930" s="68"/>
    </row>
    <row r="931">
      <c r="C931" s="58"/>
      <c r="E931" s="28"/>
      <c r="G931" s="59"/>
      <c r="H931" s="60"/>
      <c r="I931" s="60"/>
      <c r="L931" s="68"/>
      <c r="N931" s="68"/>
      <c r="P931" s="68"/>
    </row>
    <row r="932">
      <c r="C932" s="58"/>
      <c r="E932" s="28"/>
      <c r="G932" s="59"/>
      <c r="H932" s="60"/>
      <c r="I932" s="60"/>
      <c r="L932" s="68"/>
      <c r="N932" s="68"/>
      <c r="P932" s="68"/>
    </row>
    <row r="933">
      <c r="C933" s="58"/>
      <c r="E933" s="28"/>
      <c r="G933" s="59"/>
      <c r="H933" s="60"/>
      <c r="I933" s="60"/>
      <c r="L933" s="68"/>
      <c r="N933" s="68"/>
      <c r="P933" s="68"/>
    </row>
    <row r="934">
      <c r="C934" s="58"/>
      <c r="E934" s="28"/>
      <c r="G934" s="59"/>
      <c r="H934" s="60"/>
      <c r="I934" s="60"/>
      <c r="L934" s="68"/>
      <c r="N934" s="68"/>
      <c r="P934" s="68"/>
    </row>
    <row r="935">
      <c r="C935" s="58"/>
      <c r="E935" s="28"/>
      <c r="G935" s="59"/>
      <c r="H935" s="60"/>
      <c r="I935" s="60"/>
      <c r="L935" s="68"/>
      <c r="N935" s="68"/>
      <c r="P935" s="68"/>
    </row>
    <row r="936">
      <c r="C936" s="58"/>
      <c r="E936" s="28"/>
      <c r="G936" s="59"/>
      <c r="H936" s="60"/>
      <c r="I936" s="60"/>
      <c r="L936" s="68"/>
      <c r="N936" s="68"/>
      <c r="P936" s="68"/>
    </row>
    <row r="937">
      <c r="C937" s="58"/>
      <c r="E937" s="28"/>
      <c r="G937" s="59"/>
      <c r="H937" s="60"/>
      <c r="I937" s="60"/>
      <c r="L937" s="68"/>
      <c r="N937" s="68"/>
      <c r="P937" s="68"/>
    </row>
    <row r="938">
      <c r="C938" s="58"/>
      <c r="E938" s="28"/>
      <c r="G938" s="59"/>
      <c r="H938" s="60"/>
      <c r="I938" s="60"/>
      <c r="L938" s="68"/>
      <c r="N938" s="68"/>
      <c r="P938" s="68"/>
    </row>
    <row r="939">
      <c r="C939" s="58"/>
      <c r="E939" s="28"/>
      <c r="G939" s="59"/>
      <c r="H939" s="60"/>
      <c r="I939" s="60"/>
      <c r="L939" s="68"/>
      <c r="N939" s="68"/>
      <c r="P939" s="68"/>
    </row>
    <row r="940">
      <c r="C940" s="58"/>
      <c r="E940" s="28"/>
      <c r="G940" s="59"/>
      <c r="H940" s="60"/>
      <c r="I940" s="60"/>
      <c r="L940" s="68"/>
      <c r="N940" s="68"/>
      <c r="P940" s="68"/>
    </row>
    <row r="941">
      <c r="C941" s="58"/>
      <c r="E941" s="28"/>
      <c r="G941" s="59"/>
      <c r="H941" s="60"/>
      <c r="I941" s="60"/>
      <c r="L941" s="68"/>
      <c r="N941" s="68"/>
      <c r="P941" s="68"/>
    </row>
    <row r="942">
      <c r="C942" s="58"/>
      <c r="E942" s="28"/>
      <c r="G942" s="59"/>
      <c r="H942" s="60"/>
      <c r="I942" s="60"/>
      <c r="L942" s="68"/>
      <c r="N942" s="68"/>
      <c r="P942" s="68"/>
    </row>
    <row r="943">
      <c r="C943" s="58"/>
      <c r="E943" s="28"/>
      <c r="G943" s="59"/>
      <c r="H943" s="60"/>
      <c r="I943" s="60"/>
      <c r="L943" s="68"/>
      <c r="N943" s="68"/>
      <c r="P943" s="68"/>
    </row>
    <row r="944">
      <c r="C944" s="58"/>
      <c r="E944" s="28"/>
      <c r="G944" s="59"/>
      <c r="H944" s="60"/>
      <c r="I944" s="60"/>
      <c r="L944" s="68"/>
      <c r="N944" s="68"/>
      <c r="P944" s="68"/>
    </row>
    <row r="945">
      <c r="C945" s="58"/>
      <c r="E945" s="28"/>
      <c r="G945" s="59"/>
      <c r="H945" s="60"/>
      <c r="I945" s="60"/>
      <c r="L945" s="68"/>
      <c r="N945" s="68"/>
      <c r="P945" s="68"/>
    </row>
    <row r="946">
      <c r="C946" s="58"/>
      <c r="E946" s="28"/>
      <c r="G946" s="59"/>
      <c r="H946" s="60"/>
      <c r="I946" s="60"/>
      <c r="L946" s="68"/>
      <c r="N946" s="68"/>
      <c r="P946" s="68"/>
    </row>
    <row r="947">
      <c r="C947" s="58"/>
      <c r="E947" s="28"/>
      <c r="G947" s="59"/>
      <c r="H947" s="60"/>
      <c r="I947" s="60"/>
      <c r="L947" s="68"/>
      <c r="N947" s="68"/>
      <c r="P947" s="68"/>
    </row>
    <row r="948">
      <c r="C948" s="58"/>
      <c r="E948" s="28"/>
      <c r="G948" s="59"/>
      <c r="H948" s="60"/>
      <c r="I948" s="60"/>
      <c r="L948" s="68"/>
      <c r="N948" s="68"/>
      <c r="P948" s="68"/>
    </row>
    <row r="949">
      <c r="C949" s="58"/>
      <c r="E949" s="28"/>
      <c r="G949" s="59"/>
      <c r="H949" s="60"/>
      <c r="I949" s="60"/>
      <c r="L949" s="68"/>
      <c r="N949" s="68"/>
      <c r="P949" s="68"/>
    </row>
    <row r="950">
      <c r="C950" s="58"/>
      <c r="E950" s="28"/>
      <c r="G950" s="59"/>
      <c r="H950" s="60"/>
      <c r="I950" s="60"/>
      <c r="L950" s="68"/>
      <c r="N950" s="68"/>
      <c r="P950" s="68"/>
    </row>
    <row r="951">
      <c r="C951" s="58"/>
      <c r="E951" s="28"/>
      <c r="G951" s="59"/>
      <c r="H951" s="60"/>
      <c r="I951" s="60"/>
      <c r="L951" s="68"/>
      <c r="N951" s="68"/>
      <c r="P951" s="68"/>
    </row>
    <row r="952">
      <c r="C952" s="58"/>
      <c r="E952" s="28"/>
      <c r="G952" s="59"/>
      <c r="H952" s="60"/>
      <c r="I952" s="60"/>
      <c r="L952" s="68"/>
      <c r="N952" s="68"/>
      <c r="P952" s="68"/>
    </row>
    <row r="953">
      <c r="C953" s="58"/>
      <c r="E953" s="28"/>
      <c r="G953" s="59"/>
      <c r="H953" s="60"/>
      <c r="I953" s="60"/>
      <c r="L953" s="68"/>
      <c r="N953" s="68"/>
      <c r="P953" s="68"/>
    </row>
    <row r="954">
      <c r="C954" s="58"/>
      <c r="E954" s="28"/>
      <c r="G954" s="59"/>
      <c r="H954" s="60"/>
      <c r="I954" s="60"/>
      <c r="L954" s="68"/>
      <c r="N954" s="68"/>
      <c r="P954" s="68"/>
    </row>
    <row r="955">
      <c r="C955" s="58"/>
      <c r="E955" s="28"/>
      <c r="G955" s="59"/>
      <c r="H955" s="60"/>
      <c r="I955" s="60"/>
      <c r="L955" s="68"/>
      <c r="N955" s="68"/>
      <c r="P955" s="68"/>
    </row>
    <row r="956">
      <c r="C956" s="58"/>
      <c r="E956" s="28"/>
      <c r="G956" s="59"/>
      <c r="H956" s="60"/>
      <c r="I956" s="60"/>
      <c r="L956" s="68"/>
      <c r="N956" s="68"/>
      <c r="P956" s="68"/>
    </row>
    <row r="957">
      <c r="C957" s="58"/>
      <c r="E957" s="28"/>
      <c r="G957" s="59"/>
      <c r="H957" s="60"/>
      <c r="I957" s="60"/>
      <c r="L957" s="68"/>
      <c r="N957" s="68"/>
      <c r="P957" s="68"/>
    </row>
    <row r="958">
      <c r="C958" s="58"/>
      <c r="E958" s="28"/>
      <c r="G958" s="59"/>
      <c r="H958" s="60"/>
      <c r="I958" s="60"/>
      <c r="L958" s="68"/>
      <c r="N958" s="68"/>
      <c r="P958" s="68"/>
    </row>
    <row r="959">
      <c r="C959" s="58"/>
      <c r="E959" s="28"/>
      <c r="G959" s="59"/>
      <c r="H959" s="60"/>
      <c r="I959" s="60"/>
      <c r="L959" s="68"/>
      <c r="N959" s="68"/>
      <c r="P959" s="68"/>
    </row>
    <row r="960">
      <c r="C960" s="58"/>
      <c r="E960" s="28"/>
      <c r="G960" s="59"/>
      <c r="H960" s="60"/>
      <c r="I960" s="60"/>
      <c r="L960" s="68"/>
      <c r="N960" s="68"/>
      <c r="P960" s="68"/>
    </row>
    <row r="961">
      <c r="C961" s="58"/>
      <c r="E961" s="28"/>
      <c r="G961" s="59"/>
      <c r="H961" s="60"/>
      <c r="I961" s="60"/>
      <c r="L961" s="68"/>
      <c r="N961" s="68"/>
      <c r="P961" s="68"/>
    </row>
    <row r="962">
      <c r="C962" s="58"/>
      <c r="E962" s="28"/>
      <c r="G962" s="59"/>
      <c r="H962" s="60"/>
      <c r="I962" s="60"/>
      <c r="L962" s="68"/>
      <c r="N962" s="68"/>
      <c r="P962" s="68"/>
    </row>
    <row r="963">
      <c r="C963" s="58"/>
      <c r="E963" s="28"/>
      <c r="G963" s="59"/>
      <c r="H963" s="60"/>
      <c r="I963" s="60"/>
      <c r="L963" s="68"/>
      <c r="N963" s="68"/>
      <c r="P963" s="68"/>
    </row>
    <row r="964">
      <c r="C964" s="58"/>
      <c r="E964" s="28"/>
      <c r="G964" s="59"/>
      <c r="H964" s="60"/>
      <c r="I964" s="60"/>
      <c r="L964" s="68"/>
      <c r="N964" s="68"/>
      <c r="P964" s="68"/>
    </row>
    <row r="965">
      <c r="C965" s="58"/>
      <c r="E965" s="28"/>
      <c r="G965" s="59"/>
      <c r="H965" s="60"/>
      <c r="I965" s="60"/>
      <c r="L965" s="68"/>
      <c r="N965" s="68"/>
      <c r="P965" s="68"/>
    </row>
    <row r="966">
      <c r="C966" s="58"/>
      <c r="E966" s="28"/>
      <c r="G966" s="59"/>
      <c r="H966" s="60"/>
      <c r="I966" s="60"/>
      <c r="L966" s="68"/>
      <c r="N966" s="68"/>
      <c r="P966" s="68"/>
    </row>
    <row r="967">
      <c r="C967" s="58"/>
      <c r="E967" s="28"/>
      <c r="G967" s="59"/>
      <c r="H967" s="60"/>
      <c r="I967" s="60"/>
      <c r="L967" s="68"/>
      <c r="N967" s="68"/>
      <c r="P967" s="68"/>
    </row>
    <row r="968">
      <c r="C968" s="58"/>
      <c r="E968" s="28"/>
      <c r="G968" s="59"/>
      <c r="H968" s="60"/>
      <c r="I968" s="60"/>
      <c r="L968" s="68"/>
      <c r="N968" s="68"/>
      <c r="P968" s="68"/>
    </row>
    <row r="969">
      <c r="C969" s="58"/>
      <c r="E969" s="28"/>
      <c r="G969" s="59"/>
      <c r="H969" s="60"/>
      <c r="I969" s="60"/>
      <c r="L969" s="68"/>
      <c r="N969" s="68"/>
      <c r="P969" s="68"/>
    </row>
    <row r="970">
      <c r="C970" s="58"/>
      <c r="E970" s="28"/>
      <c r="G970" s="59"/>
      <c r="H970" s="60"/>
      <c r="I970" s="60"/>
      <c r="L970" s="68"/>
      <c r="N970" s="68"/>
      <c r="P970" s="68"/>
    </row>
    <row r="971">
      <c r="C971" s="58"/>
      <c r="E971" s="28"/>
      <c r="G971" s="59"/>
      <c r="H971" s="60"/>
      <c r="I971" s="60"/>
      <c r="L971" s="68"/>
      <c r="N971" s="68"/>
      <c r="P971" s="68"/>
    </row>
    <row r="972">
      <c r="C972" s="58"/>
      <c r="E972" s="28"/>
      <c r="G972" s="59"/>
      <c r="H972" s="60"/>
      <c r="I972" s="60"/>
      <c r="L972" s="68"/>
      <c r="N972" s="68"/>
      <c r="P972" s="68"/>
    </row>
    <row r="973">
      <c r="C973" s="58"/>
      <c r="E973" s="28"/>
      <c r="G973" s="59"/>
      <c r="H973" s="60"/>
      <c r="I973" s="60"/>
      <c r="L973" s="68"/>
      <c r="N973" s="68"/>
      <c r="P973" s="68"/>
    </row>
    <row r="974">
      <c r="C974" s="58"/>
      <c r="E974" s="28"/>
      <c r="G974" s="59"/>
      <c r="H974" s="60"/>
      <c r="I974" s="60"/>
      <c r="L974" s="68"/>
      <c r="N974" s="68"/>
      <c r="P974" s="68"/>
    </row>
    <row r="975">
      <c r="C975" s="58"/>
      <c r="E975" s="28"/>
      <c r="G975" s="59"/>
      <c r="H975" s="60"/>
      <c r="I975" s="60"/>
      <c r="L975" s="68"/>
      <c r="N975" s="68"/>
      <c r="P975" s="68"/>
    </row>
    <row r="976">
      <c r="C976" s="58"/>
      <c r="E976" s="28"/>
      <c r="G976" s="59"/>
      <c r="H976" s="60"/>
      <c r="I976" s="60"/>
      <c r="L976" s="68"/>
      <c r="N976" s="68"/>
      <c r="P976" s="68"/>
    </row>
    <row r="977">
      <c r="C977" s="58"/>
      <c r="E977" s="28"/>
      <c r="G977" s="59"/>
      <c r="H977" s="60"/>
      <c r="I977" s="60"/>
      <c r="L977" s="68"/>
      <c r="N977" s="68"/>
      <c r="P977" s="68"/>
    </row>
    <row r="978">
      <c r="C978" s="58"/>
      <c r="E978" s="28"/>
      <c r="G978" s="59"/>
      <c r="H978" s="60"/>
      <c r="I978" s="60"/>
      <c r="L978" s="68"/>
      <c r="N978" s="68"/>
      <c r="P978" s="68"/>
    </row>
    <row r="979">
      <c r="C979" s="58"/>
      <c r="E979" s="28"/>
      <c r="G979" s="59"/>
      <c r="H979" s="60"/>
      <c r="I979" s="60"/>
      <c r="L979" s="68"/>
      <c r="N979" s="68"/>
      <c r="P979" s="68"/>
    </row>
    <row r="980">
      <c r="C980" s="58"/>
      <c r="E980" s="28"/>
      <c r="G980" s="59"/>
      <c r="H980" s="60"/>
      <c r="I980" s="60"/>
      <c r="L980" s="68"/>
      <c r="N980" s="68"/>
      <c r="P980" s="68"/>
    </row>
    <row r="981">
      <c r="C981" s="58"/>
      <c r="E981" s="28"/>
      <c r="G981" s="59"/>
      <c r="H981" s="60"/>
      <c r="I981" s="60"/>
      <c r="L981" s="68"/>
      <c r="N981" s="68"/>
      <c r="P981" s="68"/>
    </row>
    <row r="982">
      <c r="C982" s="58"/>
      <c r="E982" s="28"/>
      <c r="G982" s="59"/>
      <c r="H982" s="60"/>
      <c r="I982" s="60"/>
      <c r="L982" s="68"/>
      <c r="N982" s="68"/>
      <c r="P982" s="68"/>
    </row>
    <row r="983">
      <c r="C983" s="58"/>
      <c r="E983" s="28"/>
      <c r="G983" s="59"/>
      <c r="H983" s="60"/>
      <c r="I983" s="60"/>
      <c r="L983" s="68"/>
      <c r="N983" s="68"/>
      <c r="P983" s="68"/>
    </row>
    <row r="984">
      <c r="C984" s="58"/>
      <c r="E984" s="28"/>
      <c r="G984" s="59"/>
      <c r="H984" s="60"/>
      <c r="I984" s="60"/>
      <c r="L984" s="68"/>
      <c r="N984" s="68"/>
      <c r="P984" s="68"/>
    </row>
    <row r="985">
      <c r="C985" s="58"/>
      <c r="E985" s="28"/>
      <c r="G985" s="59"/>
      <c r="H985" s="60"/>
      <c r="I985" s="60"/>
      <c r="L985" s="68"/>
      <c r="N985" s="68"/>
      <c r="P985" s="68"/>
    </row>
    <row r="986">
      <c r="C986" s="58"/>
      <c r="E986" s="28"/>
      <c r="G986" s="59"/>
      <c r="H986" s="60"/>
      <c r="I986" s="60"/>
      <c r="L986" s="68"/>
      <c r="N986" s="68"/>
      <c r="P986" s="68"/>
    </row>
    <row r="987">
      <c r="C987" s="58"/>
      <c r="E987" s="28"/>
      <c r="G987" s="59"/>
      <c r="H987" s="60"/>
      <c r="I987" s="60"/>
      <c r="L987" s="68"/>
      <c r="N987" s="68"/>
      <c r="P987" s="68"/>
    </row>
    <row r="988">
      <c r="C988" s="58"/>
      <c r="E988" s="28"/>
      <c r="G988" s="59"/>
      <c r="H988" s="60"/>
      <c r="I988" s="60"/>
      <c r="L988" s="68"/>
      <c r="N988" s="68"/>
      <c r="P988" s="68"/>
    </row>
    <row r="989">
      <c r="C989" s="58"/>
      <c r="E989" s="28"/>
      <c r="G989" s="59"/>
      <c r="H989" s="60"/>
      <c r="I989" s="60"/>
      <c r="L989" s="68"/>
      <c r="N989" s="68"/>
      <c r="P989" s="68"/>
    </row>
    <row r="990">
      <c r="C990" s="58"/>
      <c r="E990" s="28"/>
      <c r="G990" s="59"/>
      <c r="H990" s="60"/>
      <c r="I990" s="60"/>
      <c r="L990" s="68"/>
      <c r="N990" s="68"/>
      <c r="P990" s="68"/>
    </row>
    <row r="991">
      <c r="C991" s="58"/>
      <c r="E991" s="28"/>
      <c r="G991" s="59"/>
      <c r="H991" s="60"/>
      <c r="I991" s="60"/>
      <c r="L991" s="68"/>
      <c r="N991" s="68"/>
      <c r="P991" s="68"/>
    </row>
    <row r="992">
      <c r="C992" s="58"/>
      <c r="E992" s="28"/>
      <c r="G992" s="59"/>
      <c r="H992" s="60"/>
      <c r="I992" s="60"/>
      <c r="L992" s="68"/>
      <c r="N992" s="68"/>
      <c r="P992" s="68"/>
    </row>
    <row r="993">
      <c r="C993" s="58"/>
      <c r="E993" s="28"/>
      <c r="G993" s="59"/>
      <c r="H993" s="60"/>
      <c r="I993" s="60"/>
      <c r="L993" s="68"/>
      <c r="N993" s="68"/>
      <c r="P993" s="68"/>
    </row>
    <row r="994">
      <c r="C994" s="58"/>
      <c r="E994" s="28"/>
      <c r="G994" s="59"/>
      <c r="H994" s="60"/>
      <c r="I994" s="60"/>
      <c r="L994" s="68"/>
      <c r="N994" s="68"/>
      <c r="P994" s="68"/>
    </row>
    <row r="995">
      <c r="C995" s="58"/>
      <c r="E995" s="28"/>
      <c r="G995" s="59"/>
      <c r="H995" s="60"/>
      <c r="I995" s="60"/>
      <c r="L995" s="68"/>
      <c r="N995" s="68"/>
      <c r="P995" s="68"/>
    </row>
    <row r="996">
      <c r="C996" s="58"/>
      <c r="E996" s="28"/>
      <c r="G996" s="59"/>
      <c r="H996" s="60"/>
      <c r="I996" s="60"/>
      <c r="L996" s="68"/>
      <c r="N996" s="68"/>
      <c r="P996" s="68"/>
    </row>
    <row r="997">
      <c r="C997" s="58"/>
      <c r="E997" s="28"/>
      <c r="G997" s="59"/>
      <c r="H997" s="60"/>
      <c r="I997" s="60"/>
      <c r="L997" s="68"/>
      <c r="N997" s="68"/>
      <c r="P997" s="68"/>
    </row>
    <row r="998">
      <c r="C998" s="58"/>
      <c r="E998" s="28"/>
      <c r="G998" s="59"/>
      <c r="H998" s="60"/>
      <c r="I998" s="60"/>
      <c r="L998" s="68"/>
      <c r="N998" s="68"/>
      <c r="P998" s="68"/>
    </row>
    <row r="999">
      <c r="C999" s="58"/>
      <c r="E999" s="28"/>
      <c r="G999" s="59"/>
      <c r="H999" s="60"/>
      <c r="I999" s="60"/>
      <c r="L999" s="68"/>
      <c r="N999" s="68"/>
      <c r="P999" s="68"/>
    </row>
    <row r="1000">
      <c r="C1000" s="58"/>
      <c r="E1000" s="28"/>
      <c r="G1000" s="59"/>
      <c r="H1000" s="60"/>
      <c r="I1000" s="60"/>
      <c r="L1000" s="68"/>
      <c r="N1000" s="68"/>
      <c r="P1000" s="68"/>
    </row>
    <row r="1001">
      <c r="C1001" s="58"/>
      <c r="E1001" s="28"/>
      <c r="G1001" s="59"/>
      <c r="H1001" s="60"/>
      <c r="I1001" s="60"/>
      <c r="L1001" s="68"/>
      <c r="N1001" s="68"/>
      <c r="P1001" s="68"/>
    </row>
    <row r="1002">
      <c r="C1002" s="58"/>
      <c r="E1002" s="28"/>
      <c r="G1002" s="59"/>
      <c r="H1002" s="60"/>
      <c r="I1002" s="60"/>
      <c r="L1002" s="68"/>
      <c r="N1002" s="68"/>
      <c r="P1002" s="68"/>
    </row>
    <row r="1003">
      <c r="C1003" s="58"/>
      <c r="E1003" s="28"/>
      <c r="G1003" s="59"/>
      <c r="H1003" s="60"/>
      <c r="I1003" s="60"/>
      <c r="L1003" s="68"/>
      <c r="N1003" s="68"/>
      <c r="P1003" s="68"/>
    </row>
    <row r="1004">
      <c r="C1004" s="58"/>
      <c r="E1004" s="28"/>
      <c r="G1004" s="59"/>
      <c r="H1004" s="60"/>
      <c r="I1004" s="60"/>
      <c r="L1004" s="68"/>
      <c r="N1004" s="68"/>
      <c r="P1004" s="68"/>
    </row>
    <row r="1005">
      <c r="C1005" s="58"/>
      <c r="E1005" s="28"/>
      <c r="G1005" s="59"/>
      <c r="H1005" s="60"/>
      <c r="I1005" s="60"/>
      <c r="L1005" s="68"/>
      <c r="N1005" s="68"/>
      <c r="P1005" s="68"/>
    </row>
    <row r="1006">
      <c r="C1006" s="58"/>
      <c r="E1006" s="28"/>
      <c r="G1006" s="59"/>
      <c r="H1006" s="60"/>
      <c r="I1006" s="60"/>
      <c r="L1006" s="68"/>
      <c r="N1006" s="68"/>
      <c r="P1006" s="68"/>
    </row>
    <row r="1007">
      <c r="C1007" s="58"/>
      <c r="E1007" s="28"/>
      <c r="G1007" s="59"/>
      <c r="H1007" s="60"/>
      <c r="I1007" s="60"/>
      <c r="L1007" s="68"/>
      <c r="N1007" s="68"/>
      <c r="P1007" s="68"/>
    </row>
    <row r="1008">
      <c r="C1008" s="58"/>
      <c r="E1008" s="28"/>
      <c r="G1008" s="59"/>
      <c r="H1008" s="60"/>
      <c r="I1008" s="60"/>
      <c r="L1008" s="68"/>
      <c r="N1008" s="68"/>
      <c r="P1008" s="68"/>
    </row>
  </sheetData>
  <autoFilter ref="$A$1:$A$1008"/>
  <mergeCells count="2"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71"/>
    <col customWidth="1" min="2" max="2" width="8.43"/>
    <col customWidth="1" min="3" max="3" width="17.14"/>
    <col customWidth="1" min="4" max="4" width="7.86"/>
    <col customWidth="1" min="5" max="5" width="11.29"/>
    <col customWidth="1" min="6" max="6" width="8.57"/>
    <col customWidth="1" min="7" max="7" width="8.86"/>
    <col customWidth="1" min="8" max="8" width="15.57"/>
    <col customWidth="1" min="9" max="10" width="13.29"/>
    <col customWidth="1" min="11" max="11" width="7.86"/>
  </cols>
  <sheetData>
    <row r="1">
      <c r="A1" s="1" t="s">
        <v>101</v>
      </c>
      <c r="B1" s="39">
        <v>2018.0</v>
      </c>
      <c r="C1" s="39" t="s">
        <v>55</v>
      </c>
      <c r="D1" s="40">
        <v>2019.0</v>
      </c>
      <c r="F1" s="41">
        <v>2020.0</v>
      </c>
      <c r="H1" s="21" t="s">
        <v>56</v>
      </c>
      <c r="I1" s="21" t="s">
        <v>129</v>
      </c>
      <c r="J1" s="21" t="s">
        <v>53</v>
      </c>
      <c r="K1" s="42"/>
    </row>
    <row r="2">
      <c r="A2" s="43" t="s">
        <v>59</v>
      </c>
      <c r="B2" s="33">
        <f>'PTT-Brand無回文版'!B2+'Dcard-Brand'!B2</f>
        <v>1330</v>
      </c>
      <c r="C2" s="44">
        <f t="shared" ref="C2:C40" si="1">B2/$B$41</f>
        <v>0.0895140665</v>
      </c>
      <c r="D2" s="33">
        <f>'PTT-Brand無回文版'!D2+'Dcard-Brand'!D2</f>
        <v>1236</v>
      </c>
      <c r="E2" s="45">
        <f t="shared" ref="E2:E41" si="2">D2/$D$41</f>
        <v>0.07648041582</v>
      </c>
      <c r="F2" s="33">
        <f>'PTT-Brand無回文版'!F2+'Dcard-Brand'!F2</f>
        <v>1061</v>
      </c>
      <c r="G2" s="46">
        <f t="shared" ref="G2:G40" si="3">F2/$F$41</f>
        <v>0.0650122549</v>
      </c>
      <c r="H2" s="80">
        <f t="shared" ref="H2:H40" si="4">(D2-B2)/B2</f>
        <v>-0.07067669173</v>
      </c>
      <c r="I2" s="80">
        <f t="shared" ref="I2:I40" si="5">(F2-D2)/D2</f>
        <v>-0.1415857605</v>
      </c>
      <c r="J2" s="47">
        <f t="shared" ref="J2:J40" si="6">(G2-C2)/C2</f>
        <v>-0.2737202381</v>
      </c>
      <c r="K2" s="16"/>
    </row>
    <row r="3">
      <c r="A3" s="81" t="s">
        <v>60</v>
      </c>
      <c r="B3" s="82">
        <f>'PTT-Brand無回文版'!B3+'Dcard-Brand'!B3</f>
        <v>1136</v>
      </c>
      <c r="C3" s="83">
        <f t="shared" si="1"/>
        <v>0.07645712747</v>
      </c>
      <c r="D3" s="82">
        <f>'PTT-Brand無回文版'!D3+'Dcard-Brand'!D3</f>
        <v>1427</v>
      </c>
      <c r="E3" s="84">
        <f t="shared" si="2"/>
        <v>0.0882989914</v>
      </c>
      <c r="F3" s="82">
        <f>'PTT-Brand無回文版'!F3+'Dcard-Brand'!F3</f>
        <v>1639</v>
      </c>
      <c r="G3" s="85">
        <f t="shared" si="3"/>
        <v>0.1004289216</v>
      </c>
      <c r="H3" s="80">
        <f t="shared" si="4"/>
        <v>0.2561619718</v>
      </c>
      <c r="I3" s="80">
        <f t="shared" si="5"/>
        <v>0.1485634198</v>
      </c>
      <c r="J3" s="67">
        <f t="shared" si="6"/>
        <v>0.3135324971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>
      <c r="A4" s="86" t="s">
        <v>61</v>
      </c>
      <c r="B4" s="82">
        <f>'PTT-Brand無回文版'!B4+'Dcard-Brand'!B4</f>
        <v>780</v>
      </c>
      <c r="C4" s="83">
        <f t="shared" si="1"/>
        <v>0.05249697133</v>
      </c>
      <c r="D4" s="82">
        <f>'PTT-Brand無回文版'!D4+'Dcard-Brand'!D4</f>
        <v>1357</v>
      </c>
      <c r="E4" s="84">
        <f t="shared" si="2"/>
        <v>0.08396757626</v>
      </c>
      <c r="F4" s="82">
        <f>'PTT-Brand無回文版'!F4+'Dcard-Brand'!F4</f>
        <v>1388</v>
      </c>
      <c r="G4" s="85">
        <f t="shared" si="3"/>
        <v>0.08504901961</v>
      </c>
      <c r="H4" s="80">
        <f t="shared" si="4"/>
        <v>0.7397435897</v>
      </c>
      <c r="I4" s="80">
        <f t="shared" si="5"/>
        <v>0.02284450995</v>
      </c>
      <c r="J4" s="67">
        <f t="shared" si="6"/>
        <v>0.6200747863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</row>
    <row r="5">
      <c r="A5" s="49" t="s">
        <v>62</v>
      </c>
      <c r="B5" s="33">
        <f>'PTT-Brand無回文版'!B5+'Dcard-Brand'!B5</f>
        <v>761</v>
      </c>
      <c r="C5" s="44">
        <f t="shared" si="1"/>
        <v>0.05121819895</v>
      </c>
      <c r="D5" s="33">
        <f>'PTT-Brand無回文版'!D5+'Dcard-Brand'!D5</f>
        <v>785</v>
      </c>
      <c r="E5" s="45">
        <f t="shared" si="2"/>
        <v>0.04857372687</v>
      </c>
      <c r="F5" s="33">
        <f>'PTT-Brand無回文版'!F5+'Dcard-Brand'!F5</f>
        <v>812</v>
      </c>
      <c r="G5" s="46">
        <f t="shared" si="3"/>
        <v>0.04975490196</v>
      </c>
      <c r="H5" s="80">
        <f t="shared" si="4"/>
        <v>0.03153745072</v>
      </c>
      <c r="I5" s="80">
        <f t="shared" si="5"/>
        <v>0.03439490446</v>
      </c>
      <c r="J5" s="47">
        <f t="shared" si="6"/>
        <v>-0.02856986421</v>
      </c>
    </row>
    <row r="6">
      <c r="A6" s="49" t="s">
        <v>63</v>
      </c>
      <c r="B6" s="33">
        <f>'PTT-Brand無回文版'!B6+'Dcard-Brand'!B6</f>
        <v>388</v>
      </c>
      <c r="C6" s="44">
        <f t="shared" si="1"/>
        <v>0.02611387805</v>
      </c>
      <c r="D6" s="33">
        <f>'PTT-Brand無回文版'!D6+'Dcard-Brand'!D6</f>
        <v>370</v>
      </c>
      <c r="E6" s="45">
        <f t="shared" si="2"/>
        <v>0.02289462286</v>
      </c>
      <c r="F6" s="33">
        <f>'PTT-Brand無回文版'!F6+'Dcard-Brand'!F6</f>
        <v>357</v>
      </c>
      <c r="G6" s="46">
        <f t="shared" si="3"/>
        <v>0.021875</v>
      </c>
      <c r="H6" s="80">
        <f t="shared" si="4"/>
        <v>-0.04639175258</v>
      </c>
      <c r="I6" s="80">
        <f t="shared" si="5"/>
        <v>-0.03513513514</v>
      </c>
      <c r="J6" s="47">
        <f t="shared" si="6"/>
        <v>-0.1623228093</v>
      </c>
    </row>
    <row r="7">
      <c r="A7" s="81" t="s">
        <v>64</v>
      </c>
      <c r="B7" s="82">
        <f>'PTT-Brand無回文版'!B7+'Dcard-Brand'!B7</f>
        <v>294</v>
      </c>
      <c r="C7" s="83">
        <f t="shared" si="1"/>
        <v>0.01978731996</v>
      </c>
      <c r="D7" s="82">
        <f>'PTT-Brand無回文版'!D7+'Dcard-Brand'!D7</f>
        <v>356</v>
      </c>
      <c r="E7" s="84">
        <f t="shared" si="2"/>
        <v>0.02202833983</v>
      </c>
      <c r="F7" s="82">
        <f>'PTT-Brand無回文版'!F7+'Dcard-Brand'!F7</f>
        <v>450</v>
      </c>
      <c r="G7" s="85">
        <f t="shared" si="3"/>
        <v>0.02757352941</v>
      </c>
      <c r="H7" s="80">
        <f t="shared" si="4"/>
        <v>0.2108843537</v>
      </c>
      <c r="I7" s="80">
        <f t="shared" si="5"/>
        <v>0.2640449438</v>
      </c>
      <c r="J7" s="67">
        <f t="shared" si="6"/>
        <v>0.393494898</v>
      </c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>
      <c r="A8" s="43" t="s">
        <v>65</v>
      </c>
      <c r="B8" s="33">
        <f>'PTT-Brand無回文版'!B8+'Dcard-Brand'!B8</f>
        <v>897</v>
      </c>
      <c r="C8" s="44">
        <f t="shared" si="1"/>
        <v>0.06037151703</v>
      </c>
      <c r="D8" s="33">
        <f>'PTT-Brand無回文版'!D8+'Dcard-Brand'!D8</f>
        <v>1008</v>
      </c>
      <c r="E8" s="45">
        <f t="shared" si="2"/>
        <v>0.06237237795</v>
      </c>
      <c r="F8" s="33">
        <f>'PTT-Brand無回文版'!F8+'Dcard-Brand'!F8</f>
        <v>1020</v>
      </c>
      <c r="G8" s="46">
        <f t="shared" si="3"/>
        <v>0.0625</v>
      </c>
      <c r="H8" s="80">
        <f t="shared" si="4"/>
        <v>0.1237458194</v>
      </c>
      <c r="I8" s="80">
        <f t="shared" si="5"/>
        <v>0.0119047619</v>
      </c>
      <c r="J8" s="47">
        <f t="shared" si="6"/>
        <v>0.03525641026</v>
      </c>
    </row>
    <row r="9">
      <c r="A9" s="49" t="s">
        <v>66</v>
      </c>
      <c r="B9" s="33">
        <f>'PTT-Brand無回文版'!B9+'Dcard-Brand'!B9</f>
        <v>101</v>
      </c>
      <c r="C9" s="44">
        <f t="shared" si="1"/>
        <v>0.006797684749</v>
      </c>
      <c r="D9" s="33">
        <f>'PTT-Brand無回文版'!D9+'Dcard-Brand'!D9</f>
        <v>78</v>
      </c>
      <c r="E9" s="45">
        <f t="shared" si="2"/>
        <v>0.004826434008</v>
      </c>
      <c r="F9" s="33">
        <f>'PTT-Brand無回文版'!F9+'Dcard-Brand'!F9</f>
        <v>86</v>
      </c>
      <c r="G9" s="46">
        <f t="shared" si="3"/>
        <v>0.005269607843</v>
      </c>
      <c r="H9" s="80">
        <f t="shared" si="4"/>
        <v>-0.2277227723</v>
      </c>
      <c r="I9" s="80">
        <f t="shared" si="5"/>
        <v>0.1025641026</v>
      </c>
      <c r="J9" s="47">
        <f t="shared" si="6"/>
        <v>-0.2247937294</v>
      </c>
    </row>
    <row r="10">
      <c r="A10" s="48" t="s">
        <v>67</v>
      </c>
      <c r="B10" s="33">
        <f>'PTT-Brand無回文版'!B10+'Dcard-Brand'!B10</f>
        <v>500</v>
      </c>
      <c r="C10" s="44">
        <f t="shared" si="1"/>
        <v>0.0336519047</v>
      </c>
      <c r="D10" s="33">
        <f>'PTT-Brand無回文版'!D10+'Dcard-Brand'!D10</f>
        <v>527</v>
      </c>
      <c r="E10" s="45">
        <f t="shared" si="2"/>
        <v>0.03260936823</v>
      </c>
      <c r="F10" s="33">
        <f>'PTT-Brand無回文版'!F10+'Dcard-Brand'!F10</f>
        <v>490</v>
      </c>
      <c r="G10" s="46">
        <f t="shared" si="3"/>
        <v>0.0300245098</v>
      </c>
      <c r="H10" s="80">
        <f t="shared" si="4"/>
        <v>0.054</v>
      </c>
      <c r="I10" s="80">
        <f t="shared" si="5"/>
        <v>-0.07020872865</v>
      </c>
      <c r="J10" s="47">
        <f t="shared" si="6"/>
        <v>-0.1077916667</v>
      </c>
    </row>
    <row r="11">
      <c r="A11" s="43" t="s">
        <v>68</v>
      </c>
      <c r="B11" s="33">
        <f>'PTT-Brand無回文版'!B11+'Dcard-Brand'!B11</f>
        <v>666</v>
      </c>
      <c r="C11" s="44">
        <f t="shared" si="1"/>
        <v>0.04482433706</v>
      </c>
      <c r="D11" s="33">
        <f>'PTT-Brand無回文版'!D11+'Dcard-Brand'!D11</f>
        <v>730</v>
      </c>
      <c r="E11" s="45">
        <f t="shared" si="2"/>
        <v>0.04517047212</v>
      </c>
      <c r="F11" s="33">
        <f>'PTT-Brand無回文版'!F11+'Dcard-Brand'!F11</f>
        <v>948</v>
      </c>
      <c r="G11" s="46">
        <f t="shared" si="3"/>
        <v>0.05808823529</v>
      </c>
      <c r="H11" s="80">
        <f t="shared" si="4"/>
        <v>0.0960960961</v>
      </c>
      <c r="I11" s="80">
        <f t="shared" si="5"/>
        <v>0.298630137</v>
      </c>
      <c r="J11" s="37">
        <f t="shared" si="6"/>
        <v>0.2959084084</v>
      </c>
    </row>
    <row r="12">
      <c r="A12" s="48" t="s">
        <v>69</v>
      </c>
      <c r="B12" s="33">
        <f>'PTT-Brand無回文版'!B12+'Dcard-Brand'!B12</f>
        <v>999</v>
      </c>
      <c r="C12" s="44">
        <f t="shared" si="1"/>
        <v>0.06723650559</v>
      </c>
      <c r="D12" s="33">
        <f>'PTT-Brand無回文版'!D12+'Dcard-Brand'!D12</f>
        <v>969</v>
      </c>
      <c r="E12" s="45">
        <f t="shared" si="2"/>
        <v>0.05995916094</v>
      </c>
      <c r="F12" s="33">
        <f>'PTT-Brand無回文版'!F12+'Dcard-Brand'!F12</f>
        <v>768</v>
      </c>
      <c r="G12" s="46">
        <f t="shared" si="3"/>
        <v>0.04705882353</v>
      </c>
      <c r="H12" s="80">
        <f t="shared" si="4"/>
        <v>-0.03003003003</v>
      </c>
      <c r="I12" s="80">
        <f t="shared" si="5"/>
        <v>-0.2074303406</v>
      </c>
      <c r="J12" s="47">
        <f t="shared" si="6"/>
        <v>-0.3001001001</v>
      </c>
    </row>
    <row r="13">
      <c r="A13" s="49" t="s">
        <v>70</v>
      </c>
      <c r="B13" s="33">
        <f>'PTT-Brand無回文版'!B13+'Dcard-Brand'!B13</f>
        <v>944</v>
      </c>
      <c r="C13" s="44">
        <f t="shared" si="1"/>
        <v>0.06353479607</v>
      </c>
      <c r="D13" s="33">
        <f>'PTT-Brand無回文版'!D13+'Dcard-Brand'!D13</f>
        <v>886</v>
      </c>
      <c r="E13" s="45">
        <f t="shared" si="2"/>
        <v>0.05482334014</v>
      </c>
      <c r="F13" s="33">
        <f>'PTT-Brand無回文版'!F13+'Dcard-Brand'!F13</f>
        <v>758</v>
      </c>
      <c r="G13" s="46">
        <f t="shared" si="3"/>
        <v>0.04644607843</v>
      </c>
      <c r="H13" s="80">
        <f t="shared" si="4"/>
        <v>-0.06144067797</v>
      </c>
      <c r="I13" s="80">
        <f t="shared" si="5"/>
        <v>-0.144469526</v>
      </c>
      <c r="J13" s="47">
        <f t="shared" si="6"/>
        <v>-0.2689662782</v>
      </c>
    </row>
    <row r="14">
      <c r="A14" s="43" t="s">
        <v>71</v>
      </c>
      <c r="B14" s="33">
        <f>'PTT-Brand無回文版'!B14+'Dcard-Brand'!B14</f>
        <v>115</v>
      </c>
      <c r="C14" s="44">
        <f t="shared" si="1"/>
        <v>0.00773993808</v>
      </c>
      <c r="D14" s="33">
        <f>'PTT-Brand無回文版'!D14+'Dcard-Brand'!D14</f>
        <v>119</v>
      </c>
      <c r="E14" s="45">
        <f t="shared" si="2"/>
        <v>0.00736340573</v>
      </c>
      <c r="F14" s="33">
        <f>'PTT-Brand無回文版'!F14+'Dcard-Brand'!F14</f>
        <v>129</v>
      </c>
      <c r="G14" s="46">
        <f t="shared" si="3"/>
        <v>0.007904411765</v>
      </c>
      <c r="H14" s="80">
        <f t="shared" si="4"/>
        <v>0.0347826087</v>
      </c>
      <c r="I14" s="80">
        <f t="shared" si="5"/>
        <v>0.08403361345</v>
      </c>
      <c r="J14" s="47">
        <f t="shared" si="6"/>
        <v>0.02125</v>
      </c>
    </row>
    <row r="15">
      <c r="A15" s="48" t="s">
        <v>72</v>
      </c>
      <c r="B15" s="33">
        <f>'PTT-Brand無回文版'!B15+'Dcard-Brand'!B15</f>
        <v>736</v>
      </c>
      <c r="C15" s="44">
        <f t="shared" si="1"/>
        <v>0.04953560372</v>
      </c>
      <c r="D15" s="33">
        <f>'PTT-Brand無回文版'!D15+'Dcard-Brand'!D15</f>
        <v>1109</v>
      </c>
      <c r="E15" s="45">
        <f t="shared" si="2"/>
        <v>0.06862199121</v>
      </c>
      <c r="F15" s="33">
        <f>'PTT-Brand無回文版'!F15+'Dcard-Brand'!F15</f>
        <v>968</v>
      </c>
      <c r="G15" s="46">
        <f t="shared" si="3"/>
        <v>0.05931372549</v>
      </c>
      <c r="H15" s="80">
        <f t="shared" si="4"/>
        <v>0.5067934783</v>
      </c>
      <c r="I15" s="80">
        <f t="shared" si="5"/>
        <v>-0.127141569</v>
      </c>
      <c r="J15" s="47">
        <f t="shared" si="6"/>
        <v>0.1973958333</v>
      </c>
    </row>
    <row r="16">
      <c r="A16" s="50" t="s">
        <v>73</v>
      </c>
      <c r="B16" s="33">
        <f>'PTT-Brand無回文版'!B16+'Dcard-Brand'!B16</f>
        <v>122</v>
      </c>
      <c r="C16" s="44">
        <f t="shared" si="1"/>
        <v>0.008211064746</v>
      </c>
      <c r="D16" s="33">
        <f>'PTT-Brand無回文版'!D16+'Dcard-Brand'!D16</f>
        <v>106</v>
      </c>
      <c r="E16" s="45">
        <f t="shared" si="2"/>
        <v>0.006559000062</v>
      </c>
      <c r="F16" s="33">
        <f>'PTT-Brand無回文版'!F16+'Dcard-Brand'!F16</f>
        <v>99</v>
      </c>
      <c r="G16" s="46">
        <f t="shared" si="3"/>
        <v>0.006066176471</v>
      </c>
      <c r="H16" s="80">
        <f t="shared" si="4"/>
        <v>-0.131147541</v>
      </c>
      <c r="I16" s="80">
        <f t="shared" si="5"/>
        <v>-0.06603773585</v>
      </c>
      <c r="J16" s="47">
        <f t="shared" si="6"/>
        <v>-0.2612192623</v>
      </c>
    </row>
    <row r="17">
      <c r="A17" s="7" t="s">
        <v>74</v>
      </c>
      <c r="B17" s="33">
        <f>'PTT-Brand無回文版'!B17+'Dcard-Brand'!B17</f>
        <v>321</v>
      </c>
      <c r="C17" s="44">
        <f t="shared" si="1"/>
        <v>0.02160452282</v>
      </c>
      <c r="D17" s="33">
        <f>'PTT-Brand無回文版'!D17+'Dcard-Brand'!D17</f>
        <v>271</v>
      </c>
      <c r="E17" s="45">
        <f t="shared" si="2"/>
        <v>0.01676876431</v>
      </c>
      <c r="F17" s="33">
        <f>'PTT-Brand無回文版'!F17+'Dcard-Brand'!F17</f>
        <v>227</v>
      </c>
      <c r="G17" s="46">
        <f t="shared" si="3"/>
        <v>0.01390931373</v>
      </c>
      <c r="H17" s="80">
        <f t="shared" si="4"/>
        <v>-0.1557632399</v>
      </c>
      <c r="I17" s="80">
        <f t="shared" si="5"/>
        <v>-0.1623616236</v>
      </c>
      <c r="J17" s="47">
        <f t="shared" si="6"/>
        <v>-0.3561850987</v>
      </c>
    </row>
    <row r="18">
      <c r="A18" s="49" t="s">
        <v>75</v>
      </c>
      <c r="B18" s="33">
        <f>'PTT-Brand無回文版'!B18+'Dcard-Brand'!B18</f>
        <v>250</v>
      </c>
      <c r="C18" s="44">
        <f t="shared" si="1"/>
        <v>0.01682595235</v>
      </c>
      <c r="D18" s="33">
        <f>'PTT-Brand無回文版'!D18+'Dcard-Brand'!D18</f>
        <v>250</v>
      </c>
      <c r="E18" s="45">
        <f t="shared" si="2"/>
        <v>0.01546933977</v>
      </c>
      <c r="F18" s="33">
        <f>'PTT-Brand無回文版'!F18+'Dcard-Brand'!F18</f>
        <v>213</v>
      </c>
      <c r="G18" s="46">
        <f t="shared" si="3"/>
        <v>0.01305147059</v>
      </c>
      <c r="H18" s="80">
        <f t="shared" si="4"/>
        <v>0</v>
      </c>
      <c r="I18" s="80">
        <f t="shared" si="5"/>
        <v>-0.148</v>
      </c>
      <c r="J18" s="47">
        <f t="shared" si="6"/>
        <v>-0.224325</v>
      </c>
    </row>
    <row r="19">
      <c r="A19" s="49" t="s">
        <v>76</v>
      </c>
      <c r="B19" s="33">
        <f>'PTT-Brand無回文版'!B19+'Dcard-Brand'!B19</f>
        <v>161</v>
      </c>
      <c r="C19" s="44">
        <f t="shared" si="1"/>
        <v>0.01083591331</v>
      </c>
      <c r="D19" s="33">
        <f>'PTT-Brand無回文版'!D19+'Dcard-Brand'!D19</f>
        <v>182</v>
      </c>
      <c r="E19" s="45">
        <f t="shared" si="2"/>
        <v>0.01126167935</v>
      </c>
      <c r="F19" s="33">
        <f>'PTT-Brand無回文版'!F19+'Dcard-Brand'!F19</f>
        <v>200</v>
      </c>
      <c r="G19" s="46">
        <f t="shared" si="3"/>
        <v>0.01225490196</v>
      </c>
      <c r="H19" s="80">
        <f t="shared" si="4"/>
        <v>0.1304347826</v>
      </c>
      <c r="I19" s="80">
        <f t="shared" si="5"/>
        <v>0.0989010989</v>
      </c>
      <c r="J19" s="37">
        <f t="shared" si="6"/>
        <v>0.130952381</v>
      </c>
    </row>
    <row r="20">
      <c r="A20" s="49" t="s">
        <v>77</v>
      </c>
      <c r="B20" s="33">
        <f>'PTT-Brand無回文版'!B20+'Dcard-Brand'!B20</f>
        <v>337</v>
      </c>
      <c r="C20" s="44">
        <f t="shared" si="1"/>
        <v>0.02268138377</v>
      </c>
      <c r="D20" s="33">
        <f>'PTT-Brand無回文版'!D20+'Dcard-Brand'!D20</f>
        <v>222</v>
      </c>
      <c r="E20" s="45">
        <f t="shared" si="2"/>
        <v>0.01373677371</v>
      </c>
      <c r="F20" s="33">
        <f>'PTT-Brand無回文版'!F20+'Dcard-Brand'!F20</f>
        <v>139</v>
      </c>
      <c r="G20" s="46">
        <f t="shared" si="3"/>
        <v>0.008517156863</v>
      </c>
      <c r="H20" s="80">
        <f t="shared" si="4"/>
        <v>-0.3412462908</v>
      </c>
      <c r="I20" s="80">
        <f t="shared" si="5"/>
        <v>-0.3738738739</v>
      </c>
      <c r="J20" s="47">
        <f t="shared" si="6"/>
        <v>-0.6244868942</v>
      </c>
    </row>
    <row r="21">
      <c r="A21" s="7" t="s">
        <v>78</v>
      </c>
      <c r="B21" s="33">
        <f>'PTT-Brand無回文版'!B21+'Dcard-Brand'!B21</f>
        <v>41</v>
      </c>
      <c r="C21" s="44">
        <f t="shared" si="1"/>
        <v>0.002759456185</v>
      </c>
      <c r="D21" s="33">
        <f>'PTT-Brand無回文版'!D21+'Dcard-Brand'!D21</f>
        <v>34</v>
      </c>
      <c r="E21" s="45">
        <f t="shared" si="2"/>
        <v>0.002103830209</v>
      </c>
      <c r="F21" s="33">
        <f>'PTT-Brand無回文版'!F21+'Dcard-Brand'!F21</f>
        <v>30</v>
      </c>
      <c r="G21" s="46">
        <f t="shared" si="3"/>
        <v>0.001838235294</v>
      </c>
      <c r="H21" s="80">
        <f t="shared" si="4"/>
        <v>-0.1707317073</v>
      </c>
      <c r="I21" s="80">
        <f t="shared" si="5"/>
        <v>-0.1176470588</v>
      </c>
      <c r="J21" s="47">
        <f t="shared" si="6"/>
        <v>-0.3338414634</v>
      </c>
    </row>
    <row r="22">
      <c r="A22" s="75" t="s">
        <v>79</v>
      </c>
      <c r="B22" s="82">
        <f>'PTT-Brand無回文版'!B22+'Dcard-Brand'!B22</f>
        <v>161</v>
      </c>
      <c r="C22" s="83">
        <f t="shared" si="1"/>
        <v>0.01083591331</v>
      </c>
      <c r="D22" s="82">
        <f>'PTT-Brand無回文版'!D22+'Dcard-Brand'!D22</f>
        <v>195</v>
      </c>
      <c r="E22" s="84">
        <f t="shared" si="2"/>
        <v>0.01206608502</v>
      </c>
      <c r="F22" s="82">
        <f>'PTT-Brand無回文版'!F22+'Dcard-Brand'!F22</f>
        <v>210</v>
      </c>
      <c r="G22" s="85">
        <f t="shared" si="3"/>
        <v>0.01286764706</v>
      </c>
      <c r="H22" s="80">
        <f t="shared" si="4"/>
        <v>0.2111801242</v>
      </c>
      <c r="I22" s="80">
        <f t="shared" si="5"/>
        <v>0.07692307692</v>
      </c>
      <c r="J22" s="67">
        <f t="shared" si="6"/>
        <v>0.1875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49" t="s">
        <v>80</v>
      </c>
      <c r="B23" s="33">
        <f>'PTT-Brand無回文版'!B23+'Dcard-Brand'!B23</f>
        <v>33</v>
      </c>
      <c r="C23" s="44">
        <f t="shared" si="1"/>
        <v>0.00222102571</v>
      </c>
      <c r="D23" s="33">
        <f>'PTT-Brand無回文版'!D23+'Dcard-Brand'!D23</f>
        <v>23</v>
      </c>
      <c r="E23" s="45">
        <f t="shared" si="2"/>
        <v>0.001423179259</v>
      </c>
      <c r="F23" s="33">
        <f>'PTT-Brand無回文版'!F23+'Dcard-Brand'!F23</f>
        <v>38</v>
      </c>
      <c r="G23" s="46">
        <f t="shared" si="3"/>
        <v>0.002328431373</v>
      </c>
      <c r="H23" s="80">
        <f t="shared" si="4"/>
        <v>-0.303030303</v>
      </c>
      <c r="I23" s="80">
        <f t="shared" si="5"/>
        <v>0.652173913</v>
      </c>
      <c r="J23" s="47">
        <f t="shared" si="6"/>
        <v>0.04835858586</v>
      </c>
    </row>
    <row r="24">
      <c r="A24" s="51">
        <v>1028.0</v>
      </c>
      <c r="B24" s="33">
        <f>'PTT-Brand無回文版'!B24+'Dcard-Brand'!B24</f>
        <v>742</v>
      </c>
      <c r="C24" s="44">
        <f t="shared" si="1"/>
        <v>0.04993942657</v>
      </c>
      <c r="D24" s="33">
        <f>'PTT-Brand無回文版'!D24+'Dcard-Brand'!D24</f>
        <v>950</v>
      </c>
      <c r="E24" s="45">
        <f t="shared" si="2"/>
        <v>0.05878349112</v>
      </c>
      <c r="F24" s="33">
        <f>'PTT-Brand無回文版'!F24+'Dcard-Brand'!F24</f>
        <v>932</v>
      </c>
      <c r="G24" s="46">
        <f t="shared" si="3"/>
        <v>0.05710784314</v>
      </c>
      <c r="H24" s="80">
        <f t="shared" si="4"/>
        <v>0.2803234501</v>
      </c>
      <c r="I24" s="80">
        <f t="shared" si="5"/>
        <v>-0.01894736842</v>
      </c>
      <c r="J24" s="47">
        <f t="shared" si="6"/>
        <v>0.1435422282</v>
      </c>
    </row>
    <row r="25">
      <c r="A25" s="49" t="s">
        <v>81</v>
      </c>
      <c r="B25" s="33">
        <f>'PTT-Brand無回文版'!B25+'Dcard-Brand'!B25</f>
        <v>346</v>
      </c>
      <c r="C25" s="44">
        <f t="shared" si="1"/>
        <v>0.02328711805</v>
      </c>
      <c r="D25" s="33">
        <f>'PTT-Brand無回文版'!D25+'Dcard-Brand'!D25</f>
        <v>432</v>
      </c>
      <c r="E25" s="45">
        <f t="shared" si="2"/>
        <v>0.02673101912</v>
      </c>
      <c r="F25" s="33">
        <f>'PTT-Brand無回文版'!F25+'Dcard-Brand'!F25</f>
        <v>316</v>
      </c>
      <c r="G25" s="46">
        <f t="shared" si="3"/>
        <v>0.0193627451</v>
      </c>
      <c r="H25" s="80">
        <f t="shared" si="4"/>
        <v>0.2485549133</v>
      </c>
      <c r="I25" s="80">
        <f t="shared" si="5"/>
        <v>-0.2685185185</v>
      </c>
      <c r="J25" s="47">
        <f t="shared" si="6"/>
        <v>-0.1685211946</v>
      </c>
    </row>
    <row r="26">
      <c r="A26" s="49" t="s">
        <v>82</v>
      </c>
      <c r="B26" s="33">
        <f>'PTT-Brand無回文版'!B26+'Dcard-Brand'!B26</f>
        <v>98</v>
      </c>
      <c r="C26" s="44">
        <f t="shared" si="1"/>
        <v>0.006595773321</v>
      </c>
      <c r="D26" s="33">
        <f>'PTT-Brand無回文版'!D26+'Dcard-Brand'!D26</f>
        <v>130</v>
      </c>
      <c r="E26" s="45">
        <f t="shared" si="2"/>
        <v>0.00804405668</v>
      </c>
      <c r="F26" s="33">
        <f>'PTT-Brand無回文版'!F26+'Dcard-Brand'!F26</f>
        <v>99</v>
      </c>
      <c r="G26" s="46">
        <f t="shared" si="3"/>
        <v>0.006066176471</v>
      </c>
      <c r="H26" s="80">
        <f t="shared" si="4"/>
        <v>0.3265306122</v>
      </c>
      <c r="I26" s="80">
        <f t="shared" si="5"/>
        <v>-0.2384615385</v>
      </c>
      <c r="J26" s="47">
        <f t="shared" si="6"/>
        <v>-0.08029336735</v>
      </c>
    </row>
    <row r="27">
      <c r="A27" s="86" t="s">
        <v>83</v>
      </c>
      <c r="B27" s="82">
        <f>'PTT-Brand無回文版'!B27+'Dcard-Brand'!B27</f>
        <v>213</v>
      </c>
      <c r="C27" s="83">
        <f t="shared" si="1"/>
        <v>0.0143357114</v>
      </c>
      <c r="D27" s="82">
        <f>'PTT-Brand無回文版'!D27+'Dcard-Brand'!D27</f>
        <v>243</v>
      </c>
      <c r="E27" s="84">
        <f t="shared" si="2"/>
        <v>0.01503619826</v>
      </c>
      <c r="F27" s="82">
        <f>'PTT-Brand無回文版'!F27+'Dcard-Brand'!F27</f>
        <v>278</v>
      </c>
      <c r="G27" s="85">
        <f t="shared" si="3"/>
        <v>0.01703431373</v>
      </c>
      <c r="H27" s="80">
        <f t="shared" si="4"/>
        <v>0.1408450704</v>
      </c>
      <c r="I27" s="80">
        <f t="shared" si="5"/>
        <v>0.1440329218</v>
      </c>
      <c r="J27" s="67">
        <f t="shared" si="6"/>
        <v>0.188243349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>
      <c r="A28" s="30" t="s">
        <v>84</v>
      </c>
      <c r="B28" s="82">
        <f>'PTT-Brand無回文版'!B28+'Dcard-Brand'!B28</f>
        <v>82</v>
      </c>
      <c r="C28" s="83">
        <f t="shared" si="1"/>
        <v>0.00551891237</v>
      </c>
      <c r="D28" s="82">
        <f>'PTT-Brand無回文版'!D28+'Dcard-Brand'!D28</f>
        <v>114</v>
      </c>
      <c r="E28" s="84">
        <f t="shared" si="2"/>
        <v>0.007054018934</v>
      </c>
      <c r="F28" s="82">
        <f>'PTT-Brand無回文版'!F28+'Dcard-Brand'!F28</f>
        <v>99</v>
      </c>
      <c r="G28" s="85">
        <f t="shared" si="3"/>
        <v>0.006066176471</v>
      </c>
      <c r="H28" s="80">
        <f t="shared" si="4"/>
        <v>0.3902439024</v>
      </c>
      <c r="I28" s="80">
        <f t="shared" si="5"/>
        <v>-0.1315789474</v>
      </c>
      <c r="J28" s="67">
        <f t="shared" si="6"/>
        <v>0.09916158537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49" t="s">
        <v>85</v>
      </c>
      <c r="B29" s="33">
        <f>'PTT-Brand無回文版'!B29+'Dcard-Brand'!B29</f>
        <v>348</v>
      </c>
      <c r="C29" s="44">
        <f t="shared" si="1"/>
        <v>0.02342172567</v>
      </c>
      <c r="D29" s="33">
        <f>'PTT-Brand無回文版'!D29+'Dcard-Brand'!D29</f>
        <v>336</v>
      </c>
      <c r="E29" s="45">
        <f t="shared" si="2"/>
        <v>0.02079079265</v>
      </c>
      <c r="F29" s="33">
        <f>'PTT-Brand無回文版'!F29+'Dcard-Brand'!F29</f>
        <v>306</v>
      </c>
      <c r="G29" s="46">
        <f t="shared" si="3"/>
        <v>0.01875</v>
      </c>
      <c r="H29" s="80">
        <f t="shared" si="4"/>
        <v>-0.03448275862</v>
      </c>
      <c r="I29" s="80">
        <f t="shared" si="5"/>
        <v>-0.08928571429</v>
      </c>
      <c r="J29" s="47">
        <f t="shared" si="6"/>
        <v>-0.1994612069</v>
      </c>
    </row>
    <row r="30">
      <c r="A30" s="49" t="s">
        <v>86</v>
      </c>
      <c r="B30" s="33">
        <f>'PTT-Brand無回文版'!B30+'Dcard-Brand'!B30</f>
        <v>312</v>
      </c>
      <c r="C30" s="44">
        <f t="shared" si="1"/>
        <v>0.02099878853</v>
      </c>
      <c r="D30" s="33">
        <f>'PTT-Brand無回文版'!D30+'Dcard-Brand'!D30</f>
        <v>278</v>
      </c>
      <c r="E30" s="45">
        <f t="shared" si="2"/>
        <v>0.01720190582</v>
      </c>
      <c r="F30" s="33">
        <f>'PTT-Brand無回文版'!F30+'Dcard-Brand'!F30</f>
        <v>267</v>
      </c>
      <c r="G30" s="46">
        <f t="shared" si="3"/>
        <v>0.01636029412</v>
      </c>
      <c r="H30" s="80">
        <f t="shared" si="4"/>
        <v>-0.108974359</v>
      </c>
      <c r="I30" s="80">
        <f t="shared" si="5"/>
        <v>-0.03956834532</v>
      </c>
      <c r="J30" s="47">
        <f t="shared" si="6"/>
        <v>-0.2208934295</v>
      </c>
    </row>
    <row r="31">
      <c r="A31" s="7" t="s">
        <v>87</v>
      </c>
      <c r="B31" s="33">
        <f>'PTT-Brand無回文版'!B31+'Dcard-Brand'!B31</f>
        <v>55</v>
      </c>
      <c r="C31" s="44">
        <f t="shared" si="1"/>
        <v>0.003701709517</v>
      </c>
      <c r="D31" s="33">
        <f>'PTT-Brand無回文版'!D31+'Dcard-Brand'!D31</f>
        <v>63</v>
      </c>
      <c r="E31" s="45">
        <f t="shared" si="2"/>
        <v>0.003898273622</v>
      </c>
      <c r="F31" s="33">
        <f>'PTT-Brand無回文版'!F31+'Dcard-Brand'!F31</f>
        <v>64</v>
      </c>
      <c r="G31" s="46">
        <f t="shared" si="3"/>
        <v>0.003921568627</v>
      </c>
      <c r="H31" s="80">
        <f t="shared" si="4"/>
        <v>0.1454545455</v>
      </c>
      <c r="I31" s="80">
        <f t="shared" si="5"/>
        <v>0.01587301587</v>
      </c>
      <c r="J31" s="47">
        <f t="shared" si="6"/>
        <v>0.05939393939</v>
      </c>
    </row>
    <row r="32">
      <c r="A32" s="7" t="s">
        <v>88</v>
      </c>
      <c r="B32" s="33">
        <f>'PTT-Brand無回文版'!B32+'Dcard-Brand'!B32</f>
        <v>182</v>
      </c>
      <c r="C32" s="44">
        <f t="shared" si="1"/>
        <v>0.01224929331</v>
      </c>
      <c r="D32" s="33">
        <f>'PTT-Brand無回文版'!D32+'Dcard-Brand'!D32</f>
        <v>281</v>
      </c>
      <c r="E32" s="45">
        <f t="shared" si="2"/>
        <v>0.0173875379</v>
      </c>
      <c r="F32" s="33">
        <f>'PTT-Brand無回文版'!F32+'Dcard-Brand'!F32</f>
        <v>366</v>
      </c>
      <c r="G32" s="46">
        <f t="shared" si="3"/>
        <v>0.02242647059</v>
      </c>
      <c r="H32" s="80">
        <f t="shared" si="4"/>
        <v>0.543956044</v>
      </c>
      <c r="I32" s="80">
        <f t="shared" si="5"/>
        <v>0.3024911032</v>
      </c>
      <c r="J32" s="37">
        <f t="shared" si="6"/>
        <v>0.8308379121</v>
      </c>
    </row>
    <row r="33">
      <c r="A33" s="7" t="s">
        <v>89</v>
      </c>
      <c r="B33" s="33">
        <f>'PTT-Brand無回文版'!B33+'Dcard-Brand'!B33</f>
        <v>767</v>
      </c>
      <c r="C33" s="44">
        <f t="shared" si="1"/>
        <v>0.05162202181</v>
      </c>
      <c r="D33" s="33">
        <f>'PTT-Brand無回文版'!D33+'Dcard-Brand'!D33</f>
        <v>378</v>
      </c>
      <c r="E33" s="45">
        <f t="shared" si="2"/>
        <v>0.02338964173</v>
      </c>
      <c r="F33" s="33">
        <f>'PTT-Brand無回文版'!F33+'Dcard-Brand'!F33</f>
        <v>362</v>
      </c>
      <c r="G33" s="46">
        <f t="shared" si="3"/>
        <v>0.02218137255</v>
      </c>
      <c r="H33" s="80">
        <f t="shared" si="4"/>
        <v>-0.5071707953</v>
      </c>
      <c r="I33" s="80">
        <f t="shared" si="5"/>
        <v>-0.04232804233</v>
      </c>
      <c r="J33" s="47">
        <f t="shared" si="6"/>
        <v>-0.5703118209</v>
      </c>
    </row>
    <row r="34">
      <c r="A34" s="30" t="s">
        <v>90</v>
      </c>
      <c r="B34" s="82">
        <f>'PTT-Brand無回文版'!B34+'Dcard-Brand'!B34</f>
        <v>149</v>
      </c>
      <c r="C34" s="83">
        <f t="shared" si="1"/>
        <v>0.0100282676</v>
      </c>
      <c r="D34" s="82">
        <f>'PTT-Brand無回文版'!D34+'Dcard-Brand'!D34</f>
        <v>153</v>
      </c>
      <c r="E34" s="84">
        <f t="shared" si="2"/>
        <v>0.009467235938</v>
      </c>
      <c r="F34" s="82">
        <f>'PTT-Brand無回文版'!F34+'Dcard-Brand'!F34</f>
        <v>344</v>
      </c>
      <c r="G34" s="85">
        <f t="shared" si="3"/>
        <v>0.02107843137</v>
      </c>
      <c r="H34" s="80">
        <f t="shared" si="4"/>
        <v>0.02684563758</v>
      </c>
      <c r="I34" s="80">
        <f t="shared" si="5"/>
        <v>1.248366013</v>
      </c>
      <c r="J34" s="67">
        <f t="shared" si="6"/>
        <v>1.101901566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7" t="s">
        <v>91</v>
      </c>
      <c r="B35" s="33">
        <f>'PTT-Brand無回文版'!B35+'Dcard-Brand'!B35</f>
        <v>43</v>
      </c>
      <c r="C35" s="44">
        <f t="shared" si="1"/>
        <v>0.002894063804</v>
      </c>
      <c r="D35" s="33">
        <f>'PTT-Brand無回文版'!D35+'Dcard-Brand'!D35</f>
        <v>18</v>
      </c>
      <c r="E35" s="45">
        <f t="shared" si="2"/>
        <v>0.001113792463</v>
      </c>
      <c r="F35" s="33">
        <f>'PTT-Brand無回文版'!F35+'Dcard-Brand'!F35</f>
        <v>12</v>
      </c>
      <c r="G35" s="46">
        <f t="shared" si="3"/>
        <v>0.0007352941176</v>
      </c>
      <c r="H35" s="80">
        <f t="shared" si="4"/>
        <v>-0.5813953488</v>
      </c>
      <c r="I35" s="80">
        <f t="shared" si="5"/>
        <v>-0.3333333333</v>
      </c>
      <c r="J35" s="47">
        <f t="shared" si="6"/>
        <v>-0.7459302326</v>
      </c>
    </row>
    <row r="36">
      <c r="A36" s="7" t="s">
        <v>92</v>
      </c>
      <c r="B36" s="33">
        <f>'PTT-Brand無回文版'!B36+'Dcard-Brand'!B36</f>
        <v>40</v>
      </c>
      <c r="C36" s="44">
        <f t="shared" si="1"/>
        <v>0.002692152376</v>
      </c>
      <c r="D36" s="33">
        <f>'PTT-Brand無回文版'!D36+'Dcard-Brand'!D36</f>
        <v>35</v>
      </c>
      <c r="E36" s="45">
        <f t="shared" si="2"/>
        <v>0.002165707568</v>
      </c>
      <c r="F36" s="33">
        <f>'PTT-Brand無回文版'!F36+'Dcard-Brand'!F36</f>
        <v>22</v>
      </c>
      <c r="G36" s="46">
        <f t="shared" si="3"/>
        <v>0.001348039216</v>
      </c>
      <c r="H36" s="80">
        <f t="shared" si="4"/>
        <v>-0.125</v>
      </c>
      <c r="I36" s="80">
        <f t="shared" si="5"/>
        <v>-0.3714285714</v>
      </c>
      <c r="J36" s="47">
        <f t="shared" si="6"/>
        <v>-0.4992708333</v>
      </c>
    </row>
    <row r="37">
      <c r="A37" s="30" t="s">
        <v>93</v>
      </c>
      <c r="B37" s="82">
        <f>'PTT-Brand無回文版'!B37+'Dcard-Brand'!B37</f>
        <v>9</v>
      </c>
      <c r="C37" s="83">
        <f t="shared" si="1"/>
        <v>0.0006057342846</v>
      </c>
      <c r="D37" s="82">
        <f>'PTT-Brand無回文版'!D37+'Dcard-Brand'!D37</f>
        <v>172</v>
      </c>
      <c r="E37" s="84">
        <f t="shared" si="2"/>
        <v>0.01064290576</v>
      </c>
      <c r="F37" s="82">
        <f>'PTT-Brand無回文版'!F37+'Dcard-Brand'!F37</f>
        <v>293</v>
      </c>
      <c r="G37" s="85">
        <f t="shared" si="3"/>
        <v>0.01795343137</v>
      </c>
      <c r="H37" s="80">
        <f t="shared" si="4"/>
        <v>18.11111111</v>
      </c>
      <c r="I37" s="80">
        <f t="shared" si="5"/>
        <v>0.7034883721</v>
      </c>
      <c r="J37" s="67">
        <f t="shared" si="6"/>
        <v>28.63912037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30" t="s">
        <v>94</v>
      </c>
      <c r="B38" s="82">
        <f>'PTT-Brand無回文版'!B38+'Dcard-Brand'!B38</f>
        <v>1</v>
      </c>
      <c r="C38" s="83">
        <f t="shared" si="1"/>
        <v>0.0000673038094</v>
      </c>
      <c r="D38" s="82">
        <f>'PTT-Brand無回文版'!D38+'Dcard-Brand'!D38</f>
        <v>12</v>
      </c>
      <c r="E38" s="84">
        <f t="shared" si="2"/>
        <v>0.0007425283089</v>
      </c>
      <c r="F38" s="82">
        <f>'PTT-Brand無回文版'!F38+'Dcard-Brand'!F38</f>
        <v>22</v>
      </c>
      <c r="G38" s="85">
        <f t="shared" si="3"/>
        <v>0.001348039216</v>
      </c>
      <c r="H38" s="80">
        <f t="shared" si="4"/>
        <v>11</v>
      </c>
      <c r="I38" s="80">
        <f t="shared" si="5"/>
        <v>0.8333333333</v>
      </c>
      <c r="J38" s="67">
        <f t="shared" si="6"/>
        <v>19.02916667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7" t="s">
        <v>95</v>
      </c>
      <c r="B39" s="33">
        <f>'PTT-Brand無回文版'!B39+'Dcard-Brand'!B39</f>
        <v>326</v>
      </c>
      <c r="C39" s="44">
        <f t="shared" si="1"/>
        <v>0.02194104186</v>
      </c>
      <c r="D39" s="33">
        <f>'PTT-Brand無回文版'!D39+'Dcard-Brand'!D39</f>
        <v>243</v>
      </c>
      <c r="E39" s="45">
        <f t="shared" si="2"/>
        <v>0.01503619826</v>
      </c>
      <c r="F39" s="33">
        <f>'PTT-Brand無回文版'!F39+'Dcard-Brand'!F39</f>
        <v>361</v>
      </c>
      <c r="G39" s="46">
        <f t="shared" si="3"/>
        <v>0.02212009804</v>
      </c>
      <c r="H39" s="80">
        <f t="shared" si="4"/>
        <v>-0.254601227</v>
      </c>
      <c r="I39" s="80">
        <f t="shared" si="5"/>
        <v>0.4855967078</v>
      </c>
      <c r="J39" s="47">
        <f t="shared" si="6"/>
        <v>0.008160787321</v>
      </c>
    </row>
    <row r="40">
      <c r="A40" s="30" t="s">
        <v>96</v>
      </c>
      <c r="B40" s="82">
        <f>'PTT-Brand無回文版'!B40+'Dcard-Brand'!B40</f>
        <v>72</v>
      </c>
      <c r="C40" s="83">
        <f t="shared" si="1"/>
        <v>0.004845874276</v>
      </c>
      <c r="D40" s="82">
        <f>'PTT-Brand無回文版'!D40+'Dcard-Brand'!D40</f>
        <v>83</v>
      </c>
      <c r="E40" s="84">
        <f t="shared" si="2"/>
        <v>0.005135820803</v>
      </c>
      <c r="F40" s="82">
        <f>'PTT-Brand無回文版'!F40+'Dcard-Brand'!F40</f>
        <v>147</v>
      </c>
      <c r="G40" s="85">
        <f t="shared" si="3"/>
        <v>0.009007352941</v>
      </c>
      <c r="H40" s="80">
        <f t="shared" si="4"/>
        <v>0.1527777778</v>
      </c>
      <c r="I40" s="80">
        <f t="shared" si="5"/>
        <v>0.7710843373</v>
      </c>
      <c r="J40" s="67">
        <f t="shared" si="6"/>
        <v>0.8587673611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17" t="s">
        <v>97</v>
      </c>
      <c r="B41" s="33">
        <f t="shared" ref="B41:D41" si="7">SUM(B2:B40)</f>
        <v>14858</v>
      </c>
      <c r="C41" s="44">
        <f t="shared" si="7"/>
        <v>1</v>
      </c>
      <c r="D41" s="33">
        <f t="shared" si="7"/>
        <v>16161</v>
      </c>
      <c r="E41" s="45">
        <f t="shared" si="2"/>
        <v>1</v>
      </c>
      <c r="F41" s="33">
        <f>SUM(F2:F40)</f>
        <v>16320</v>
      </c>
      <c r="G41" s="46">
        <f>sum(G2:G40)</f>
        <v>1</v>
      </c>
      <c r="H41" s="33"/>
      <c r="I41" s="33"/>
      <c r="J41" s="33"/>
    </row>
    <row r="42">
      <c r="B42" s="52"/>
      <c r="C42" s="53"/>
      <c r="D42" s="52"/>
      <c r="E42" s="54"/>
      <c r="F42" s="52"/>
      <c r="G42" s="55"/>
      <c r="H42" s="33"/>
      <c r="I42" s="33"/>
      <c r="J42" s="33"/>
    </row>
    <row r="43">
      <c r="B43" s="52"/>
      <c r="C43" s="53"/>
      <c r="D43" s="52"/>
      <c r="E43" s="54"/>
      <c r="F43" s="52"/>
      <c r="G43" s="55"/>
      <c r="H43" s="33"/>
      <c r="I43" s="33"/>
      <c r="J43" s="33"/>
    </row>
    <row r="44">
      <c r="B44" s="7"/>
      <c r="C44" s="56"/>
      <c r="D44" s="7"/>
      <c r="E44" s="27"/>
      <c r="F44" s="7"/>
      <c r="G44" s="57"/>
      <c r="H44" s="21"/>
      <c r="I44" s="21"/>
      <c r="J44" s="21"/>
    </row>
    <row r="45">
      <c r="B45" s="7"/>
      <c r="C45" s="56"/>
      <c r="D45" s="7"/>
      <c r="E45" s="27"/>
      <c r="F45" s="7"/>
      <c r="G45" s="57"/>
      <c r="H45" s="21"/>
      <c r="I45" s="21"/>
      <c r="J45" s="21"/>
    </row>
    <row r="46">
      <c r="B46" s="7"/>
      <c r="C46" s="56"/>
      <c r="D46" s="7"/>
      <c r="E46" s="27"/>
      <c r="F46" s="7"/>
      <c r="G46" s="57"/>
      <c r="H46" s="21"/>
      <c r="I46" s="21"/>
      <c r="J46" s="21"/>
    </row>
    <row r="47">
      <c r="B47" s="7"/>
      <c r="C47" s="56"/>
      <c r="D47" s="7"/>
      <c r="E47" s="27"/>
      <c r="F47" s="7"/>
      <c r="G47" s="57"/>
      <c r="H47" s="21"/>
      <c r="I47" s="21"/>
      <c r="J47" s="21"/>
    </row>
    <row r="48">
      <c r="B48" s="7"/>
      <c r="C48" s="56"/>
      <c r="D48" s="7"/>
      <c r="E48" s="27"/>
      <c r="F48" s="7"/>
      <c r="G48" s="57"/>
      <c r="H48" s="21"/>
      <c r="I48" s="21"/>
      <c r="J48" s="21"/>
    </row>
    <row r="49">
      <c r="B49" s="7"/>
      <c r="C49" s="56"/>
      <c r="D49" s="7"/>
      <c r="E49" s="27"/>
      <c r="F49" s="7"/>
      <c r="G49" s="57"/>
      <c r="H49" s="21"/>
      <c r="I49" s="21"/>
      <c r="J49" s="21"/>
    </row>
    <row r="50">
      <c r="B50" s="7"/>
      <c r="C50" s="56"/>
      <c r="D50" s="7"/>
      <c r="E50" s="27"/>
      <c r="F50" s="7"/>
      <c r="G50" s="57"/>
      <c r="H50" s="21"/>
      <c r="I50" s="21"/>
      <c r="J50" s="21"/>
    </row>
    <row r="51">
      <c r="B51" s="7"/>
      <c r="C51" s="56"/>
      <c r="D51" s="7"/>
      <c r="E51" s="27"/>
      <c r="F51" s="7"/>
      <c r="G51" s="57"/>
      <c r="H51" s="21"/>
      <c r="I51" s="21"/>
      <c r="J51" s="21"/>
    </row>
    <row r="52">
      <c r="B52" s="7"/>
      <c r="C52" s="56"/>
      <c r="D52" s="7"/>
      <c r="E52" s="27"/>
      <c r="F52" s="7"/>
      <c r="G52" s="57"/>
      <c r="H52" s="21"/>
      <c r="I52" s="21"/>
      <c r="J52" s="21"/>
    </row>
    <row r="53">
      <c r="B53" s="7"/>
      <c r="C53" s="56"/>
      <c r="D53" s="7"/>
      <c r="E53" s="27"/>
      <c r="F53" s="7"/>
      <c r="G53" s="57"/>
      <c r="H53" s="21"/>
      <c r="I53" s="21"/>
      <c r="J53" s="21"/>
    </row>
    <row r="54">
      <c r="C54" s="58"/>
      <c r="E54" s="28"/>
      <c r="G54" s="59"/>
      <c r="H54" s="60"/>
      <c r="I54" s="60"/>
      <c r="J54" s="60"/>
    </row>
    <row r="55">
      <c r="C55" s="58"/>
      <c r="E55" s="28"/>
      <c r="G55" s="59"/>
      <c r="H55" s="60"/>
      <c r="I55" s="60"/>
      <c r="J55" s="60"/>
    </row>
    <row r="56">
      <c r="C56" s="58"/>
      <c r="E56" s="28"/>
      <c r="G56" s="59"/>
      <c r="H56" s="60"/>
      <c r="I56" s="60"/>
      <c r="J56" s="60"/>
    </row>
    <row r="57">
      <c r="C57" s="58"/>
      <c r="E57" s="28"/>
      <c r="G57" s="59"/>
      <c r="H57" s="60"/>
      <c r="I57" s="60"/>
      <c r="J57" s="60"/>
    </row>
    <row r="58">
      <c r="C58" s="58"/>
      <c r="E58" s="28"/>
      <c r="G58" s="59"/>
      <c r="H58" s="60"/>
      <c r="I58" s="60"/>
      <c r="J58" s="60"/>
    </row>
    <row r="59">
      <c r="C59" s="58"/>
      <c r="E59" s="28"/>
      <c r="G59" s="59"/>
      <c r="H59" s="60"/>
      <c r="I59" s="60"/>
      <c r="J59" s="60"/>
    </row>
    <row r="60">
      <c r="C60" s="58"/>
      <c r="E60" s="28"/>
      <c r="G60" s="59"/>
      <c r="H60" s="60"/>
      <c r="I60" s="60"/>
      <c r="J60" s="60"/>
    </row>
    <row r="61">
      <c r="C61" s="58"/>
      <c r="E61" s="28"/>
      <c r="G61" s="59"/>
      <c r="H61" s="60"/>
      <c r="I61" s="60"/>
      <c r="J61" s="60"/>
    </row>
    <row r="62">
      <c r="C62" s="58"/>
      <c r="E62" s="28"/>
      <c r="G62" s="59"/>
      <c r="H62" s="60"/>
      <c r="I62" s="60"/>
      <c r="J62" s="60"/>
    </row>
    <row r="63">
      <c r="C63" s="58"/>
      <c r="E63" s="28"/>
      <c r="G63" s="59"/>
      <c r="H63" s="60"/>
      <c r="I63" s="60"/>
      <c r="J63" s="60"/>
    </row>
    <row r="64">
      <c r="C64" s="58"/>
      <c r="E64" s="28"/>
      <c r="G64" s="59"/>
      <c r="H64" s="60"/>
      <c r="I64" s="60"/>
      <c r="J64" s="60"/>
    </row>
    <row r="65">
      <c r="C65" s="58"/>
      <c r="E65" s="28"/>
      <c r="G65" s="59"/>
      <c r="H65" s="60"/>
      <c r="I65" s="60"/>
      <c r="J65" s="60"/>
    </row>
    <row r="66">
      <c r="C66" s="58"/>
      <c r="E66" s="28"/>
      <c r="G66" s="59"/>
      <c r="H66" s="60"/>
      <c r="I66" s="60"/>
      <c r="J66" s="60"/>
    </row>
    <row r="67">
      <c r="C67" s="58"/>
      <c r="E67" s="28"/>
      <c r="G67" s="59"/>
      <c r="H67" s="60"/>
      <c r="I67" s="60"/>
      <c r="J67" s="60"/>
    </row>
    <row r="68">
      <c r="C68" s="58"/>
      <c r="E68" s="28"/>
      <c r="G68" s="59"/>
      <c r="H68" s="60"/>
      <c r="I68" s="60"/>
      <c r="J68" s="60"/>
    </row>
    <row r="69">
      <c r="C69" s="58"/>
      <c r="E69" s="28"/>
      <c r="G69" s="59"/>
      <c r="H69" s="60"/>
      <c r="I69" s="60"/>
      <c r="J69" s="60"/>
    </row>
    <row r="70">
      <c r="C70" s="58"/>
      <c r="E70" s="28"/>
      <c r="G70" s="59"/>
      <c r="H70" s="60"/>
      <c r="I70" s="60"/>
      <c r="J70" s="60"/>
    </row>
    <row r="71">
      <c r="C71" s="58"/>
      <c r="E71" s="28"/>
      <c r="G71" s="59"/>
      <c r="H71" s="60"/>
      <c r="I71" s="60"/>
      <c r="J71" s="60"/>
    </row>
    <row r="72">
      <c r="C72" s="58"/>
      <c r="E72" s="28"/>
      <c r="G72" s="59"/>
      <c r="H72" s="60"/>
      <c r="I72" s="60"/>
      <c r="J72" s="60"/>
    </row>
    <row r="73">
      <c r="C73" s="58"/>
      <c r="E73" s="28"/>
      <c r="G73" s="59"/>
      <c r="H73" s="60"/>
      <c r="I73" s="60"/>
      <c r="J73" s="60"/>
    </row>
    <row r="74">
      <c r="C74" s="58"/>
      <c r="E74" s="28"/>
      <c r="G74" s="59"/>
      <c r="H74" s="60"/>
      <c r="I74" s="60"/>
      <c r="J74" s="60"/>
    </row>
    <row r="75">
      <c r="C75" s="58"/>
      <c r="E75" s="28"/>
      <c r="G75" s="59"/>
      <c r="H75" s="60"/>
      <c r="I75" s="60"/>
      <c r="J75" s="60"/>
    </row>
    <row r="76">
      <c r="C76" s="58"/>
      <c r="E76" s="28"/>
      <c r="G76" s="59"/>
      <c r="H76" s="60"/>
      <c r="I76" s="60"/>
      <c r="J76" s="60"/>
    </row>
    <row r="77">
      <c r="C77" s="58"/>
      <c r="E77" s="28"/>
      <c r="G77" s="59"/>
      <c r="H77" s="60"/>
      <c r="I77" s="60"/>
      <c r="J77" s="60"/>
    </row>
    <row r="78">
      <c r="C78" s="58"/>
      <c r="E78" s="28"/>
      <c r="G78" s="59"/>
      <c r="H78" s="60"/>
      <c r="I78" s="60"/>
      <c r="J78" s="60"/>
    </row>
    <row r="79">
      <c r="C79" s="58"/>
      <c r="E79" s="28"/>
      <c r="G79" s="59"/>
      <c r="H79" s="60"/>
      <c r="I79" s="60"/>
      <c r="J79" s="60"/>
    </row>
    <row r="80">
      <c r="C80" s="58"/>
      <c r="E80" s="28"/>
      <c r="G80" s="59"/>
      <c r="H80" s="60"/>
      <c r="I80" s="60"/>
      <c r="J80" s="60"/>
    </row>
    <row r="81">
      <c r="C81" s="58"/>
      <c r="E81" s="28"/>
      <c r="G81" s="59"/>
      <c r="H81" s="60"/>
      <c r="I81" s="60"/>
      <c r="J81" s="60"/>
    </row>
    <row r="82">
      <c r="C82" s="58"/>
      <c r="E82" s="28"/>
      <c r="G82" s="59"/>
      <c r="H82" s="60"/>
      <c r="I82" s="60"/>
      <c r="J82" s="60"/>
    </row>
    <row r="83">
      <c r="C83" s="58"/>
      <c r="E83" s="28"/>
      <c r="G83" s="59"/>
      <c r="H83" s="60"/>
      <c r="I83" s="60"/>
      <c r="J83" s="60"/>
    </row>
    <row r="84">
      <c r="C84" s="58"/>
      <c r="E84" s="28"/>
      <c r="G84" s="59"/>
      <c r="H84" s="60"/>
      <c r="I84" s="60"/>
      <c r="J84" s="60"/>
    </row>
    <row r="85">
      <c r="C85" s="58"/>
      <c r="E85" s="28"/>
      <c r="G85" s="59"/>
      <c r="H85" s="60"/>
      <c r="I85" s="60"/>
      <c r="J85" s="60"/>
    </row>
    <row r="86">
      <c r="C86" s="58"/>
      <c r="E86" s="28"/>
      <c r="G86" s="59"/>
      <c r="H86" s="60"/>
      <c r="I86" s="60"/>
      <c r="J86" s="60"/>
    </row>
    <row r="87">
      <c r="C87" s="58"/>
      <c r="E87" s="28"/>
      <c r="G87" s="59"/>
      <c r="H87" s="60"/>
      <c r="I87" s="60"/>
      <c r="J87" s="60"/>
    </row>
    <row r="88">
      <c r="C88" s="58"/>
      <c r="E88" s="28"/>
      <c r="G88" s="59"/>
      <c r="H88" s="60"/>
      <c r="I88" s="60"/>
      <c r="J88" s="60"/>
    </row>
    <row r="89">
      <c r="C89" s="58"/>
      <c r="E89" s="28"/>
      <c r="G89" s="59"/>
      <c r="H89" s="60"/>
      <c r="I89" s="60"/>
      <c r="J89" s="60"/>
    </row>
    <row r="90">
      <c r="C90" s="58"/>
      <c r="E90" s="28"/>
      <c r="G90" s="59"/>
      <c r="H90" s="60"/>
      <c r="I90" s="60"/>
      <c r="J90" s="60"/>
    </row>
    <row r="91">
      <c r="C91" s="58"/>
      <c r="E91" s="28"/>
      <c r="G91" s="59"/>
      <c r="H91" s="60"/>
      <c r="I91" s="60"/>
      <c r="J91" s="60"/>
    </row>
    <row r="92">
      <c r="C92" s="58"/>
      <c r="E92" s="28"/>
      <c r="G92" s="59"/>
      <c r="H92" s="60"/>
      <c r="I92" s="60"/>
      <c r="J92" s="60"/>
    </row>
    <row r="93">
      <c r="C93" s="58"/>
      <c r="E93" s="28"/>
      <c r="G93" s="59"/>
      <c r="H93" s="60"/>
      <c r="I93" s="60"/>
      <c r="J93" s="60"/>
    </row>
    <row r="94">
      <c r="C94" s="58"/>
      <c r="E94" s="28"/>
      <c r="G94" s="59"/>
      <c r="H94" s="60"/>
      <c r="I94" s="60"/>
      <c r="J94" s="60"/>
    </row>
    <row r="95">
      <c r="C95" s="58"/>
      <c r="E95" s="28"/>
      <c r="G95" s="59"/>
      <c r="H95" s="60"/>
      <c r="I95" s="60"/>
      <c r="J95" s="60"/>
    </row>
    <row r="96">
      <c r="C96" s="58"/>
      <c r="E96" s="28"/>
      <c r="G96" s="59"/>
      <c r="H96" s="60"/>
      <c r="I96" s="60"/>
      <c r="J96" s="60"/>
    </row>
    <row r="97">
      <c r="C97" s="58"/>
      <c r="E97" s="28"/>
      <c r="G97" s="59"/>
      <c r="H97" s="60"/>
      <c r="I97" s="60"/>
      <c r="J97" s="60"/>
    </row>
    <row r="98">
      <c r="C98" s="58"/>
      <c r="E98" s="28"/>
      <c r="G98" s="59"/>
      <c r="H98" s="60"/>
      <c r="I98" s="60"/>
      <c r="J98" s="60"/>
    </row>
    <row r="99">
      <c r="C99" s="58"/>
      <c r="E99" s="28"/>
      <c r="G99" s="59"/>
      <c r="H99" s="60"/>
      <c r="I99" s="60"/>
      <c r="J99" s="60"/>
    </row>
    <row r="100">
      <c r="C100" s="58"/>
      <c r="E100" s="28"/>
      <c r="G100" s="59"/>
      <c r="H100" s="60"/>
      <c r="I100" s="60"/>
      <c r="J100" s="60"/>
    </row>
    <row r="101">
      <c r="C101" s="58"/>
      <c r="E101" s="28"/>
      <c r="G101" s="59"/>
      <c r="H101" s="60"/>
      <c r="I101" s="60"/>
      <c r="J101" s="60"/>
    </row>
    <row r="102">
      <c r="C102" s="58"/>
      <c r="E102" s="28"/>
      <c r="G102" s="59"/>
      <c r="H102" s="60"/>
      <c r="I102" s="60"/>
      <c r="J102" s="60"/>
    </row>
    <row r="103">
      <c r="C103" s="58"/>
      <c r="E103" s="28"/>
      <c r="G103" s="59"/>
      <c r="H103" s="60"/>
      <c r="I103" s="60"/>
      <c r="J103" s="60"/>
    </row>
    <row r="104">
      <c r="C104" s="58"/>
      <c r="E104" s="28"/>
      <c r="G104" s="59"/>
      <c r="H104" s="60"/>
      <c r="I104" s="60"/>
      <c r="J104" s="60"/>
    </row>
    <row r="105">
      <c r="C105" s="58"/>
      <c r="E105" s="28"/>
      <c r="G105" s="59"/>
      <c r="H105" s="60"/>
      <c r="I105" s="60"/>
      <c r="J105" s="60"/>
    </row>
    <row r="106">
      <c r="C106" s="58"/>
      <c r="E106" s="28"/>
      <c r="G106" s="59"/>
      <c r="H106" s="60"/>
      <c r="I106" s="60"/>
      <c r="J106" s="60"/>
    </row>
    <row r="107">
      <c r="C107" s="58"/>
      <c r="E107" s="28"/>
      <c r="G107" s="59"/>
      <c r="H107" s="60"/>
      <c r="I107" s="60"/>
      <c r="J107" s="60"/>
    </row>
    <row r="108">
      <c r="C108" s="58"/>
      <c r="E108" s="28"/>
      <c r="G108" s="59"/>
      <c r="H108" s="60"/>
      <c r="I108" s="60"/>
      <c r="J108" s="60"/>
    </row>
    <row r="109">
      <c r="C109" s="58"/>
      <c r="E109" s="28"/>
      <c r="G109" s="59"/>
      <c r="H109" s="60"/>
      <c r="I109" s="60"/>
      <c r="J109" s="60"/>
    </row>
    <row r="110">
      <c r="C110" s="58"/>
      <c r="E110" s="28"/>
      <c r="G110" s="59"/>
      <c r="H110" s="60"/>
      <c r="I110" s="60"/>
      <c r="J110" s="60"/>
    </row>
    <row r="111">
      <c r="C111" s="58"/>
      <c r="E111" s="28"/>
      <c r="G111" s="59"/>
      <c r="H111" s="60"/>
      <c r="I111" s="60"/>
      <c r="J111" s="60"/>
    </row>
    <row r="112">
      <c r="C112" s="58"/>
      <c r="E112" s="28"/>
      <c r="G112" s="59"/>
      <c r="H112" s="60"/>
      <c r="I112" s="60"/>
      <c r="J112" s="60"/>
    </row>
    <row r="113">
      <c r="C113" s="58"/>
      <c r="E113" s="28"/>
      <c r="G113" s="59"/>
      <c r="H113" s="60"/>
      <c r="I113" s="60"/>
      <c r="J113" s="60"/>
    </row>
    <row r="114">
      <c r="C114" s="58"/>
      <c r="E114" s="28"/>
      <c r="G114" s="59"/>
      <c r="H114" s="60"/>
      <c r="I114" s="60"/>
      <c r="J114" s="60"/>
    </row>
    <row r="115">
      <c r="C115" s="58"/>
      <c r="E115" s="28"/>
      <c r="G115" s="59"/>
      <c r="H115" s="60"/>
      <c r="I115" s="60"/>
      <c r="J115" s="60"/>
    </row>
    <row r="116">
      <c r="C116" s="58"/>
      <c r="E116" s="28"/>
      <c r="G116" s="59"/>
      <c r="H116" s="60"/>
      <c r="I116" s="60"/>
      <c r="J116" s="60"/>
    </row>
    <row r="117">
      <c r="C117" s="58"/>
      <c r="E117" s="28"/>
      <c r="G117" s="59"/>
      <c r="H117" s="60"/>
      <c r="I117" s="60"/>
      <c r="J117" s="60"/>
    </row>
    <row r="118">
      <c r="C118" s="58"/>
      <c r="E118" s="28"/>
      <c r="G118" s="59"/>
      <c r="H118" s="60"/>
      <c r="I118" s="60"/>
      <c r="J118" s="60"/>
    </row>
    <row r="119">
      <c r="C119" s="58"/>
      <c r="E119" s="28"/>
      <c r="G119" s="59"/>
      <c r="H119" s="60"/>
      <c r="I119" s="60"/>
      <c r="J119" s="60"/>
    </row>
    <row r="120">
      <c r="C120" s="58"/>
      <c r="E120" s="28"/>
      <c r="G120" s="59"/>
      <c r="H120" s="60"/>
      <c r="I120" s="60"/>
      <c r="J120" s="60"/>
    </row>
    <row r="121">
      <c r="C121" s="58"/>
      <c r="E121" s="28"/>
      <c r="G121" s="59"/>
      <c r="H121" s="60"/>
      <c r="I121" s="60"/>
      <c r="J121" s="60"/>
    </row>
    <row r="122">
      <c r="C122" s="58"/>
      <c r="E122" s="28"/>
      <c r="G122" s="59"/>
      <c r="H122" s="60"/>
      <c r="I122" s="60"/>
      <c r="J122" s="60"/>
    </row>
    <row r="123">
      <c r="C123" s="58"/>
      <c r="E123" s="28"/>
      <c r="G123" s="59"/>
      <c r="H123" s="60"/>
      <c r="I123" s="60"/>
      <c r="J123" s="60"/>
    </row>
    <row r="124">
      <c r="C124" s="58"/>
      <c r="E124" s="28"/>
      <c r="G124" s="59"/>
      <c r="H124" s="60"/>
      <c r="I124" s="60"/>
      <c r="J124" s="60"/>
    </row>
    <row r="125">
      <c r="C125" s="58"/>
      <c r="E125" s="28"/>
      <c r="G125" s="59"/>
      <c r="H125" s="60"/>
      <c r="I125" s="60"/>
      <c r="J125" s="60"/>
    </row>
    <row r="126">
      <c r="C126" s="58"/>
      <c r="E126" s="28"/>
      <c r="G126" s="59"/>
      <c r="H126" s="60"/>
      <c r="I126" s="60"/>
      <c r="J126" s="60"/>
    </row>
    <row r="127">
      <c r="C127" s="58"/>
      <c r="E127" s="28"/>
      <c r="G127" s="59"/>
      <c r="H127" s="60"/>
      <c r="I127" s="60"/>
      <c r="J127" s="60"/>
    </row>
    <row r="128">
      <c r="C128" s="58"/>
      <c r="E128" s="28"/>
      <c r="G128" s="59"/>
      <c r="H128" s="60"/>
      <c r="I128" s="60"/>
      <c r="J128" s="60"/>
    </row>
    <row r="129">
      <c r="C129" s="58"/>
      <c r="E129" s="28"/>
      <c r="G129" s="59"/>
      <c r="H129" s="60"/>
      <c r="I129" s="60"/>
      <c r="J129" s="60"/>
    </row>
    <row r="130">
      <c r="C130" s="58"/>
      <c r="E130" s="28"/>
      <c r="G130" s="59"/>
      <c r="H130" s="60"/>
      <c r="I130" s="60"/>
      <c r="J130" s="60"/>
    </row>
    <row r="131">
      <c r="C131" s="58"/>
      <c r="E131" s="28"/>
      <c r="G131" s="59"/>
      <c r="H131" s="60"/>
      <c r="I131" s="60"/>
      <c r="J131" s="60"/>
    </row>
    <row r="132">
      <c r="C132" s="58"/>
      <c r="E132" s="28"/>
      <c r="G132" s="59"/>
      <c r="H132" s="60"/>
      <c r="I132" s="60"/>
      <c r="J132" s="60"/>
    </row>
    <row r="133">
      <c r="C133" s="58"/>
      <c r="E133" s="28"/>
      <c r="G133" s="59"/>
      <c r="H133" s="60"/>
      <c r="I133" s="60"/>
      <c r="J133" s="60"/>
    </row>
    <row r="134">
      <c r="C134" s="58"/>
      <c r="E134" s="28"/>
      <c r="G134" s="59"/>
      <c r="H134" s="60"/>
      <c r="I134" s="60"/>
      <c r="J134" s="60"/>
    </row>
    <row r="135">
      <c r="C135" s="58"/>
      <c r="E135" s="28"/>
      <c r="G135" s="59"/>
      <c r="H135" s="60"/>
      <c r="I135" s="60"/>
      <c r="J135" s="60"/>
    </row>
    <row r="136">
      <c r="C136" s="58"/>
      <c r="E136" s="28"/>
      <c r="G136" s="59"/>
      <c r="H136" s="60"/>
      <c r="I136" s="60"/>
      <c r="J136" s="60"/>
    </row>
    <row r="137">
      <c r="C137" s="58"/>
      <c r="E137" s="28"/>
      <c r="G137" s="59"/>
      <c r="H137" s="60"/>
      <c r="I137" s="60"/>
      <c r="J137" s="60"/>
    </row>
    <row r="138">
      <c r="C138" s="58"/>
      <c r="E138" s="28"/>
      <c r="G138" s="59"/>
      <c r="H138" s="60"/>
      <c r="I138" s="60"/>
      <c r="J138" s="60"/>
    </row>
    <row r="139">
      <c r="C139" s="58"/>
      <c r="E139" s="28"/>
      <c r="G139" s="59"/>
      <c r="H139" s="60"/>
      <c r="I139" s="60"/>
      <c r="J139" s="60"/>
    </row>
    <row r="140">
      <c r="C140" s="58"/>
      <c r="E140" s="28"/>
      <c r="G140" s="59"/>
      <c r="H140" s="60"/>
      <c r="I140" s="60"/>
      <c r="J140" s="60"/>
    </row>
    <row r="141">
      <c r="C141" s="58"/>
      <c r="E141" s="28"/>
      <c r="G141" s="59"/>
      <c r="H141" s="60"/>
      <c r="I141" s="60"/>
      <c r="J141" s="60"/>
    </row>
    <row r="142">
      <c r="C142" s="58"/>
      <c r="E142" s="28"/>
      <c r="G142" s="59"/>
      <c r="H142" s="60"/>
      <c r="I142" s="60"/>
      <c r="J142" s="60"/>
    </row>
    <row r="143">
      <c r="C143" s="58"/>
      <c r="E143" s="28"/>
      <c r="G143" s="59"/>
      <c r="H143" s="60"/>
      <c r="I143" s="60"/>
      <c r="J143" s="60"/>
    </row>
    <row r="144">
      <c r="C144" s="58"/>
      <c r="E144" s="28"/>
      <c r="G144" s="59"/>
      <c r="H144" s="60"/>
      <c r="I144" s="60"/>
      <c r="J144" s="60"/>
    </row>
    <row r="145">
      <c r="C145" s="58"/>
      <c r="E145" s="28"/>
      <c r="G145" s="59"/>
      <c r="H145" s="60"/>
      <c r="I145" s="60"/>
      <c r="J145" s="60"/>
    </row>
    <row r="146">
      <c r="C146" s="58"/>
      <c r="E146" s="28"/>
      <c r="G146" s="59"/>
      <c r="H146" s="60"/>
      <c r="I146" s="60"/>
      <c r="J146" s="60"/>
    </row>
    <row r="147">
      <c r="C147" s="58"/>
      <c r="E147" s="28"/>
      <c r="G147" s="59"/>
      <c r="H147" s="60"/>
      <c r="I147" s="60"/>
      <c r="J147" s="60"/>
    </row>
    <row r="148">
      <c r="C148" s="58"/>
      <c r="E148" s="28"/>
      <c r="G148" s="59"/>
      <c r="H148" s="60"/>
      <c r="I148" s="60"/>
      <c r="J148" s="60"/>
    </row>
    <row r="149">
      <c r="C149" s="58"/>
      <c r="E149" s="28"/>
      <c r="G149" s="59"/>
      <c r="H149" s="60"/>
      <c r="I149" s="60"/>
      <c r="J149" s="60"/>
    </row>
    <row r="150">
      <c r="C150" s="58"/>
      <c r="E150" s="28"/>
      <c r="G150" s="59"/>
      <c r="H150" s="60"/>
      <c r="I150" s="60"/>
      <c r="J150" s="60"/>
    </row>
    <row r="151">
      <c r="C151" s="58"/>
      <c r="E151" s="28"/>
      <c r="G151" s="59"/>
      <c r="H151" s="60"/>
      <c r="I151" s="60"/>
      <c r="J151" s="60"/>
    </row>
    <row r="152">
      <c r="C152" s="58"/>
      <c r="E152" s="28"/>
      <c r="G152" s="59"/>
      <c r="H152" s="60"/>
      <c r="I152" s="60"/>
      <c r="J152" s="60"/>
    </row>
    <row r="153">
      <c r="C153" s="58"/>
      <c r="E153" s="28"/>
      <c r="G153" s="59"/>
      <c r="H153" s="60"/>
      <c r="I153" s="60"/>
      <c r="J153" s="60"/>
    </row>
    <row r="154">
      <c r="C154" s="58"/>
      <c r="E154" s="28"/>
      <c r="G154" s="59"/>
      <c r="H154" s="60"/>
      <c r="I154" s="60"/>
      <c r="J154" s="60"/>
    </row>
    <row r="155">
      <c r="C155" s="58"/>
      <c r="E155" s="28"/>
      <c r="G155" s="59"/>
      <c r="H155" s="60"/>
      <c r="I155" s="60"/>
      <c r="J155" s="60"/>
    </row>
    <row r="156">
      <c r="C156" s="58"/>
      <c r="E156" s="28"/>
      <c r="G156" s="59"/>
      <c r="H156" s="60"/>
      <c r="I156" s="60"/>
      <c r="J156" s="60"/>
    </row>
    <row r="157">
      <c r="C157" s="58"/>
      <c r="E157" s="28"/>
      <c r="G157" s="59"/>
      <c r="H157" s="60"/>
      <c r="I157" s="60"/>
      <c r="J157" s="60"/>
    </row>
    <row r="158">
      <c r="C158" s="58"/>
      <c r="E158" s="28"/>
      <c r="G158" s="59"/>
      <c r="H158" s="60"/>
      <c r="I158" s="60"/>
      <c r="J158" s="60"/>
    </row>
    <row r="159">
      <c r="C159" s="58"/>
      <c r="E159" s="28"/>
      <c r="G159" s="59"/>
      <c r="H159" s="60"/>
      <c r="I159" s="60"/>
      <c r="J159" s="60"/>
    </row>
    <row r="160">
      <c r="C160" s="58"/>
      <c r="E160" s="28"/>
      <c r="G160" s="59"/>
      <c r="H160" s="60"/>
      <c r="I160" s="60"/>
      <c r="J160" s="60"/>
    </row>
    <row r="161">
      <c r="C161" s="58"/>
      <c r="E161" s="28"/>
      <c r="G161" s="59"/>
      <c r="H161" s="60"/>
      <c r="I161" s="60"/>
      <c r="J161" s="60"/>
    </row>
    <row r="162">
      <c r="C162" s="58"/>
      <c r="E162" s="28"/>
      <c r="G162" s="59"/>
      <c r="H162" s="60"/>
      <c r="I162" s="60"/>
      <c r="J162" s="60"/>
    </row>
    <row r="163">
      <c r="C163" s="58"/>
      <c r="E163" s="28"/>
      <c r="G163" s="59"/>
      <c r="H163" s="60"/>
      <c r="I163" s="60"/>
      <c r="J163" s="60"/>
    </row>
    <row r="164">
      <c r="C164" s="58"/>
      <c r="E164" s="28"/>
      <c r="G164" s="59"/>
      <c r="H164" s="60"/>
      <c r="I164" s="60"/>
      <c r="J164" s="60"/>
    </row>
    <row r="165">
      <c r="C165" s="58"/>
      <c r="E165" s="28"/>
      <c r="G165" s="59"/>
      <c r="H165" s="60"/>
      <c r="I165" s="60"/>
      <c r="J165" s="60"/>
    </row>
    <row r="166">
      <c r="C166" s="58"/>
      <c r="E166" s="28"/>
      <c r="G166" s="59"/>
      <c r="H166" s="60"/>
      <c r="I166" s="60"/>
      <c r="J166" s="60"/>
    </row>
    <row r="167">
      <c r="C167" s="58"/>
      <c r="E167" s="28"/>
      <c r="G167" s="59"/>
      <c r="H167" s="60"/>
      <c r="I167" s="60"/>
      <c r="J167" s="60"/>
    </row>
    <row r="168">
      <c r="C168" s="58"/>
      <c r="E168" s="28"/>
      <c r="G168" s="59"/>
      <c r="H168" s="60"/>
      <c r="I168" s="60"/>
      <c r="J168" s="60"/>
    </row>
    <row r="169">
      <c r="C169" s="58"/>
      <c r="E169" s="28"/>
      <c r="G169" s="59"/>
      <c r="H169" s="60"/>
      <c r="I169" s="60"/>
      <c r="J169" s="60"/>
    </row>
    <row r="170">
      <c r="C170" s="58"/>
      <c r="E170" s="28"/>
      <c r="G170" s="59"/>
      <c r="H170" s="60"/>
      <c r="I170" s="60"/>
      <c r="J170" s="60"/>
    </row>
    <row r="171">
      <c r="C171" s="58"/>
      <c r="E171" s="28"/>
      <c r="G171" s="59"/>
      <c r="H171" s="60"/>
      <c r="I171" s="60"/>
      <c r="J171" s="60"/>
    </row>
    <row r="172">
      <c r="C172" s="58"/>
      <c r="E172" s="28"/>
      <c r="G172" s="59"/>
      <c r="H172" s="60"/>
      <c r="I172" s="60"/>
      <c r="J172" s="60"/>
    </row>
    <row r="173">
      <c r="C173" s="58"/>
      <c r="E173" s="28"/>
      <c r="G173" s="59"/>
      <c r="H173" s="60"/>
      <c r="I173" s="60"/>
      <c r="J173" s="60"/>
    </row>
    <row r="174">
      <c r="C174" s="58"/>
      <c r="E174" s="28"/>
      <c r="G174" s="59"/>
      <c r="H174" s="60"/>
      <c r="I174" s="60"/>
      <c r="J174" s="60"/>
    </row>
    <row r="175">
      <c r="C175" s="58"/>
      <c r="E175" s="28"/>
      <c r="G175" s="59"/>
      <c r="H175" s="60"/>
      <c r="I175" s="60"/>
      <c r="J175" s="60"/>
    </row>
    <row r="176">
      <c r="C176" s="58"/>
      <c r="E176" s="28"/>
      <c r="G176" s="59"/>
      <c r="H176" s="60"/>
      <c r="I176" s="60"/>
      <c r="J176" s="60"/>
    </row>
    <row r="177">
      <c r="C177" s="58"/>
      <c r="E177" s="28"/>
      <c r="G177" s="59"/>
      <c r="H177" s="60"/>
      <c r="I177" s="60"/>
      <c r="J177" s="60"/>
    </row>
    <row r="178">
      <c r="C178" s="58"/>
      <c r="E178" s="28"/>
      <c r="G178" s="59"/>
      <c r="H178" s="60"/>
      <c r="I178" s="60"/>
      <c r="J178" s="60"/>
    </row>
    <row r="179">
      <c r="C179" s="58"/>
      <c r="E179" s="28"/>
      <c r="G179" s="59"/>
      <c r="H179" s="60"/>
      <c r="I179" s="60"/>
      <c r="J179" s="60"/>
    </row>
    <row r="180">
      <c r="C180" s="58"/>
      <c r="E180" s="28"/>
      <c r="G180" s="59"/>
      <c r="H180" s="60"/>
      <c r="I180" s="60"/>
      <c r="J180" s="60"/>
    </row>
    <row r="181">
      <c r="C181" s="58"/>
      <c r="E181" s="28"/>
      <c r="G181" s="59"/>
      <c r="H181" s="60"/>
      <c r="I181" s="60"/>
      <c r="J181" s="60"/>
    </row>
    <row r="182">
      <c r="C182" s="58"/>
      <c r="E182" s="28"/>
      <c r="G182" s="59"/>
      <c r="H182" s="60"/>
      <c r="I182" s="60"/>
      <c r="J182" s="60"/>
    </row>
    <row r="183">
      <c r="C183" s="58"/>
      <c r="E183" s="28"/>
      <c r="G183" s="59"/>
      <c r="H183" s="60"/>
      <c r="I183" s="60"/>
      <c r="J183" s="60"/>
    </row>
    <row r="184">
      <c r="C184" s="58"/>
      <c r="E184" s="28"/>
      <c r="G184" s="59"/>
      <c r="H184" s="60"/>
      <c r="I184" s="60"/>
      <c r="J184" s="60"/>
    </row>
    <row r="185">
      <c r="C185" s="58"/>
      <c r="E185" s="28"/>
      <c r="G185" s="59"/>
      <c r="H185" s="60"/>
      <c r="I185" s="60"/>
      <c r="J185" s="60"/>
    </row>
    <row r="186">
      <c r="C186" s="58"/>
      <c r="E186" s="28"/>
      <c r="G186" s="59"/>
      <c r="H186" s="60"/>
      <c r="I186" s="60"/>
      <c r="J186" s="60"/>
    </row>
    <row r="187">
      <c r="C187" s="58"/>
      <c r="E187" s="28"/>
      <c r="G187" s="59"/>
      <c r="H187" s="60"/>
      <c r="I187" s="60"/>
      <c r="J187" s="60"/>
    </row>
    <row r="188">
      <c r="C188" s="58"/>
      <c r="E188" s="28"/>
      <c r="G188" s="59"/>
      <c r="H188" s="60"/>
      <c r="I188" s="60"/>
      <c r="J188" s="60"/>
    </row>
    <row r="189">
      <c r="C189" s="58"/>
      <c r="E189" s="28"/>
      <c r="G189" s="59"/>
      <c r="H189" s="60"/>
      <c r="I189" s="60"/>
      <c r="J189" s="60"/>
    </row>
    <row r="190">
      <c r="C190" s="58"/>
      <c r="E190" s="28"/>
      <c r="G190" s="59"/>
      <c r="H190" s="60"/>
      <c r="I190" s="60"/>
      <c r="J190" s="60"/>
    </row>
    <row r="191">
      <c r="C191" s="58"/>
      <c r="E191" s="28"/>
      <c r="G191" s="59"/>
      <c r="H191" s="60"/>
      <c r="I191" s="60"/>
      <c r="J191" s="60"/>
    </row>
    <row r="192">
      <c r="C192" s="58"/>
      <c r="E192" s="28"/>
      <c r="G192" s="59"/>
      <c r="H192" s="60"/>
      <c r="I192" s="60"/>
      <c r="J192" s="60"/>
    </row>
    <row r="193">
      <c r="C193" s="58"/>
      <c r="E193" s="28"/>
      <c r="G193" s="59"/>
      <c r="H193" s="60"/>
      <c r="I193" s="60"/>
      <c r="J193" s="60"/>
    </row>
    <row r="194">
      <c r="C194" s="58"/>
      <c r="E194" s="28"/>
      <c r="G194" s="59"/>
      <c r="H194" s="60"/>
      <c r="I194" s="60"/>
      <c r="J194" s="60"/>
    </row>
    <row r="195">
      <c r="C195" s="58"/>
      <c r="E195" s="28"/>
      <c r="G195" s="59"/>
      <c r="H195" s="60"/>
      <c r="I195" s="60"/>
      <c r="J195" s="60"/>
    </row>
    <row r="196">
      <c r="C196" s="58"/>
      <c r="E196" s="28"/>
      <c r="G196" s="59"/>
      <c r="H196" s="60"/>
      <c r="I196" s="60"/>
      <c r="J196" s="60"/>
    </row>
    <row r="197">
      <c r="C197" s="58"/>
      <c r="E197" s="28"/>
      <c r="G197" s="59"/>
      <c r="H197" s="60"/>
      <c r="I197" s="60"/>
      <c r="J197" s="60"/>
    </row>
    <row r="198">
      <c r="C198" s="58"/>
      <c r="E198" s="28"/>
      <c r="G198" s="59"/>
      <c r="H198" s="60"/>
      <c r="I198" s="60"/>
      <c r="J198" s="60"/>
    </row>
    <row r="199">
      <c r="C199" s="58"/>
      <c r="E199" s="28"/>
      <c r="G199" s="59"/>
      <c r="H199" s="60"/>
      <c r="I199" s="60"/>
      <c r="J199" s="60"/>
    </row>
    <row r="200">
      <c r="C200" s="58"/>
      <c r="E200" s="28"/>
      <c r="G200" s="59"/>
      <c r="H200" s="60"/>
      <c r="I200" s="60"/>
      <c r="J200" s="60"/>
    </row>
    <row r="201">
      <c r="C201" s="58"/>
      <c r="E201" s="28"/>
      <c r="G201" s="59"/>
      <c r="H201" s="60"/>
      <c r="I201" s="60"/>
      <c r="J201" s="60"/>
    </row>
    <row r="202">
      <c r="C202" s="58"/>
      <c r="E202" s="28"/>
      <c r="G202" s="59"/>
      <c r="H202" s="60"/>
      <c r="I202" s="60"/>
      <c r="J202" s="60"/>
    </row>
    <row r="203">
      <c r="C203" s="58"/>
      <c r="E203" s="28"/>
      <c r="G203" s="59"/>
      <c r="H203" s="60"/>
      <c r="I203" s="60"/>
      <c r="J203" s="60"/>
    </row>
    <row r="204">
      <c r="C204" s="58"/>
      <c r="E204" s="28"/>
      <c r="G204" s="59"/>
      <c r="H204" s="60"/>
      <c r="I204" s="60"/>
      <c r="J204" s="60"/>
    </row>
    <row r="205">
      <c r="C205" s="58"/>
      <c r="E205" s="28"/>
      <c r="G205" s="59"/>
      <c r="H205" s="60"/>
      <c r="I205" s="60"/>
      <c r="J205" s="60"/>
    </row>
    <row r="206">
      <c r="C206" s="58"/>
      <c r="E206" s="28"/>
      <c r="G206" s="59"/>
      <c r="H206" s="60"/>
      <c r="I206" s="60"/>
      <c r="J206" s="60"/>
    </row>
    <row r="207">
      <c r="C207" s="58"/>
      <c r="E207" s="28"/>
      <c r="G207" s="59"/>
      <c r="H207" s="60"/>
      <c r="I207" s="60"/>
      <c r="J207" s="60"/>
    </row>
    <row r="208">
      <c r="C208" s="58"/>
      <c r="E208" s="28"/>
      <c r="G208" s="59"/>
      <c r="H208" s="60"/>
      <c r="I208" s="60"/>
      <c r="J208" s="60"/>
    </row>
    <row r="209">
      <c r="C209" s="58"/>
      <c r="E209" s="28"/>
      <c r="G209" s="59"/>
      <c r="H209" s="60"/>
      <c r="I209" s="60"/>
      <c r="J209" s="60"/>
    </row>
    <row r="210">
      <c r="C210" s="58"/>
      <c r="E210" s="28"/>
      <c r="G210" s="59"/>
      <c r="H210" s="60"/>
      <c r="I210" s="60"/>
      <c r="J210" s="60"/>
    </row>
    <row r="211">
      <c r="C211" s="58"/>
      <c r="E211" s="28"/>
      <c r="G211" s="59"/>
      <c r="H211" s="60"/>
      <c r="I211" s="60"/>
      <c r="J211" s="60"/>
    </row>
    <row r="212">
      <c r="C212" s="58"/>
      <c r="E212" s="28"/>
      <c r="G212" s="59"/>
      <c r="H212" s="60"/>
      <c r="I212" s="60"/>
      <c r="J212" s="60"/>
    </row>
    <row r="213">
      <c r="C213" s="58"/>
      <c r="E213" s="28"/>
      <c r="G213" s="59"/>
      <c r="H213" s="60"/>
      <c r="I213" s="60"/>
      <c r="J213" s="60"/>
    </row>
    <row r="214">
      <c r="C214" s="58"/>
      <c r="E214" s="28"/>
      <c r="G214" s="59"/>
      <c r="H214" s="60"/>
      <c r="I214" s="60"/>
      <c r="J214" s="60"/>
    </row>
    <row r="215">
      <c r="C215" s="58"/>
      <c r="E215" s="28"/>
      <c r="G215" s="59"/>
      <c r="H215" s="60"/>
      <c r="I215" s="60"/>
      <c r="J215" s="60"/>
    </row>
    <row r="216">
      <c r="C216" s="58"/>
      <c r="E216" s="28"/>
      <c r="G216" s="59"/>
      <c r="H216" s="60"/>
      <c r="I216" s="60"/>
      <c r="J216" s="60"/>
    </row>
    <row r="217">
      <c r="C217" s="58"/>
      <c r="E217" s="28"/>
      <c r="G217" s="59"/>
      <c r="H217" s="60"/>
      <c r="I217" s="60"/>
      <c r="J217" s="60"/>
    </row>
    <row r="218">
      <c r="C218" s="58"/>
      <c r="E218" s="28"/>
      <c r="G218" s="59"/>
      <c r="H218" s="60"/>
      <c r="I218" s="60"/>
      <c r="J218" s="60"/>
    </row>
    <row r="219">
      <c r="C219" s="58"/>
      <c r="E219" s="28"/>
      <c r="G219" s="59"/>
      <c r="H219" s="60"/>
      <c r="I219" s="60"/>
      <c r="J219" s="60"/>
    </row>
    <row r="220">
      <c r="C220" s="58"/>
      <c r="E220" s="28"/>
      <c r="G220" s="59"/>
      <c r="H220" s="60"/>
      <c r="I220" s="60"/>
      <c r="J220" s="60"/>
    </row>
    <row r="221">
      <c r="C221" s="58"/>
      <c r="E221" s="28"/>
      <c r="G221" s="59"/>
      <c r="H221" s="60"/>
      <c r="I221" s="60"/>
      <c r="J221" s="60"/>
    </row>
    <row r="222">
      <c r="C222" s="58"/>
      <c r="E222" s="28"/>
      <c r="G222" s="59"/>
      <c r="H222" s="60"/>
      <c r="I222" s="60"/>
      <c r="J222" s="60"/>
    </row>
    <row r="223">
      <c r="C223" s="58"/>
      <c r="E223" s="28"/>
      <c r="G223" s="59"/>
      <c r="H223" s="60"/>
      <c r="I223" s="60"/>
      <c r="J223" s="60"/>
    </row>
    <row r="224">
      <c r="C224" s="58"/>
      <c r="E224" s="28"/>
      <c r="G224" s="59"/>
      <c r="H224" s="60"/>
      <c r="I224" s="60"/>
      <c r="J224" s="60"/>
    </row>
    <row r="225">
      <c r="C225" s="58"/>
      <c r="E225" s="28"/>
      <c r="G225" s="59"/>
      <c r="H225" s="60"/>
      <c r="I225" s="60"/>
      <c r="J225" s="60"/>
    </row>
    <row r="226">
      <c r="C226" s="58"/>
      <c r="E226" s="28"/>
      <c r="G226" s="59"/>
      <c r="H226" s="60"/>
      <c r="I226" s="60"/>
      <c r="J226" s="60"/>
    </row>
    <row r="227">
      <c r="C227" s="58"/>
      <c r="E227" s="28"/>
      <c r="G227" s="59"/>
      <c r="H227" s="60"/>
      <c r="I227" s="60"/>
      <c r="J227" s="60"/>
    </row>
    <row r="228">
      <c r="C228" s="58"/>
      <c r="E228" s="28"/>
      <c r="G228" s="59"/>
      <c r="H228" s="60"/>
      <c r="I228" s="60"/>
      <c r="J228" s="60"/>
    </row>
    <row r="229">
      <c r="C229" s="58"/>
      <c r="E229" s="28"/>
      <c r="G229" s="59"/>
      <c r="H229" s="60"/>
      <c r="I229" s="60"/>
      <c r="J229" s="60"/>
    </row>
    <row r="230">
      <c r="C230" s="58"/>
      <c r="E230" s="28"/>
      <c r="G230" s="59"/>
      <c r="H230" s="60"/>
      <c r="I230" s="60"/>
      <c r="J230" s="60"/>
    </row>
    <row r="231">
      <c r="C231" s="58"/>
      <c r="E231" s="28"/>
      <c r="G231" s="59"/>
      <c r="H231" s="60"/>
      <c r="I231" s="60"/>
      <c r="J231" s="60"/>
    </row>
    <row r="232">
      <c r="C232" s="58"/>
      <c r="E232" s="28"/>
      <c r="G232" s="59"/>
      <c r="H232" s="60"/>
      <c r="I232" s="60"/>
      <c r="J232" s="60"/>
    </row>
    <row r="233">
      <c r="C233" s="58"/>
      <c r="E233" s="28"/>
      <c r="G233" s="59"/>
      <c r="H233" s="60"/>
      <c r="I233" s="60"/>
      <c r="J233" s="60"/>
    </row>
    <row r="234">
      <c r="C234" s="58"/>
      <c r="E234" s="28"/>
      <c r="G234" s="59"/>
      <c r="H234" s="60"/>
      <c r="I234" s="60"/>
      <c r="J234" s="60"/>
    </row>
    <row r="235">
      <c r="C235" s="58"/>
      <c r="E235" s="28"/>
      <c r="G235" s="59"/>
      <c r="H235" s="60"/>
      <c r="I235" s="60"/>
      <c r="J235" s="60"/>
    </row>
    <row r="236">
      <c r="C236" s="58"/>
      <c r="E236" s="28"/>
      <c r="G236" s="59"/>
      <c r="H236" s="60"/>
      <c r="I236" s="60"/>
      <c r="J236" s="60"/>
    </row>
    <row r="237">
      <c r="C237" s="58"/>
      <c r="E237" s="28"/>
      <c r="G237" s="59"/>
      <c r="H237" s="60"/>
      <c r="I237" s="60"/>
      <c r="J237" s="60"/>
    </row>
    <row r="238">
      <c r="C238" s="58"/>
      <c r="E238" s="28"/>
      <c r="G238" s="59"/>
      <c r="H238" s="60"/>
      <c r="I238" s="60"/>
      <c r="J238" s="60"/>
    </row>
    <row r="239">
      <c r="C239" s="58"/>
      <c r="E239" s="28"/>
      <c r="G239" s="59"/>
      <c r="H239" s="60"/>
      <c r="I239" s="60"/>
      <c r="J239" s="60"/>
    </row>
    <row r="240">
      <c r="C240" s="58"/>
      <c r="E240" s="28"/>
      <c r="G240" s="59"/>
      <c r="H240" s="60"/>
      <c r="I240" s="60"/>
      <c r="J240" s="60"/>
    </row>
    <row r="241">
      <c r="C241" s="58"/>
      <c r="E241" s="28"/>
      <c r="G241" s="59"/>
      <c r="H241" s="60"/>
      <c r="I241" s="60"/>
      <c r="J241" s="60"/>
    </row>
    <row r="242">
      <c r="C242" s="58"/>
      <c r="E242" s="28"/>
      <c r="G242" s="59"/>
      <c r="H242" s="60"/>
      <c r="I242" s="60"/>
      <c r="J242" s="60"/>
    </row>
    <row r="243">
      <c r="C243" s="58"/>
      <c r="E243" s="28"/>
      <c r="G243" s="59"/>
      <c r="H243" s="60"/>
      <c r="I243" s="60"/>
      <c r="J243" s="60"/>
    </row>
    <row r="244">
      <c r="C244" s="58"/>
      <c r="E244" s="28"/>
      <c r="G244" s="59"/>
      <c r="H244" s="60"/>
      <c r="I244" s="60"/>
      <c r="J244" s="60"/>
    </row>
    <row r="245">
      <c r="C245" s="58"/>
      <c r="E245" s="28"/>
      <c r="G245" s="59"/>
      <c r="H245" s="60"/>
      <c r="I245" s="60"/>
      <c r="J245" s="60"/>
    </row>
    <row r="246">
      <c r="C246" s="58"/>
      <c r="E246" s="28"/>
      <c r="G246" s="59"/>
      <c r="H246" s="60"/>
      <c r="I246" s="60"/>
      <c r="J246" s="60"/>
    </row>
    <row r="247">
      <c r="C247" s="58"/>
      <c r="E247" s="28"/>
      <c r="G247" s="59"/>
      <c r="H247" s="60"/>
      <c r="I247" s="60"/>
      <c r="J247" s="60"/>
    </row>
    <row r="248">
      <c r="C248" s="58"/>
      <c r="E248" s="28"/>
      <c r="G248" s="59"/>
      <c r="H248" s="60"/>
      <c r="I248" s="60"/>
      <c r="J248" s="60"/>
    </row>
    <row r="249">
      <c r="C249" s="58"/>
      <c r="E249" s="28"/>
      <c r="G249" s="59"/>
      <c r="H249" s="60"/>
      <c r="I249" s="60"/>
      <c r="J249" s="60"/>
    </row>
    <row r="250">
      <c r="C250" s="58"/>
      <c r="E250" s="28"/>
      <c r="G250" s="59"/>
      <c r="H250" s="60"/>
      <c r="I250" s="60"/>
      <c r="J250" s="60"/>
    </row>
    <row r="251">
      <c r="C251" s="58"/>
      <c r="E251" s="28"/>
      <c r="G251" s="59"/>
      <c r="H251" s="60"/>
      <c r="I251" s="60"/>
      <c r="J251" s="60"/>
    </row>
    <row r="252">
      <c r="C252" s="58"/>
      <c r="E252" s="28"/>
      <c r="G252" s="59"/>
      <c r="H252" s="60"/>
      <c r="I252" s="60"/>
      <c r="J252" s="60"/>
    </row>
    <row r="253">
      <c r="C253" s="58"/>
      <c r="E253" s="28"/>
      <c r="G253" s="59"/>
      <c r="H253" s="60"/>
      <c r="I253" s="60"/>
      <c r="J253" s="60"/>
    </row>
    <row r="254">
      <c r="C254" s="58"/>
      <c r="E254" s="28"/>
      <c r="G254" s="59"/>
      <c r="H254" s="60"/>
      <c r="I254" s="60"/>
      <c r="J254" s="60"/>
    </row>
    <row r="255">
      <c r="C255" s="58"/>
      <c r="E255" s="28"/>
      <c r="G255" s="59"/>
      <c r="H255" s="60"/>
      <c r="I255" s="60"/>
      <c r="J255" s="60"/>
    </row>
    <row r="256">
      <c r="C256" s="58"/>
      <c r="E256" s="28"/>
      <c r="G256" s="59"/>
      <c r="H256" s="60"/>
      <c r="I256" s="60"/>
      <c r="J256" s="60"/>
    </row>
    <row r="257">
      <c r="C257" s="58"/>
      <c r="E257" s="28"/>
      <c r="G257" s="59"/>
      <c r="H257" s="60"/>
      <c r="I257" s="60"/>
      <c r="J257" s="60"/>
    </row>
    <row r="258">
      <c r="C258" s="58"/>
      <c r="E258" s="28"/>
      <c r="G258" s="59"/>
      <c r="H258" s="60"/>
      <c r="I258" s="60"/>
      <c r="J258" s="60"/>
    </row>
    <row r="259">
      <c r="C259" s="58"/>
      <c r="E259" s="28"/>
      <c r="G259" s="59"/>
      <c r="H259" s="60"/>
      <c r="I259" s="60"/>
      <c r="J259" s="60"/>
    </row>
    <row r="260">
      <c r="C260" s="58"/>
      <c r="E260" s="28"/>
      <c r="G260" s="59"/>
      <c r="H260" s="60"/>
      <c r="I260" s="60"/>
      <c r="J260" s="60"/>
    </row>
    <row r="261">
      <c r="C261" s="58"/>
      <c r="E261" s="28"/>
      <c r="G261" s="59"/>
      <c r="H261" s="60"/>
      <c r="I261" s="60"/>
      <c r="J261" s="60"/>
    </row>
    <row r="262">
      <c r="C262" s="58"/>
      <c r="E262" s="28"/>
      <c r="G262" s="59"/>
      <c r="H262" s="60"/>
      <c r="I262" s="60"/>
      <c r="J262" s="60"/>
    </row>
    <row r="263">
      <c r="C263" s="58"/>
      <c r="E263" s="28"/>
      <c r="G263" s="59"/>
      <c r="H263" s="60"/>
      <c r="I263" s="60"/>
      <c r="J263" s="60"/>
    </row>
    <row r="264">
      <c r="C264" s="58"/>
      <c r="E264" s="28"/>
      <c r="G264" s="59"/>
      <c r="H264" s="60"/>
      <c r="I264" s="60"/>
      <c r="J264" s="60"/>
    </row>
    <row r="265">
      <c r="C265" s="58"/>
      <c r="E265" s="28"/>
      <c r="G265" s="59"/>
      <c r="H265" s="60"/>
      <c r="I265" s="60"/>
      <c r="J265" s="60"/>
    </row>
    <row r="266">
      <c r="C266" s="58"/>
      <c r="E266" s="28"/>
      <c r="G266" s="59"/>
      <c r="H266" s="60"/>
      <c r="I266" s="60"/>
      <c r="J266" s="60"/>
    </row>
    <row r="267">
      <c r="C267" s="58"/>
      <c r="E267" s="28"/>
      <c r="G267" s="59"/>
      <c r="H267" s="60"/>
      <c r="I267" s="60"/>
      <c r="J267" s="60"/>
    </row>
    <row r="268">
      <c r="C268" s="58"/>
      <c r="E268" s="28"/>
      <c r="G268" s="59"/>
      <c r="H268" s="60"/>
      <c r="I268" s="60"/>
      <c r="J268" s="60"/>
    </row>
    <row r="269">
      <c r="C269" s="58"/>
      <c r="E269" s="28"/>
      <c r="G269" s="59"/>
      <c r="H269" s="60"/>
      <c r="I269" s="60"/>
      <c r="J269" s="60"/>
    </row>
    <row r="270">
      <c r="C270" s="58"/>
      <c r="E270" s="28"/>
      <c r="G270" s="59"/>
      <c r="H270" s="60"/>
      <c r="I270" s="60"/>
      <c r="J270" s="60"/>
    </row>
    <row r="271">
      <c r="C271" s="58"/>
      <c r="E271" s="28"/>
      <c r="G271" s="59"/>
      <c r="H271" s="60"/>
      <c r="I271" s="60"/>
      <c r="J271" s="60"/>
    </row>
    <row r="272">
      <c r="C272" s="58"/>
      <c r="E272" s="28"/>
      <c r="G272" s="59"/>
      <c r="H272" s="60"/>
      <c r="I272" s="60"/>
      <c r="J272" s="60"/>
    </row>
    <row r="273">
      <c r="C273" s="58"/>
      <c r="E273" s="28"/>
      <c r="G273" s="59"/>
      <c r="H273" s="60"/>
      <c r="I273" s="60"/>
      <c r="J273" s="60"/>
    </row>
    <row r="274">
      <c r="C274" s="58"/>
      <c r="E274" s="28"/>
      <c r="G274" s="59"/>
      <c r="H274" s="60"/>
      <c r="I274" s="60"/>
      <c r="J274" s="60"/>
    </row>
    <row r="275">
      <c r="C275" s="58"/>
      <c r="E275" s="28"/>
      <c r="G275" s="59"/>
      <c r="H275" s="60"/>
      <c r="I275" s="60"/>
      <c r="J275" s="60"/>
    </row>
    <row r="276">
      <c r="C276" s="58"/>
      <c r="E276" s="28"/>
      <c r="G276" s="59"/>
      <c r="H276" s="60"/>
      <c r="I276" s="60"/>
      <c r="J276" s="60"/>
    </row>
    <row r="277">
      <c r="C277" s="58"/>
      <c r="E277" s="28"/>
      <c r="G277" s="59"/>
      <c r="H277" s="60"/>
      <c r="I277" s="60"/>
      <c r="J277" s="60"/>
    </row>
    <row r="278">
      <c r="C278" s="58"/>
      <c r="E278" s="28"/>
      <c r="G278" s="59"/>
      <c r="H278" s="60"/>
      <c r="I278" s="60"/>
      <c r="J278" s="60"/>
    </row>
    <row r="279">
      <c r="C279" s="58"/>
      <c r="E279" s="28"/>
      <c r="G279" s="59"/>
      <c r="H279" s="60"/>
      <c r="I279" s="60"/>
      <c r="J279" s="60"/>
    </row>
    <row r="280">
      <c r="C280" s="58"/>
      <c r="E280" s="28"/>
      <c r="G280" s="59"/>
      <c r="H280" s="60"/>
      <c r="I280" s="60"/>
      <c r="J280" s="60"/>
    </row>
    <row r="281">
      <c r="C281" s="58"/>
      <c r="E281" s="28"/>
      <c r="G281" s="59"/>
      <c r="H281" s="60"/>
      <c r="I281" s="60"/>
      <c r="J281" s="60"/>
    </row>
    <row r="282">
      <c r="C282" s="58"/>
      <c r="E282" s="28"/>
      <c r="G282" s="59"/>
      <c r="H282" s="60"/>
      <c r="I282" s="60"/>
      <c r="J282" s="60"/>
    </row>
    <row r="283">
      <c r="C283" s="58"/>
      <c r="E283" s="28"/>
      <c r="G283" s="59"/>
      <c r="H283" s="60"/>
      <c r="I283" s="60"/>
      <c r="J283" s="60"/>
    </row>
    <row r="284">
      <c r="C284" s="58"/>
      <c r="E284" s="28"/>
      <c r="G284" s="59"/>
      <c r="H284" s="60"/>
      <c r="I284" s="60"/>
      <c r="J284" s="60"/>
    </row>
    <row r="285">
      <c r="C285" s="58"/>
      <c r="E285" s="28"/>
      <c r="G285" s="59"/>
      <c r="H285" s="60"/>
      <c r="I285" s="60"/>
      <c r="J285" s="60"/>
    </row>
    <row r="286">
      <c r="C286" s="58"/>
      <c r="E286" s="28"/>
      <c r="G286" s="59"/>
      <c r="H286" s="60"/>
      <c r="I286" s="60"/>
      <c r="J286" s="60"/>
    </row>
    <row r="287">
      <c r="C287" s="58"/>
      <c r="E287" s="28"/>
      <c r="G287" s="59"/>
      <c r="H287" s="60"/>
      <c r="I287" s="60"/>
      <c r="J287" s="60"/>
    </row>
    <row r="288">
      <c r="C288" s="58"/>
      <c r="E288" s="28"/>
      <c r="G288" s="59"/>
      <c r="H288" s="60"/>
      <c r="I288" s="60"/>
      <c r="J288" s="60"/>
    </row>
    <row r="289">
      <c r="C289" s="58"/>
      <c r="E289" s="28"/>
      <c r="G289" s="59"/>
      <c r="H289" s="60"/>
      <c r="I289" s="60"/>
      <c r="J289" s="60"/>
    </row>
    <row r="290">
      <c r="C290" s="58"/>
      <c r="E290" s="28"/>
      <c r="G290" s="59"/>
      <c r="H290" s="60"/>
      <c r="I290" s="60"/>
      <c r="J290" s="60"/>
    </row>
    <row r="291">
      <c r="C291" s="58"/>
      <c r="E291" s="28"/>
      <c r="G291" s="59"/>
      <c r="H291" s="60"/>
      <c r="I291" s="60"/>
      <c r="J291" s="60"/>
    </row>
    <row r="292">
      <c r="C292" s="58"/>
      <c r="E292" s="28"/>
      <c r="G292" s="59"/>
      <c r="H292" s="60"/>
      <c r="I292" s="60"/>
      <c r="J292" s="60"/>
    </row>
    <row r="293">
      <c r="C293" s="58"/>
      <c r="E293" s="28"/>
      <c r="G293" s="59"/>
      <c r="H293" s="60"/>
      <c r="I293" s="60"/>
      <c r="J293" s="60"/>
    </row>
    <row r="294">
      <c r="C294" s="58"/>
      <c r="E294" s="28"/>
      <c r="G294" s="59"/>
      <c r="H294" s="60"/>
      <c r="I294" s="60"/>
      <c r="J294" s="60"/>
    </row>
    <row r="295">
      <c r="C295" s="58"/>
      <c r="E295" s="28"/>
      <c r="G295" s="59"/>
      <c r="H295" s="60"/>
      <c r="I295" s="60"/>
      <c r="J295" s="60"/>
    </row>
    <row r="296">
      <c r="C296" s="58"/>
      <c r="E296" s="28"/>
      <c r="G296" s="59"/>
      <c r="H296" s="60"/>
      <c r="I296" s="60"/>
      <c r="J296" s="60"/>
    </row>
    <row r="297">
      <c r="C297" s="58"/>
      <c r="E297" s="28"/>
      <c r="G297" s="59"/>
      <c r="H297" s="60"/>
      <c r="I297" s="60"/>
      <c r="J297" s="60"/>
    </row>
    <row r="298">
      <c r="C298" s="58"/>
      <c r="E298" s="28"/>
      <c r="G298" s="59"/>
      <c r="H298" s="60"/>
      <c r="I298" s="60"/>
      <c r="J298" s="60"/>
    </row>
    <row r="299">
      <c r="C299" s="58"/>
      <c r="E299" s="28"/>
      <c r="G299" s="59"/>
      <c r="H299" s="60"/>
      <c r="I299" s="60"/>
      <c r="J299" s="60"/>
    </row>
    <row r="300">
      <c r="C300" s="58"/>
      <c r="E300" s="28"/>
      <c r="G300" s="59"/>
      <c r="H300" s="60"/>
      <c r="I300" s="60"/>
      <c r="J300" s="60"/>
    </row>
    <row r="301">
      <c r="C301" s="58"/>
      <c r="E301" s="28"/>
      <c r="G301" s="59"/>
      <c r="H301" s="60"/>
      <c r="I301" s="60"/>
      <c r="J301" s="60"/>
    </row>
    <row r="302">
      <c r="C302" s="58"/>
      <c r="E302" s="28"/>
      <c r="G302" s="59"/>
      <c r="H302" s="60"/>
      <c r="I302" s="60"/>
      <c r="J302" s="60"/>
    </row>
    <row r="303">
      <c r="C303" s="58"/>
      <c r="E303" s="28"/>
      <c r="G303" s="59"/>
      <c r="H303" s="60"/>
      <c r="I303" s="60"/>
      <c r="J303" s="60"/>
    </row>
    <row r="304">
      <c r="C304" s="58"/>
      <c r="E304" s="28"/>
      <c r="G304" s="59"/>
      <c r="H304" s="60"/>
      <c r="I304" s="60"/>
      <c r="J304" s="60"/>
    </row>
    <row r="305">
      <c r="C305" s="58"/>
      <c r="E305" s="28"/>
      <c r="G305" s="59"/>
      <c r="H305" s="60"/>
      <c r="I305" s="60"/>
      <c r="J305" s="60"/>
    </row>
    <row r="306">
      <c r="C306" s="58"/>
      <c r="E306" s="28"/>
      <c r="G306" s="59"/>
      <c r="H306" s="60"/>
      <c r="I306" s="60"/>
      <c r="J306" s="60"/>
    </row>
    <row r="307">
      <c r="C307" s="58"/>
      <c r="E307" s="28"/>
      <c r="G307" s="59"/>
      <c r="H307" s="60"/>
      <c r="I307" s="60"/>
      <c r="J307" s="60"/>
    </row>
    <row r="308">
      <c r="C308" s="58"/>
      <c r="E308" s="28"/>
      <c r="G308" s="59"/>
      <c r="H308" s="60"/>
      <c r="I308" s="60"/>
      <c r="J308" s="60"/>
    </row>
    <row r="309">
      <c r="C309" s="58"/>
      <c r="E309" s="28"/>
      <c r="G309" s="59"/>
      <c r="H309" s="60"/>
      <c r="I309" s="60"/>
      <c r="J309" s="60"/>
    </row>
    <row r="310">
      <c r="C310" s="58"/>
      <c r="E310" s="28"/>
      <c r="G310" s="59"/>
      <c r="H310" s="60"/>
      <c r="I310" s="60"/>
      <c r="J310" s="60"/>
    </row>
    <row r="311">
      <c r="C311" s="58"/>
      <c r="E311" s="28"/>
      <c r="G311" s="59"/>
      <c r="H311" s="60"/>
      <c r="I311" s="60"/>
      <c r="J311" s="60"/>
    </row>
    <row r="312">
      <c r="C312" s="58"/>
      <c r="E312" s="28"/>
      <c r="G312" s="59"/>
      <c r="H312" s="60"/>
      <c r="I312" s="60"/>
      <c r="J312" s="60"/>
    </row>
    <row r="313">
      <c r="C313" s="58"/>
      <c r="E313" s="28"/>
      <c r="G313" s="59"/>
      <c r="H313" s="60"/>
      <c r="I313" s="60"/>
      <c r="J313" s="60"/>
    </row>
    <row r="314">
      <c r="C314" s="58"/>
      <c r="E314" s="28"/>
      <c r="G314" s="59"/>
      <c r="H314" s="60"/>
      <c r="I314" s="60"/>
      <c r="J314" s="60"/>
    </row>
    <row r="315">
      <c r="C315" s="58"/>
      <c r="E315" s="28"/>
      <c r="G315" s="59"/>
      <c r="H315" s="60"/>
      <c r="I315" s="60"/>
      <c r="J315" s="60"/>
    </row>
    <row r="316">
      <c r="C316" s="58"/>
      <c r="E316" s="28"/>
      <c r="G316" s="59"/>
      <c r="H316" s="60"/>
      <c r="I316" s="60"/>
      <c r="J316" s="60"/>
    </row>
    <row r="317">
      <c r="C317" s="58"/>
      <c r="E317" s="28"/>
      <c r="G317" s="59"/>
      <c r="H317" s="60"/>
      <c r="I317" s="60"/>
      <c r="J317" s="60"/>
    </row>
    <row r="318">
      <c r="C318" s="58"/>
      <c r="E318" s="28"/>
      <c r="G318" s="59"/>
      <c r="H318" s="60"/>
      <c r="I318" s="60"/>
      <c r="J318" s="60"/>
    </row>
    <row r="319">
      <c r="C319" s="58"/>
      <c r="E319" s="28"/>
      <c r="G319" s="59"/>
      <c r="H319" s="60"/>
      <c r="I319" s="60"/>
      <c r="J319" s="60"/>
    </row>
    <row r="320">
      <c r="C320" s="58"/>
      <c r="E320" s="28"/>
      <c r="G320" s="59"/>
      <c r="H320" s="60"/>
      <c r="I320" s="60"/>
      <c r="J320" s="60"/>
    </row>
    <row r="321">
      <c r="C321" s="58"/>
      <c r="E321" s="28"/>
      <c r="G321" s="59"/>
      <c r="H321" s="60"/>
      <c r="I321" s="60"/>
      <c r="J321" s="60"/>
    </row>
    <row r="322">
      <c r="C322" s="58"/>
      <c r="E322" s="28"/>
      <c r="G322" s="59"/>
      <c r="H322" s="60"/>
      <c r="I322" s="60"/>
      <c r="J322" s="60"/>
    </row>
    <row r="323">
      <c r="C323" s="58"/>
      <c r="E323" s="28"/>
      <c r="G323" s="59"/>
      <c r="H323" s="60"/>
      <c r="I323" s="60"/>
      <c r="J323" s="60"/>
    </row>
    <row r="324">
      <c r="C324" s="58"/>
      <c r="E324" s="28"/>
      <c r="G324" s="59"/>
      <c r="H324" s="60"/>
      <c r="I324" s="60"/>
      <c r="J324" s="60"/>
    </row>
    <row r="325">
      <c r="C325" s="58"/>
      <c r="E325" s="28"/>
      <c r="G325" s="59"/>
      <c r="H325" s="60"/>
      <c r="I325" s="60"/>
      <c r="J325" s="60"/>
    </row>
    <row r="326">
      <c r="C326" s="58"/>
      <c r="E326" s="28"/>
      <c r="G326" s="59"/>
      <c r="H326" s="60"/>
      <c r="I326" s="60"/>
      <c r="J326" s="60"/>
    </row>
    <row r="327">
      <c r="C327" s="58"/>
      <c r="E327" s="28"/>
      <c r="G327" s="59"/>
      <c r="H327" s="60"/>
      <c r="I327" s="60"/>
      <c r="J327" s="60"/>
    </row>
    <row r="328">
      <c r="C328" s="58"/>
      <c r="E328" s="28"/>
      <c r="G328" s="59"/>
      <c r="H328" s="60"/>
      <c r="I328" s="60"/>
      <c r="J328" s="60"/>
    </row>
    <row r="329">
      <c r="C329" s="58"/>
      <c r="E329" s="28"/>
      <c r="G329" s="59"/>
      <c r="H329" s="60"/>
      <c r="I329" s="60"/>
      <c r="J329" s="60"/>
    </row>
    <row r="330">
      <c r="C330" s="58"/>
      <c r="E330" s="28"/>
      <c r="G330" s="59"/>
      <c r="H330" s="60"/>
      <c r="I330" s="60"/>
      <c r="J330" s="60"/>
    </row>
    <row r="331">
      <c r="C331" s="58"/>
      <c r="E331" s="28"/>
      <c r="G331" s="59"/>
      <c r="H331" s="60"/>
      <c r="I331" s="60"/>
      <c r="J331" s="60"/>
    </row>
    <row r="332">
      <c r="C332" s="58"/>
      <c r="E332" s="28"/>
      <c r="G332" s="59"/>
      <c r="H332" s="60"/>
      <c r="I332" s="60"/>
      <c r="J332" s="60"/>
    </row>
    <row r="333">
      <c r="C333" s="58"/>
      <c r="E333" s="28"/>
      <c r="G333" s="59"/>
      <c r="H333" s="60"/>
      <c r="I333" s="60"/>
      <c r="J333" s="60"/>
    </row>
    <row r="334">
      <c r="C334" s="58"/>
      <c r="E334" s="28"/>
      <c r="G334" s="59"/>
      <c r="H334" s="60"/>
      <c r="I334" s="60"/>
      <c r="J334" s="60"/>
    </row>
    <row r="335">
      <c r="C335" s="58"/>
      <c r="E335" s="28"/>
      <c r="G335" s="59"/>
      <c r="H335" s="60"/>
      <c r="I335" s="60"/>
      <c r="J335" s="60"/>
    </row>
    <row r="336">
      <c r="C336" s="58"/>
      <c r="E336" s="28"/>
      <c r="G336" s="59"/>
      <c r="H336" s="60"/>
      <c r="I336" s="60"/>
      <c r="J336" s="60"/>
    </row>
    <row r="337">
      <c r="C337" s="58"/>
      <c r="E337" s="28"/>
      <c r="G337" s="59"/>
      <c r="H337" s="60"/>
      <c r="I337" s="60"/>
      <c r="J337" s="60"/>
    </row>
    <row r="338">
      <c r="C338" s="58"/>
      <c r="E338" s="28"/>
      <c r="G338" s="59"/>
      <c r="H338" s="60"/>
      <c r="I338" s="60"/>
      <c r="J338" s="60"/>
    </row>
    <row r="339">
      <c r="C339" s="58"/>
      <c r="E339" s="28"/>
      <c r="G339" s="59"/>
      <c r="H339" s="60"/>
      <c r="I339" s="60"/>
      <c r="J339" s="60"/>
    </row>
    <row r="340">
      <c r="C340" s="58"/>
      <c r="E340" s="28"/>
      <c r="G340" s="59"/>
      <c r="H340" s="60"/>
      <c r="I340" s="60"/>
      <c r="J340" s="60"/>
    </row>
    <row r="341">
      <c r="C341" s="58"/>
      <c r="E341" s="28"/>
      <c r="G341" s="59"/>
      <c r="H341" s="60"/>
      <c r="I341" s="60"/>
      <c r="J341" s="60"/>
    </row>
    <row r="342">
      <c r="C342" s="58"/>
      <c r="E342" s="28"/>
      <c r="G342" s="59"/>
      <c r="H342" s="60"/>
      <c r="I342" s="60"/>
      <c r="J342" s="60"/>
    </row>
    <row r="343">
      <c r="C343" s="58"/>
      <c r="E343" s="28"/>
      <c r="G343" s="59"/>
      <c r="H343" s="60"/>
      <c r="I343" s="60"/>
      <c r="J343" s="60"/>
    </row>
    <row r="344">
      <c r="C344" s="58"/>
      <c r="E344" s="28"/>
      <c r="G344" s="59"/>
      <c r="H344" s="60"/>
      <c r="I344" s="60"/>
      <c r="J344" s="60"/>
    </row>
    <row r="345">
      <c r="C345" s="58"/>
      <c r="E345" s="28"/>
      <c r="G345" s="59"/>
      <c r="H345" s="60"/>
      <c r="I345" s="60"/>
      <c r="J345" s="60"/>
    </row>
    <row r="346">
      <c r="C346" s="58"/>
      <c r="E346" s="28"/>
      <c r="G346" s="59"/>
      <c r="H346" s="60"/>
      <c r="I346" s="60"/>
      <c r="J346" s="60"/>
    </row>
    <row r="347">
      <c r="C347" s="58"/>
      <c r="E347" s="28"/>
      <c r="G347" s="59"/>
      <c r="H347" s="60"/>
      <c r="I347" s="60"/>
      <c r="J347" s="60"/>
    </row>
    <row r="348">
      <c r="C348" s="58"/>
      <c r="E348" s="28"/>
      <c r="G348" s="59"/>
      <c r="H348" s="60"/>
      <c r="I348" s="60"/>
      <c r="J348" s="60"/>
    </row>
    <row r="349">
      <c r="C349" s="58"/>
      <c r="E349" s="28"/>
      <c r="G349" s="59"/>
      <c r="H349" s="60"/>
      <c r="I349" s="60"/>
      <c r="J349" s="60"/>
    </row>
    <row r="350">
      <c r="C350" s="58"/>
      <c r="E350" s="28"/>
      <c r="G350" s="59"/>
      <c r="H350" s="60"/>
      <c r="I350" s="60"/>
      <c r="J350" s="60"/>
    </row>
    <row r="351">
      <c r="C351" s="58"/>
      <c r="E351" s="28"/>
      <c r="G351" s="59"/>
      <c r="H351" s="60"/>
      <c r="I351" s="60"/>
      <c r="J351" s="60"/>
    </row>
    <row r="352">
      <c r="C352" s="58"/>
      <c r="E352" s="28"/>
      <c r="G352" s="59"/>
      <c r="H352" s="60"/>
      <c r="I352" s="60"/>
      <c r="J352" s="60"/>
    </row>
    <row r="353">
      <c r="C353" s="58"/>
      <c r="E353" s="28"/>
      <c r="G353" s="59"/>
      <c r="H353" s="60"/>
      <c r="I353" s="60"/>
      <c r="J353" s="60"/>
    </row>
    <row r="354">
      <c r="C354" s="58"/>
      <c r="E354" s="28"/>
      <c r="G354" s="59"/>
      <c r="H354" s="60"/>
      <c r="I354" s="60"/>
      <c r="J354" s="60"/>
    </row>
    <row r="355">
      <c r="C355" s="58"/>
      <c r="E355" s="28"/>
      <c r="G355" s="59"/>
      <c r="H355" s="60"/>
      <c r="I355" s="60"/>
      <c r="J355" s="60"/>
    </row>
    <row r="356">
      <c r="C356" s="58"/>
      <c r="E356" s="28"/>
      <c r="G356" s="59"/>
      <c r="H356" s="60"/>
      <c r="I356" s="60"/>
      <c r="J356" s="60"/>
    </row>
    <row r="357">
      <c r="C357" s="58"/>
      <c r="E357" s="28"/>
      <c r="G357" s="59"/>
      <c r="H357" s="60"/>
      <c r="I357" s="60"/>
      <c r="J357" s="60"/>
    </row>
    <row r="358">
      <c r="C358" s="58"/>
      <c r="E358" s="28"/>
      <c r="G358" s="59"/>
      <c r="H358" s="60"/>
      <c r="I358" s="60"/>
      <c r="J358" s="60"/>
    </row>
    <row r="359">
      <c r="C359" s="58"/>
      <c r="E359" s="28"/>
      <c r="G359" s="59"/>
      <c r="H359" s="60"/>
      <c r="I359" s="60"/>
      <c r="J359" s="60"/>
    </row>
    <row r="360">
      <c r="C360" s="58"/>
      <c r="E360" s="28"/>
      <c r="G360" s="59"/>
      <c r="H360" s="60"/>
      <c r="I360" s="60"/>
      <c r="J360" s="60"/>
    </row>
    <row r="361">
      <c r="C361" s="58"/>
      <c r="E361" s="28"/>
      <c r="G361" s="59"/>
      <c r="H361" s="60"/>
      <c r="I361" s="60"/>
      <c r="J361" s="60"/>
    </row>
    <row r="362">
      <c r="C362" s="58"/>
      <c r="E362" s="28"/>
      <c r="G362" s="59"/>
      <c r="H362" s="60"/>
      <c r="I362" s="60"/>
      <c r="J362" s="60"/>
    </row>
    <row r="363">
      <c r="C363" s="58"/>
      <c r="E363" s="28"/>
      <c r="G363" s="59"/>
      <c r="H363" s="60"/>
      <c r="I363" s="60"/>
      <c r="J363" s="60"/>
    </row>
    <row r="364">
      <c r="C364" s="58"/>
      <c r="E364" s="28"/>
      <c r="G364" s="59"/>
      <c r="H364" s="60"/>
      <c r="I364" s="60"/>
      <c r="J364" s="60"/>
    </row>
    <row r="365">
      <c r="C365" s="58"/>
      <c r="E365" s="28"/>
      <c r="G365" s="59"/>
      <c r="H365" s="60"/>
      <c r="I365" s="60"/>
      <c r="J365" s="60"/>
    </row>
    <row r="366">
      <c r="C366" s="58"/>
      <c r="E366" s="28"/>
      <c r="G366" s="59"/>
      <c r="H366" s="60"/>
      <c r="I366" s="60"/>
      <c r="J366" s="60"/>
    </row>
    <row r="367">
      <c r="C367" s="58"/>
      <c r="E367" s="28"/>
      <c r="G367" s="59"/>
      <c r="H367" s="60"/>
      <c r="I367" s="60"/>
      <c r="J367" s="60"/>
    </row>
    <row r="368">
      <c r="C368" s="58"/>
      <c r="E368" s="28"/>
      <c r="G368" s="59"/>
      <c r="H368" s="60"/>
      <c r="I368" s="60"/>
      <c r="J368" s="60"/>
    </row>
    <row r="369">
      <c r="C369" s="58"/>
      <c r="E369" s="28"/>
      <c r="G369" s="59"/>
      <c r="H369" s="60"/>
      <c r="I369" s="60"/>
      <c r="J369" s="60"/>
    </row>
    <row r="370">
      <c r="C370" s="58"/>
      <c r="E370" s="28"/>
      <c r="G370" s="59"/>
      <c r="H370" s="60"/>
      <c r="I370" s="60"/>
      <c r="J370" s="60"/>
    </row>
    <row r="371">
      <c r="C371" s="58"/>
      <c r="E371" s="28"/>
      <c r="G371" s="59"/>
      <c r="H371" s="60"/>
      <c r="I371" s="60"/>
      <c r="J371" s="60"/>
    </row>
    <row r="372">
      <c r="C372" s="58"/>
      <c r="E372" s="28"/>
      <c r="G372" s="59"/>
      <c r="H372" s="60"/>
      <c r="I372" s="60"/>
      <c r="J372" s="60"/>
    </row>
    <row r="373">
      <c r="C373" s="58"/>
      <c r="E373" s="28"/>
      <c r="G373" s="59"/>
      <c r="H373" s="60"/>
      <c r="I373" s="60"/>
      <c r="J373" s="60"/>
    </row>
    <row r="374">
      <c r="C374" s="58"/>
      <c r="E374" s="28"/>
      <c r="G374" s="59"/>
      <c r="H374" s="60"/>
      <c r="I374" s="60"/>
      <c r="J374" s="60"/>
    </row>
    <row r="375">
      <c r="C375" s="58"/>
      <c r="E375" s="28"/>
      <c r="G375" s="59"/>
      <c r="H375" s="60"/>
      <c r="I375" s="60"/>
      <c r="J375" s="60"/>
    </row>
    <row r="376">
      <c r="C376" s="58"/>
      <c r="E376" s="28"/>
      <c r="G376" s="59"/>
      <c r="H376" s="60"/>
      <c r="I376" s="60"/>
      <c r="J376" s="60"/>
    </row>
    <row r="377">
      <c r="C377" s="58"/>
      <c r="E377" s="28"/>
      <c r="G377" s="59"/>
      <c r="H377" s="60"/>
      <c r="I377" s="60"/>
      <c r="J377" s="60"/>
    </row>
    <row r="378">
      <c r="C378" s="58"/>
      <c r="E378" s="28"/>
      <c r="G378" s="59"/>
      <c r="H378" s="60"/>
      <c r="I378" s="60"/>
      <c r="J378" s="60"/>
    </row>
    <row r="379">
      <c r="C379" s="58"/>
      <c r="E379" s="28"/>
      <c r="G379" s="59"/>
      <c r="H379" s="60"/>
      <c r="I379" s="60"/>
      <c r="J379" s="60"/>
    </row>
    <row r="380">
      <c r="C380" s="58"/>
      <c r="E380" s="28"/>
      <c r="G380" s="59"/>
      <c r="H380" s="60"/>
      <c r="I380" s="60"/>
      <c r="J380" s="60"/>
    </row>
    <row r="381">
      <c r="C381" s="58"/>
      <c r="E381" s="28"/>
      <c r="G381" s="59"/>
      <c r="H381" s="60"/>
      <c r="I381" s="60"/>
      <c r="J381" s="60"/>
    </row>
    <row r="382">
      <c r="C382" s="58"/>
      <c r="E382" s="28"/>
      <c r="G382" s="59"/>
      <c r="H382" s="60"/>
      <c r="I382" s="60"/>
      <c r="J382" s="60"/>
    </row>
    <row r="383">
      <c r="C383" s="58"/>
      <c r="E383" s="28"/>
      <c r="G383" s="59"/>
      <c r="H383" s="60"/>
      <c r="I383" s="60"/>
      <c r="J383" s="60"/>
    </row>
    <row r="384">
      <c r="C384" s="58"/>
      <c r="E384" s="28"/>
      <c r="G384" s="59"/>
      <c r="H384" s="60"/>
      <c r="I384" s="60"/>
      <c r="J384" s="60"/>
    </row>
    <row r="385">
      <c r="C385" s="58"/>
      <c r="E385" s="28"/>
      <c r="G385" s="59"/>
      <c r="H385" s="60"/>
      <c r="I385" s="60"/>
      <c r="J385" s="60"/>
    </row>
    <row r="386">
      <c r="C386" s="58"/>
      <c r="E386" s="28"/>
      <c r="G386" s="59"/>
      <c r="H386" s="60"/>
      <c r="I386" s="60"/>
      <c r="J386" s="60"/>
    </row>
    <row r="387">
      <c r="C387" s="58"/>
      <c r="E387" s="28"/>
      <c r="G387" s="59"/>
      <c r="H387" s="60"/>
      <c r="I387" s="60"/>
      <c r="J387" s="60"/>
    </row>
    <row r="388">
      <c r="C388" s="58"/>
      <c r="E388" s="28"/>
      <c r="G388" s="59"/>
      <c r="H388" s="60"/>
      <c r="I388" s="60"/>
      <c r="J388" s="60"/>
    </row>
    <row r="389">
      <c r="C389" s="58"/>
      <c r="E389" s="28"/>
      <c r="G389" s="59"/>
      <c r="H389" s="60"/>
      <c r="I389" s="60"/>
      <c r="J389" s="60"/>
    </row>
    <row r="390">
      <c r="C390" s="58"/>
      <c r="E390" s="28"/>
      <c r="G390" s="59"/>
      <c r="H390" s="60"/>
      <c r="I390" s="60"/>
      <c r="J390" s="60"/>
    </row>
    <row r="391">
      <c r="C391" s="58"/>
      <c r="E391" s="28"/>
      <c r="G391" s="59"/>
      <c r="H391" s="60"/>
      <c r="I391" s="60"/>
      <c r="J391" s="60"/>
    </row>
    <row r="392">
      <c r="C392" s="58"/>
      <c r="E392" s="28"/>
      <c r="G392" s="59"/>
      <c r="H392" s="60"/>
      <c r="I392" s="60"/>
      <c r="J392" s="60"/>
    </row>
    <row r="393">
      <c r="C393" s="58"/>
      <c r="E393" s="28"/>
      <c r="G393" s="59"/>
      <c r="H393" s="60"/>
      <c r="I393" s="60"/>
      <c r="J393" s="60"/>
    </row>
    <row r="394">
      <c r="C394" s="58"/>
      <c r="E394" s="28"/>
      <c r="G394" s="59"/>
      <c r="H394" s="60"/>
      <c r="I394" s="60"/>
      <c r="J394" s="60"/>
    </row>
    <row r="395">
      <c r="C395" s="58"/>
      <c r="E395" s="28"/>
      <c r="G395" s="59"/>
      <c r="H395" s="60"/>
      <c r="I395" s="60"/>
      <c r="J395" s="60"/>
    </row>
    <row r="396">
      <c r="C396" s="58"/>
      <c r="E396" s="28"/>
      <c r="G396" s="59"/>
      <c r="H396" s="60"/>
      <c r="I396" s="60"/>
      <c r="J396" s="60"/>
    </row>
    <row r="397">
      <c r="C397" s="58"/>
      <c r="E397" s="28"/>
      <c r="G397" s="59"/>
      <c r="H397" s="60"/>
      <c r="I397" s="60"/>
      <c r="J397" s="60"/>
    </row>
    <row r="398">
      <c r="C398" s="58"/>
      <c r="E398" s="28"/>
      <c r="G398" s="59"/>
      <c r="H398" s="60"/>
      <c r="I398" s="60"/>
      <c r="J398" s="60"/>
    </row>
    <row r="399">
      <c r="C399" s="58"/>
      <c r="E399" s="28"/>
      <c r="G399" s="59"/>
      <c r="H399" s="60"/>
      <c r="I399" s="60"/>
      <c r="J399" s="60"/>
    </row>
    <row r="400">
      <c r="C400" s="58"/>
      <c r="E400" s="28"/>
      <c r="G400" s="59"/>
      <c r="H400" s="60"/>
      <c r="I400" s="60"/>
      <c r="J400" s="60"/>
    </row>
    <row r="401">
      <c r="C401" s="58"/>
      <c r="E401" s="28"/>
      <c r="G401" s="59"/>
      <c r="H401" s="60"/>
      <c r="I401" s="60"/>
      <c r="J401" s="60"/>
    </row>
    <row r="402">
      <c r="C402" s="58"/>
      <c r="E402" s="28"/>
      <c r="G402" s="59"/>
      <c r="H402" s="60"/>
      <c r="I402" s="60"/>
      <c r="J402" s="60"/>
    </row>
    <row r="403">
      <c r="C403" s="58"/>
      <c r="E403" s="28"/>
      <c r="G403" s="59"/>
      <c r="H403" s="60"/>
      <c r="I403" s="60"/>
      <c r="J403" s="60"/>
    </row>
    <row r="404">
      <c r="C404" s="58"/>
      <c r="E404" s="28"/>
      <c r="G404" s="59"/>
      <c r="H404" s="60"/>
      <c r="I404" s="60"/>
      <c r="J404" s="60"/>
    </row>
    <row r="405">
      <c r="C405" s="58"/>
      <c r="E405" s="28"/>
      <c r="G405" s="59"/>
      <c r="H405" s="60"/>
      <c r="I405" s="60"/>
      <c r="J405" s="60"/>
    </row>
    <row r="406">
      <c r="C406" s="58"/>
      <c r="E406" s="28"/>
      <c r="G406" s="59"/>
      <c r="H406" s="60"/>
      <c r="I406" s="60"/>
      <c r="J406" s="60"/>
    </row>
    <row r="407">
      <c r="C407" s="58"/>
      <c r="E407" s="28"/>
      <c r="G407" s="59"/>
      <c r="H407" s="60"/>
      <c r="I407" s="60"/>
      <c r="J407" s="60"/>
    </row>
    <row r="408">
      <c r="C408" s="58"/>
      <c r="E408" s="28"/>
      <c r="G408" s="59"/>
      <c r="H408" s="60"/>
      <c r="I408" s="60"/>
      <c r="J408" s="60"/>
    </row>
    <row r="409">
      <c r="C409" s="58"/>
      <c r="E409" s="28"/>
      <c r="G409" s="59"/>
      <c r="H409" s="60"/>
      <c r="I409" s="60"/>
      <c r="J409" s="60"/>
    </row>
    <row r="410">
      <c r="C410" s="58"/>
      <c r="E410" s="28"/>
      <c r="G410" s="59"/>
      <c r="H410" s="60"/>
      <c r="I410" s="60"/>
      <c r="J410" s="60"/>
    </row>
    <row r="411">
      <c r="C411" s="58"/>
      <c r="E411" s="28"/>
      <c r="G411" s="59"/>
      <c r="H411" s="60"/>
      <c r="I411" s="60"/>
      <c r="J411" s="60"/>
    </row>
    <row r="412">
      <c r="C412" s="58"/>
      <c r="E412" s="28"/>
      <c r="G412" s="59"/>
      <c r="H412" s="60"/>
      <c r="I412" s="60"/>
      <c r="J412" s="60"/>
    </row>
    <row r="413">
      <c r="C413" s="58"/>
      <c r="E413" s="28"/>
      <c r="G413" s="59"/>
      <c r="H413" s="60"/>
      <c r="I413" s="60"/>
      <c r="J413" s="60"/>
    </row>
    <row r="414">
      <c r="C414" s="58"/>
      <c r="E414" s="28"/>
      <c r="G414" s="59"/>
      <c r="H414" s="60"/>
      <c r="I414" s="60"/>
      <c r="J414" s="60"/>
    </row>
    <row r="415">
      <c r="C415" s="58"/>
      <c r="E415" s="28"/>
      <c r="G415" s="59"/>
      <c r="H415" s="60"/>
      <c r="I415" s="60"/>
      <c r="J415" s="60"/>
    </row>
    <row r="416">
      <c r="C416" s="58"/>
      <c r="E416" s="28"/>
      <c r="G416" s="59"/>
      <c r="H416" s="60"/>
      <c r="I416" s="60"/>
      <c r="J416" s="60"/>
    </row>
    <row r="417">
      <c r="C417" s="58"/>
      <c r="E417" s="28"/>
      <c r="G417" s="59"/>
      <c r="H417" s="60"/>
      <c r="I417" s="60"/>
      <c r="J417" s="60"/>
    </row>
    <row r="418">
      <c r="C418" s="58"/>
      <c r="E418" s="28"/>
      <c r="G418" s="59"/>
      <c r="H418" s="60"/>
      <c r="I418" s="60"/>
      <c r="J418" s="60"/>
    </row>
    <row r="419">
      <c r="C419" s="58"/>
      <c r="E419" s="28"/>
      <c r="G419" s="59"/>
      <c r="H419" s="60"/>
      <c r="I419" s="60"/>
      <c r="J419" s="60"/>
    </row>
    <row r="420">
      <c r="C420" s="58"/>
      <c r="E420" s="28"/>
      <c r="G420" s="59"/>
      <c r="H420" s="60"/>
      <c r="I420" s="60"/>
      <c r="J420" s="60"/>
    </row>
    <row r="421">
      <c r="C421" s="58"/>
      <c r="E421" s="28"/>
      <c r="G421" s="59"/>
      <c r="H421" s="60"/>
      <c r="I421" s="60"/>
      <c r="J421" s="60"/>
    </row>
    <row r="422">
      <c r="C422" s="58"/>
      <c r="E422" s="28"/>
      <c r="G422" s="59"/>
      <c r="H422" s="60"/>
      <c r="I422" s="60"/>
      <c r="J422" s="60"/>
    </row>
    <row r="423">
      <c r="C423" s="58"/>
      <c r="E423" s="28"/>
      <c r="G423" s="59"/>
      <c r="H423" s="60"/>
      <c r="I423" s="60"/>
      <c r="J423" s="60"/>
    </row>
    <row r="424">
      <c r="C424" s="58"/>
      <c r="E424" s="28"/>
      <c r="G424" s="59"/>
      <c r="H424" s="60"/>
      <c r="I424" s="60"/>
      <c r="J424" s="60"/>
    </row>
    <row r="425">
      <c r="C425" s="58"/>
      <c r="E425" s="28"/>
      <c r="G425" s="59"/>
      <c r="H425" s="60"/>
      <c r="I425" s="60"/>
      <c r="J425" s="60"/>
    </row>
    <row r="426">
      <c r="C426" s="58"/>
      <c r="E426" s="28"/>
      <c r="G426" s="59"/>
      <c r="H426" s="60"/>
      <c r="I426" s="60"/>
      <c r="J426" s="60"/>
    </row>
    <row r="427">
      <c r="C427" s="58"/>
      <c r="E427" s="28"/>
      <c r="G427" s="59"/>
      <c r="H427" s="60"/>
      <c r="I427" s="60"/>
      <c r="J427" s="60"/>
    </row>
    <row r="428">
      <c r="C428" s="58"/>
      <c r="E428" s="28"/>
      <c r="G428" s="59"/>
      <c r="H428" s="60"/>
      <c r="I428" s="60"/>
      <c r="J428" s="60"/>
    </row>
    <row r="429">
      <c r="C429" s="58"/>
      <c r="E429" s="28"/>
      <c r="G429" s="59"/>
      <c r="H429" s="60"/>
      <c r="I429" s="60"/>
      <c r="J429" s="60"/>
    </row>
    <row r="430">
      <c r="C430" s="58"/>
      <c r="E430" s="28"/>
      <c r="G430" s="59"/>
      <c r="H430" s="60"/>
      <c r="I430" s="60"/>
      <c r="J430" s="60"/>
    </row>
    <row r="431">
      <c r="C431" s="58"/>
      <c r="E431" s="28"/>
      <c r="G431" s="59"/>
      <c r="H431" s="60"/>
      <c r="I431" s="60"/>
      <c r="J431" s="60"/>
    </row>
    <row r="432">
      <c r="C432" s="58"/>
      <c r="E432" s="28"/>
      <c r="G432" s="59"/>
      <c r="H432" s="60"/>
      <c r="I432" s="60"/>
      <c r="J432" s="60"/>
    </row>
    <row r="433">
      <c r="C433" s="58"/>
      <c r="E433" s="28"/>
      <c r="G433" s="59"/>
      <c r="H433" s="60"/>
      <c r="I433" s="60"/>
      <c r="J433" s="60"/>
    </row>
    <row r="434">
      <c r="C434" s="58"/>
      <c r="E434" s="28"/>
      <c r="G434" s="59"/>
      <c r="H434" s="60"/>
      <c r="I434" s="60"/>
      <c r="J434" s="60"/>
    </row>
    <row r="435">
      <c r="C435" s="58"/>
      <c r="E435" s="28"/>
      <c r="G435" s="59"/>
      <c r="H435" s="60"/>
      <c r="I435" s="60"/>
      <c r="J435" s="60"/>
    </row>
    <row r="436">
      <c r="C436" s="58"/>
      <c r="E436" s="28"/>
      <c r="G436" s="59"/>
      <c r="H436" s="60"/>
      <c r="I436" s="60"/>
      <c r="J436" s="60"/>
    </row>
    <row r="437">
      <c r="C437" s="58"/>
      <c r="E437" s="28"/>
      <c r="G437" s="59"/>
      <c r="H437" s="60"/>
      <c r="I437" s="60"/>
      <c r="J437" s="60"/>
    </row>
    <row r="438">
      <c r="C438" s="58"/>
      <c r="E438" s="28"/>
      <c r="G438" s="59"/>
      <c r="H438" s="60"/>
      <c r="I438" s="60"/>
      <c r="J438" s="60"/>
    </row>
    <row r="439">
      <c r="C439" s="58"/>
      <c r="E439" s="28"/>
      <c r="G439" s="59"/>
      <c r="H439" s="60"/>
      <c r="I439" s="60"/>
      <c r="J439" s="60"/>
    </row>
    <row r="440">
      <c r="C440" s="58"/>
      <c r="E440" s="28"/>
      <c r="G440" s="59"/>
      <c r="H440" s="60"/>
      <c r="I440" s="60"/>
      <c r="J440" s="60"/>
    </row>
    <row r="441">
      <c r="C441" s="58"/>
      <c r="E441" s="28"/>
      <c r="G441" s="59"/>
      <c r="H441" s="60"/>
      <c r="I441" s="60"/>
      <c r="J441" s="60"/>
    </row>
    <row r="442">
      <c r="C442" s="58"/>
      <c r="E442" s="28"/>
      <c r="G442" s="59"/>
      <c r="H442" s="60"/>
      <c r="I442" s="60"/>
      <c r="J442" s="60"/>
    </row>
    <row r="443">
      <c r="C443" s="58"/>
      <c r="E443" s="28"/>
      <c r="G443" s="59"/>
      <c r="H443" s="60"/>
      <c r="I443" s="60"/>
      <c r="J443" s="60"/>
    </row>
    <row r="444">
      <c r="C444" s="58"/>
      <c r="E444" s="28"/>
      <c r="G444" s="59"/>
      <c r="H444" s="60"/>
      <c r="I444" s="60"/>
      <c r="J444" s="60"/>
    </row>
    <row r="445">
      <c r="C445" s="58"/>
      <c r="E445" s="28"/>
      <c r="G445" s="59"/>
      <c r="H445" s="60"/>
      <c r="I445" s="60"/>
      <c r="J445" s="60"/>
    </row>
    <row r="446">
      <c r="C446" s="58"/>
      <c r="E446" s="28"/>
      <c r="G446" s="59"/>
      <c r="H446" s="60"/>
      <c r="I446" s="60"/>
      <c r="J446" s="60"/>
    </row>
    <row r="447">
      <c r="C447" s="58"/>
      <c r="E447" s="28"/>
      <c r="G447" s="59"/>
      <c r="H447" s="60"/>
      <c r="I447" s="60"/>
      <c r="J447" s="60"/>
    </row>
    <row r="448">
      <c r="C448" s="58"/>
      <c r="E448" s="28"/>
      <c r="G448" s="59"/>
      <c r="H448" s="60"/>
      <c r="I448" s="60"/>
      <c r="J448" s="60"/>
    </row>
    <row r="449">
      <c r="C449" s="58"/>
      <c r="E449" s="28"/>
      <c r="G449" s="59"/>
      <c r="H449" s="60"/>
      <c r="I449" s="60"/>
      <c r="J449" s="60"/>
    </row>
    <row r="450">
      <c r="C450" s="58"/>
      <c r="E450" s="28"/>
      <c r="G450" s="59"/>
      <c r="H450" s="60"/>
      <c r="I450" s="60"/>
      <c r="J450" s="60"/>
    </row>
    <row r="451">
      <c r="C451" s="58"/>
      <c r="E451" s="28"/>
      <c r="G451" s="59"/>
      <c r="H451" s="60"/>
      <c r="I451" s="60"/>
      <c r="J451" s="60"/>
    </row>
    <row r="452">
      <c r="C452" s="58"/>
      <c r="E452" s="28"/>
      <c r="G452" s="59"/>
      <c r="H452" s="60"/>
      <c r="I452" s="60"/>
      <c r="J452" s="60"/>
    </row>
    <row r="453">
      <c r="C453" s="58"/>
      <c r="E453" s="28"/>
      <c r="G453" s="59"/>
      <c r="H453" s="60"/>
      <c r="I453" s="60"/>
      <c r="J453" s="60"/>
    </row>
    <row r="454">
      <c r="C454" s="58"/>
      <c r="E454" s="28"/>
      <c r="G454" s="59"/>
      <c r="H454" s="60"/>
      <c r="I454" s="60"/>
      <c r="J454" s="60"/>
    </row>
    <row r="455">
      <c r="C455" s="58"/>
      <c r="E455" s="28"/>
      <c r="G455" s="59"/>
      <c r="H455" s="60"/>
      <c r="I455" s="60"/>
      <c r="J455" s="60"/>
    </row>
    <row r="456">
      <c r="C456" s="58"/>
      <c r="E456" s="28"/>
      <c r="G456" s="59"/>
      <c r="H456" s="60"/>
      <c r="I456" s="60"/>
      <c r="J456" s="60"/>
    </row>
    <row r="457">
      <c r="C457" s="58"/>
      <c r="E457" s="28"/>
      <c r="G457" s="59"/>
      <c r="H457" s="60"/>
      <c r="I457" s="60"/>
      <c r="J457" s="60"/>
    </row>
    <row r="458">
      <c r="C458" s="58"/>
      <c r="E458" s="28"/>
      <c r="G458" s="59"/>
      <c r="H458" s="60"/>
      <c r="I458" s="60"/>
      <c r="J458" s="60"/>
    </row>
    <row r="459">
      <c r="C459" s="58"/>
      <c r="E459" s="28"/>
      <c r="G459" s="59"/>
      <c r="H459" s="60"/>
      <c r="I459" s="60"/>
      <c r="J459" s="60"/>
    </row>
    <row r="460">
      <c r="C460" s="58"/>
      <c r="E460" s="28"/>
      <c r="G460" s="59"/>
      <c r="H460" s="60"/>
      <c r="I460" s="60"/>
      <c r="J460" s="60"/>
    </row>
    <row r="461">
      <c r="C461" s="58"/>
      <c r="E461" s="28"/>
      <c r="G461" s="59"/>
      <c r="H461" s="60"/>
      <c r="I461" s="60"/>
      <c r="J461" s="60"/>
    </row>
    <row r="462">
      <c r="C462" s="58"/>
      <c r="E462" s="28"/>
      <c r="G462" s="59"/>
      <c r="H462" s="60"/>
      <c r="I462" s="60"/>
      <c r="J462" s="60"/>
    </row>
    <row r="463">
      <c r="C463" s="58"/>
      <c r="E463" s="28"/>
      <c r="G463" s="59"/>
      <c r="H463" s="60"/>
      <c r="I463" s="60"/>
      <c r="J463" s="60"/>
    </row>
    <row r="464">
      <c r="C464" s="58"/>
      <c r="E464" s="28"/>
      <c r="G464" s="59"/>
      <c r="H464" s="60"/>
      <c r="I464" s="60"/>
      <c r="J464" s="60"/>
    </row>
    <row r="465">
      <c r="C465" s="58"/>
      <c r="E465" s="28"/>
      <c r="G465" s="59"/>
      <c r="H465" s="60"/>
      <c r="I465" s="60"/>
      <c r="J465" s="60"/>
    </row>
    <row r="466">
      <c r="C466" s="58"/>
      <c r="E466" s="28"/>
      <c r="G466" s="59"/>
      <c r="H466" s="60"/>
      <c r="I466" s="60"/>
      <c r="J466" s="60"/>
    </row>
    <row r="467">
      <c r="C467" s="58"/>
      <c r="E467" s="28"/>
      <c r="G467" s="59"/>
      <c r="H467" s="60"/>
      <c r="I467" s="60"/>
      <c r="J467" s="60"/>
    </row>
    <row r="468">
      <c r="C468" s="58"/>
      <c r="E468" s="28"/>
      <c r="G468" s="59"/>
      <c r="H468" s="60"/>
      <c r="I468" s="60"/>
      <c r="J468" s="60"/>
    </row>
    <row r="469">
      <c r="C469" s="58"/>
      <c r="E469" s="28"/>
      <c r="G469" s="59"/>
      <c r="H469" s="60"/>
      <c r="I469" s="60"/>
      <c r="J469" s="60"/>
    </row>
    <row r="470">
      <c r="C470" s="58"/>
      <c r="E470" s="28"/>
      <c r="G470" s="59"/>
      <c r="H470" s="60"/>
      <c r="I470" s="60"/>
      <c r="J470" s="60"/>
    </row>
    <row r="471">
      <c r="C471" s="58"/>
      <c r="E471" s="28"/>
      <c r="G471" s="59"/>
      <c r="H471" s="60"/>
      <c r="I471" s="60"/>
      <c r="J471" s="60"/>
    </row>
    <row r="472">
      <c r="C472" s="58"/>
      <c r="E472" s="28"/>
      <c r="G472" s="59"/>
      <c r="H472" s="60"/>
      <c r="I472" s="60"/>
      <c r="J472" s="60"/>
    </row>
    <row r="473">
      <c r="C473" s="58"/>
      <c r="E473" s="28"/>
      <c r="G473" s="59"/>
      <c r="H473" s="60"/>
      <c r="I473" s="60"/>
      <c r="J473" s="60"/>
    </row>
    <row r="474">
      <c r="C474" s="58"/>
      <c r="E474" s="28"/>
      <c r="G474" s="59"/>
      <c r="H474" s="60"/>
      <c r="I474" s="60"/>
      <c r="J474" s="60"/>
    </row>
    <row r="475">
      <c r="C475" s="58"/>
      <c r="E475" s="28"/>
      <c r="G475" s="59"/>
      <c r="H475" s="60"/>
      <c r="I475" s="60"/>
      <c r="J475" s="60"/>
    </row>
    <row r="476">
      <c r="C476" s="58"/>
      <c r="E476" s="28"/>
      <c r="G476" s="59"/>
      <c r="H476" s="60"/>
      <c r="I476" s="60"/>
      <c r="J476" s="60"/>
    </row>
    <row r="477">
      <c r="C477" s="58"/>
      <c r="E477" s="28"/>
      <c r="G477" s="59"/>
      <c r="H477" s="60"/>
      <c r="I477" s="60"/>
      <c r="J477" s="60"/>
    </row>
    <row r="478">
      <c r="C478" s="58"/>
      <c r="E478" s="28"/>
      <c r="G478" s="59"/>
      <c r="H478" s="60"/>
      <c r="I478" s="60"/>
      <c r="J478" s="60"/>
    </row>
    <row r="479">
      <c r="C479" s="58"/>
      <c r="E479" s="28"/>
      <c r="G479" s="59"/>
      <c r="H479" s="60"/>
      <c r="I479" s="60"/>
      <c r="J479" s="60"/>
    </row>
    <row r="480">
      <c r="C480" s="58"/>
      <c r="E480" s="28"/>
      <c r="G480" s="59"/>
      <c r="H480" s="60"/>
      <c r="I480" s="60"/>
      <c r="J480" s="60"/>
    </row>
    <row r="481">
      <c r="C481" s="58"/>
      <c r="E481" s="28"/>
      <c r="G481" s="59"/>
      <c r="H481" s="60"/>
      <c r="I481" s="60"/>
      <c r="J481" s="60"/>
    </row>
    <row r="482">
      <c r="C482" s="58"/>
      <c r="E482" s="28"/>
      <c r="G482" s="59"/>
      <c r="H482" s="60"/>
      <c r="I482" s="60"/>
      <c r="J482" s="60"/>
    </row>
    <row r="483">
      <c r="C483" s="58"/>
      <c r="E483" s="28"/>
      <c r="G483" s="59"/>
      <c r="H483" s="60"/>
      <c r="I483" s="60"/>
      <c r="J483" s="60"/>
    </row>
    <row r="484">
      <c r="C484" s="58"/>
      <c r="E484" s="28"/>
      <c r="G484" s="59"/>
      <c r="H484" s="60"/>
      <c r="I484" s="60"/>
      <c r="J484" s="60"/>
    </row>
    <row r="485">
      <c r="C485" s="58"/>
      <c r="E485" s="28"/>
      <c r="G485" s="59"/>
      <c r="H485" s="60"/>
      <c r="I485" s="60"/>
      <c r="J485" s="60"/>
    </row>
    <row r="486">
      <c r="C486" s="58"/>
      <c r="E486" s="28"/>
      <c r="G486" s="59"/>
      <c r="H486" s="60"/>
      <c r="I486" s="60"/>
      <c r="J486" s="60"/>
    </row>
    <row r="487">
      <c r="C487" s="58"/>
      <c r="E487" s="28"/>
      <c r="G487" s="59"/>
      <c r="H487" s="60"/>
      <c r="I487" s="60"/>
      <c r="J487" s="60"/>
    </row>
    <row r="488">
      <c r="C488" s="58"/>
      <c r="E488" s="28"/>
      <c r="G488" s="59"/>
      <c r="H488" s="60"/>
      <c r="I488" s="60"/>
      <c r="J488" s="60"/>
    </row>
    <row r="489">
      <c r="C489" s="58"/>
      <c r="E489" s="28"/>
      <c r="G489" s="59"/>
      <c r="H489" s="60"/>
      <c r="I489" s="60"/>
      <c r="J489" s="60"/>
    </row>
    <row r="490">
      <c r="C490" s="58"/>
      <c r="E490" s="28"/>
      <c r="G490" s="59"/>
      <c r="H490" s="60"/>
      <c r="I490" s="60"/>
      <c r="J490" s="60"/>
    </row>
    <row r="491">
      <c r="C491" s="58"/>
      <c r="E491" s="28"/>
      <c r="G491" s="59"/>
      <c r="H491" s="60"/>
      <c r="I491" s="60"/>
      <c r="J491" s="60"/>
    </row>
    <row r="492">
      <c r="C492" s="58"/>
      <c r="E492" s="28"/>
      <c r="G492" s="59"/>
      <c r="H492" s="60"/>
      <c r="I492" s="60"/>
      <c r="J492" s="60"/>
    </row>
    <row r="493">
      <c r="C493" s="58"/>
      <c r="E493" s="28"/>
      <c r="G493" s="59"/>
      <c r="H493" s="60"/>
      <c r="I493" s="60"/>
      <c r="J493" s="60"/>
    </row>
    <row r="494">
      <c r="C494" s="58"/>
      <c r="E494" s="28"/>
      <c r="G494" s="59"/>
      <c r="H494" s="60"/>
      <c r="I494" s="60"/>
      <c r="J494" s="60"/>
    </row>
    <row r="495">
      <c r="C495" s="58"/>
      <c r="E495" s="28"/>
      <c r="G495" s="59"/>
      <c r="H495" s="60"/>
      <c r="I495" s="60"/>
      <c r="J495" s="60"/>
    </row>
    <row r="496">
      <c r="C496" s="58"/>
      <c r="E496" s="28"/>
      <c r="G496" s="59"/>
      <c r="H496" s="60"/>
      <c r="I496" s="60"/>
      <c r="J496" s="60"/>
    </row>
    <row r="497">
      <c r="C497" s="58"/>
      <c r="E497" s="28"/>
      <c r="G497" s="59"/>
      <c r="H497" s="60"/>
      <c r="I497" s="60"/>
      <c r="J497" s="60"/>
    </row>
    <row r="498">
      <c r="C498" s="58"/>
      <c r="E498" s="28"/>
      <c r="G498" s="59"/>
      <c r="H498" s="60"/>
      <c r="I498" s="60"/>
      <c r="J498" s="60"/>
    </row>
    <row r="499">
      <c r="C499" s="58"/>
      <c r="E499" s="28"/>
      <c r="G499" s="59"/>
      <c r="H499" s="60"/>
      <c r="I499" s="60"/>
      <c r="J499" s="60"/>
    </row>
    <row r="500">
      <c r="C500" s="58"/>
      <c r="E500" s="28"/>
      <c r="G500" s="59"/>
      <c r="H500" s="60"/>
      <c r="I500" s="60"/>
      <c r="J500" s="60"/>
    </row>
    <row r="501">
      <c r="C501" s="58"/>
      <c r="E501" s="28"/>
      <c r="G501" s="59"/>
      <c r="H501" s="60"/>
      <c r="I501" s="60"/>
      <c r="J501" s="60"/>
    </row>
    <row r="502">
      <c r="C502" s="58"/>
      <c r="E502" s="28"/>
      <c r="G502" s="59"/>
      <c r="H502" s="60"/>
      <c r="I502" s="60"/>
      <c r="J502" s="60"/>
    </row>
    <row r="503">
      <c r="C503" s="58"/>
      <c r="E503" s="28"/>
      <c r="G503" s="59"/>
      <c r="H503" s="60"/>
      <c r="I503" s="60"/>
      <c r="J503" s="60"/>
    </row>
    <row r="504">
      <c r="C504" s="58"/>
      <c r="E504" s="28"/>
      <c r="G504" s="59"/>
      <c r="H504" s="60"/>
      <c r="I504" s="60"/>
      <c r="J504" s="60"/>
    </row>
    <row r="505">
      <c r="C505" s="58"/>
      <c r="E505" s="28"/>
      <c r="G505" s="59"/>
      <c r="H505" s="60"/>
      <c r="I505" s="60"/>
      <c r="J505" s="60"/>
    </row>
    <row r="506">
      <c r="C506" s="58"/>
      <c r="E506" s="28"/>
      <c r="G506" s="59"/>
      <c r="H506" s="60"/>
      <c r="I506" s="60"/>
      <c r="J506" s="60"/>
    </row>
    <row r="507">
      <c r="C507" s="58"/>
      <c r="E507" s="28"/>
      <c r="G507" s="59"/>
      <c r="H507" s="60"/>
      <c r="I507" s="60"/>
      <c r="J507" s="60"/>
    </row>
    <row r="508">
      <c r="C508" s="58"/>
      <c r="E508" s="28"/>
      <c r="G508" s="59"/>
      <c r="H508" s="60"/>
      <c r="I508" s="60"/>
      <c r="J508" s="60"/>
    </row>
    <row r="509">
      <c r="C509" s="58"/>
      <c r="E509" s="28"/>
      <c r="G509" s="59"/>
      <c r="H509" s="60"/>
      <c r="I509" s="60"/>
      <c r="J509" s="60"/>
    </row>
    <row r="510">
      <c r="C510" s="58"/>
      <c r="E510" s="28"/>
      <c r="G510" s="59"/>
      <c r="H510" s="60"/>
      <c r="I510" s="60"/>
      <c r="J510" s="60"/>
    </row>
    <row r="511">
      <c r="C511" s="58"/>
      <c r="E511" s="28"/>
      <c r="G511" s="59"/>
      <c r="H511" s="60"/>
      <c r="I511" s="60"/>
      <c r="J511" s="60"/>
    </row>
    <row r="512">
      <c r="C512" s="58"/>
      <c r="E512" s="28"/>
      <c r="G512" s="59"/>
      <c r="H512" s="60"/>
      <c r="I512" s="60"/>
      <c r="J512" s="60"/>
    </row>
    <row r="513">
      <c r="C513" s="58"/>
      <c r="E513" s="28"/>
      <c r="G513" s="59"/>
      <c r="H513" s="60"/>
      <c r="I513" s="60"/>
      <c r="J513" s="60"/>
    </row>
    <row r="514">
      <c r="C514" s="58"/>
      <c r="E514" s="28"/>
      <c r="G514" s="59"/>
      <c r="H514" s="60"/>
      <c r="I514" s="60"/>
      <c r="J514" s="60"/>
    </row>
    <row r="515">
      <c r="C515" s="58"/>
      <c r="E515" s="28"/>
      <c r="G515" s="59"/>
      <c r="H515" s="60"/>
      <c r="I515" s="60"/>
      <c r="J515" s="60"/>
    </row>
    <row r="516">
      <c r="C516" s="58"/>
      <c r="E516" s="28"/>
      <c r="G516" s="59"/>
      <c r="H516" s="60"/>
      <c r="I516" s="60"/>
      <c r="J516" s="60"/>
    </row>
    <row r="517">
      <c r="C517" s="58"/>
      <c r="E517" s="28"/>
      <c r="G517" s="59"/>
      <c r="H517" s="60"/>
      <c r="I517" s="60"/>
      <c r="J517" s="60"/>
    </row>
    <row r="518">
      <c r="C518" s="58"/>
      <c r="E518" s="28"/>
      <c r="G518" s="59"/>
      <c r="H518" s="60"/>
      <c r="I518" s="60"/>
      <c r="J518" s="60"/>
    </row>
    <row r="519">
      <c r="C519" s="58"/>
      <c r="E519" s="28"/>
      <c r="G519" s="59"/>
      <c r="H519" s="60"/>
      <c r="I519" s="60"/>
      <c r="J519" s="60"/>
    </row>
    <row r="520">
      <c r="C520" s="58"/>
      <c r="E520" s="28"/>
      <c r="G520" s="59"/>
      <c r="H520" s="60"/>
      <c r="I520" s="60"/>
      <c r="J520" s="60"/>
    </row>
    <row r="521">
      <c r="C521" s="58"/>
      <c r="E521" s="28"/>
      <c r="G521" s="59"/>
      <c r="H521" s="60"/>
      <c r="I521" s="60"/>
      <c r="J521" s="60"/>
    </row>
    <row r="522">
      <c r="C522" s="58"/>
      <c r="E522" s="28"/>
      <c r="G522" s="59"/>
      <c r="H522" s="60"/>
      <c r="I522" s="60"/>
      <c r="J522" s="60"/>
    </row>
    <row r="523">
      <c r="C523" s="58"/>
      <c r="E523" s="28"/>
      <c r="G523" s="59"/>
      <c r="H523" s="60"/>
      <c r="I523" s="60"/>
      <c r="J523" s="60"/>
    </row>
    <row r="524">
      <c r="C524" s="58"/>
      <c r="E524" s="28"/>
      <c r="G524" s="59"/>
      <c r="H524" s="60"/>
      <c r="I524" s="60"/>
      <c r="J524" s="60"/>
    </row>
    <row r="525">
      <c r="C525" s="58"/>
      <c r="E525" s="28"/>
      <c r="G525" s="59"/>
      <c r="H525" s="60"/>
      <c r="I525" s="60"/>
      <c r="J525" s="60"/>
    </row>
    <row r="526">
      <c r="C526" s="58"/>
      <c r="E526" s="28"/>
      <c r="G526" s="59"/>
      <c r="H526" s="60"/>
      <c r="I526" s="60"/>
      <c r="J526" s="60"/>
    </row>
    <row r="527">
      <c r="C527" s="58"/>
      <c r="E527" s="28"/>
      <c r="G527" s="59"/>
      <c r="H527" s="60"/>
      <c r="I527" s="60"/>
      <c r="J527" s="60"/>
    </row>
    <row r="528">
      <c r="C528" s="58"/>
      <c r="E528" s="28"/>
      <c r="G528" s="59"/>
      <c r="H528" s="60"/>
      <c r="I528" s="60"/>
      <c r="J528" s="60"/>
    </row>
    <row r="529">
      <c r="C529" s="58"/>
      <c r="E529" s="28"/>
      <c r="G529" s="59"/>
      <c r="H529" s="60"/>
      <c r="I529" s="60"/>
      <c r="J529" s="60"/>
    </row>
    <row r="530">
      <c r="C530" s="58"/>
      <c r="E530" s="28"/>
      <c r="G530" s="59"/>
      <c r="H530" s="60"/>
      <c r="I530" s="60"/>
      <c r="J530" s="60"/>
    </row>
    <row r="531">
      <c r="C531" s="58"/>
      <c r="E531" s="28"/>
      <c r="G531" s="59"/>
      <c r="H531" s="60"/>
      <c r="I531" s="60"/>
      <c r="J531" s="60"/>
    </row>
    <row r="532">
      <c r="C532" s="58"/>
      <c r="E532" s="28"/>
      <c r="G532" s="59"/>
      <c r="H532" s="60"/>
      <c r="I532" s="60"/>
      <c r="J532" s="60"/>
    </row>
    <row r="533">
      <c r="C533" s="58"/>
      <c r="E533" s="28"/>
      <c r="G533" s="59"/>
      <c r="H533" s="60"/>
      <c r="I533" s="60"/>
      <c r="J533" s="60"/>
    </row>
    <row r="534">
      <c r="C534" s="58"/>
      <c r="E534" s="28"/>
      <c r="G534" s="59"/>
      <c r="H534" s="60"/>
      <c r="I534" s="60"/>
      <c r="J534" s="60"/>
    </row>
    <row r="535">
      <c r="C535" s="58"/>
      <c r="E535" s="28"/>
      <c r="G535" s="59"/>
      <c r="H535" s="60"/>
      <c r="I535" s="60"/>
      <c r="J535" s="60"/>
    </row>
    <row r="536">
      <c r="C536" s="58"/>
      <c r="E536" s="28"/>
      <c r="G536" s="59"/>
      <c r="H536" s="60"/>
      <c r="I536" s="60"/>
      <c r="J536" s="60"/>
    </row>
    <row r="537">
      <c r="C537" s="58"/>
      <c r="E537" s="28"/>
      <c r="G537" s="59"/>
      <c r="H537" s="60"/>
      <c r="I537" s="60"/>
      <c r="J537" s="60"/>
    </row>
    <row r="538">
      <c r="C538" s="58"/>
      <c r="E538" s="28"/>
      <c r="G538" s="59"/>
      <c r="H538" s="60"/>
      <c r="I538" s="60"/>
      <c r="J538" s="60"/>
    </row>
    <row r="539">
      <c r="C539" s="58"/>
      <c r="E539" s="28"/>
      <c r="G539" s="59"/>
      <c r="H539" s="60"/>
      <c r="I539" s="60"/>
      <c r="J539" s="60"/>
    </row>
    <row r="540">
      <c r="C540" s="58"/>
      <c r="E540" s="28"/>
      <c r="G540" s="59"/>
      <c r="H540" s="60"/>
      <c r="I540" s="60"/>
      <c r="J540" s="60"/>
    </row>
    <row r="541">
      <c r="C541" s="58"/>
      <c r="E541" s="28"/>
      <c r="G541" s="59"/>
      <c r="H541" s="60"/>
      <c r="I541" s="60"/>
      <c r="J541" s="60"/>
    </row>
    <row r="542">
      <c r="C542" s="58"/>
      <c r="E542" s="28"/>
      <c r="G542" s="59"/>
      <c r="H542" s="60"/>
      <c r="I542" s="60"/>
      <c r="J542" s="60"/>
    </row>
    <row r="543">
      <c r="C543" s="58"/>
      <c r="E543" s="28"/>
      <c r="G543" s="59"/>
      <c r="H543" s="60"/>
      <c r="I543" s="60"/>
      <c r="J543" s="60"/>
    </row>
    <row r="544">
      <c r="C544" s="58"/>
      <c r="E544" s="28"/>
      <c r="G544" s="59"/>
      <c r="H544" s="60"/>
      <c r="I544" s="60"/>
      <c r="J544" s="60"/>
    </row>
    <row r="545">
      <c r="C545" s="58"/>
      <c r="E545" s="28"/>
      <c r="G545" s="59"/>
      <c r="H545" s="60"/>
      <c r="I545" s="60"/>
      <c r="J545" s="60"/>
    </row>
    <row r="546">
      <c r="C546" s="58"/>
      <c r="E546" s="28"/>
      <c r="G546" s="59"/>
      <c r="H546" s="60"/>
      <c r="I546" s="60"/>
      <c r="J546" s="60"/>
    </row>
    <row r="547">
      <c r="C547" s="58"/>
      <c r="E547" s="28"/>
      <c r="G547" s="59"/>
      <c r="H547" s="60"/>
      <c r="I547" s="60"/>
      <c r="J547" s="60"/>
    </row>
    <row r="548">
      <c r="C548" s="58"/>
      <c r="E548" s="28"/>
      <c r="G548" s="59"/>
      <c r="H548" s="60"/>
      <c r="I548" s="60"/>
      <c r="J548" s="60"/>
    </row>
    <row r="549">
      <c r="C549" s="58"/>
      <c r="E549" s="28"/>
      <c r="G549" s="59"/>
      <c r="H549" s="60"/>
      <c r="I549" s="60"/>
      <c r="J549" s="60"/>
    </row>
    <row r="550">
      <c r="C550" s="58"/>
      <c r="E550" s="28"/>
      <c r="G550" s="59"/>
      <c r="H550" s="60"/>
      <c r="I550" s="60"/>
      <c r="J550" s="60"/>
    </row>
    <row r="551">
      <c r="C551" s="58"/>
      <c r="E551" s="28"/>
      <c r="G551" s="59"/>
      <c r="H551" s="60"/>
      <c r="I551" s="60"/>
      <c r="J551" s="60"/>
    </row>
    <row r="552">
      <c r="C552" s="58"/>
      <c r="E552" s="28"/>
      <c r="G552" s="59"/>
      <c r="H552" s="60"/>
      <c r="I552" s="60"/>
      <c r="J552" s="60"/>
    </row>
    <row r="553">
      <c r="C553" s="58"/>
      <c r="E553" s="28"/>
      <c r="G553" s="59"/>
      <c r="H553" s="60"/>
      <c r="I553" s="60"/>
      <c r="J553" s="60"/>
    </row>
    <row r="554">
      <c r="C554" s="58"/>
      <c r="E554" s="28"/>
      <c r="G554" s="59"/>
      <c r="H554" s="60"/>
      <c r="I554" s="60"/>
      <c r="J554" s="60"/>
    </row>
    <row r="555">
      <c r="C555" s="58"/>
      <c r="E555" s="28"/>
      <c r="G555" s="59"/>
      <c r="H555" s="60"/>
      <c r="I555" s="60"/>
      <c r="J555" s="60"/>
    </row>
    <row r="556">
      <c r="C556" s="58"/>
      <c r="E556" s="28"/>
      <c r="G556" s="59"/>
      <c r="H556" s="60"/>
      <c r="I556" s="60"/>
      <c r="J556" s="60"/>
    </row>
    <row r="557">
      <c r="C557" s="58"/>
      <c r="E557" s="28"/>
      <c r="G557" s="59"/>
      <c r="H557" s="60"/>
      <c r="I557" s="60"/>
      <c r="J557" s="60"/>
    </row>
    <row r="558">
      <c r="C558" s="58"/>
      <c r="E558" s="28"/>
      <c r="G558" s="59"/>
      <c r="H558" s="60"/>
      <c r="I558" s="60"/>
      <c r="J558" s="60"/>
    </row>
    <row r="559">
      <c r="C559" s="58"/>
      <c r="E559" s="28"/>
      <c r="G559" s="59"/>
      <c r="H559" s="60"/>
      <c r="I559" s="60"/>
      <c r="J559" s="60"/>
    </row>
    <row r="560">
      <c r="C560" s="58"/>
      <c r="E560" s="28"/>
      <c r="G560" s="59"/>
      <c r="H560" s="60"/>
      <c r="I560" s="60"/>
      <c r="J560" s="60"/>
    </row>
    <row r="561">
      <c r="C561" s="58"/>
      <c r="E561" s="28"/>
      <c r="G561" s="59"/>
      <c r="H561" s="60"/>
      <c r="I561" s="60"/>
      <c r="J561" s="60"/>
    </row>
    <row r="562">
      <c r="C562" s="58"/>
      <c r="E562" s="28"/>
      <c r="G562" s="59"/>
      <c r="H562" s="60"/>
      <c r="I562" s="60"/>
      <c r="J562" s="60"/>
    </row>
    <row r="563">
      <c r="C563" s="58"/>
      <c r="E563" s="28"/>
      <c r="G563" s="59"/>
      <c r="H563" s="60"/>
      <c r="I563" s="60"/>
      <c r="J563" s="60"/>
    </row>
    <row r="564">
      <c r="C564" s="58"/>
      <c r="E564" s="28"/>
      <c r="G564" s="59"/>
      <c r="H564" s="60"/>
      <c r="I564" s="60"/>
      <c r="J564" s="60"/>
    </row>
    <row r="565">
      <c r="C565" s="58"/>
      <c r="E565" s="28"/>
      <c r="G565" s="59"/>
      <c r="H565" s="60"/>
      <c r="I565" s="60"/>
      <c r="J565" s="60"/>
    </row>
    <row r="566">
      <c r="C566" s="58"/>
      <c r="E566" s="28"/>
      <c r="G566" s="59"/>
      <c r="H566" s="60"/>
      <c r="I566" s="60"/>
      <c r="J566" s="60"/>
    </row>
    <row r="567">
      <c r="C567" s="58"/>
      <c r="E567" s="28"/>
      <c r="G567" s="59"/>
      <c r="H567" s="60"/>
      <c r="I567" s="60"/>
      <c r="J567" s="60"/>
    </row>
    <row r="568">
      <c r="C568" s="58"/>
      <c r="E568" s="28"/>
      <c r="G568" s="59"/>
      <c r="H568" s="60"/>
      <c r="I568" s="60"/>
      <c r="J568" s="60"/>
    </row>
    <row r="569">
      <c r="C569" s="58"/>
      <c r="E569" s="28"/>
      <c r="G569" s="59"/>
      <c r="H569" s="60"/>
      <c r="I569" s="60"/>
      <c r="J569" s="60"/>
    </row>
    <row r="570">
      <c r="C570" s="58"/>
      <c r="E570" s="28"/>
      <c r="G570" s="59"/>
      <c r="H570" s="60"/>
      <c r="I570" s="60"/>
      <c r="J570" s="60"/>
    </row>
    <row r="571">
      <c r="C571" s="58"/>
      <c r="E571" s="28"/>
      <c r="G571" s="59"/>
      <c r="H571" s="60"/>
      <c r="I571" s="60"/>
      <c r="J571" s="60"/>
    </row>
    <row r="572">
      <c r="C572" s="58"/>
      <c r="E572" s="28"/>
      <c r="G572" s="59"/>
      <c r="H572" s="60"/>
      <c r="I572" s="60"/>
      <c r="J572" s="60"/>
    </row>
    <row r="573">
      <c r="C573" s="58"/>
      <c r="E573" s="28"/>
      <c r="G573" s="59"/>
      <c r="H573" s="60"/>
      <c r="I573" s="60"/>
      <c r="J573" s="60"/>
    </row>
    <row r="574">
      <c r="C574" s="58"/>
      <c r="E574" s="28"/>
      <c r="G574" s="59"/>
      <c r="H574" s="60"/>
      <c r="I574" s="60"/>
      <c r="J574" s="60"/>
    </row>
    <row r="575">
      <c r="C575" s="58"/>
      <c r="E575" s="28"/>
      <c r="G575" s="59"/>
      <c r="H575" s="60"/>
      <c r="I575" s="60"/>
      <c r="J575" s="60"/>
    </row>
    <row r="576">
      <c r="C576" s="58"/>
      <c r="E576" s="28"/>
      <c r="G576" s="59"/>
      <c r="H576" s="60"/>
      <c r="I576" s="60"/>
      <c r="J576" s="60"/>
    </row>
    <row r="577">
      <c r="C577" s="58"/>
      <c r="E577" s="28"/>
      <c r="G577" s="59"/>
      <c r="H577" s="60"/>
      <c r="I577" s="60"/>
      <c r="J577" s="60"/>
    </row>
    <row r="578">
      <c r="C578" s="58"/>
      <c r="E578" s="28"/>
      <c r="G578" s="59"/>
      <c r="H578" s="60"/>
      <c r="I578" s="60"/>
      <c r="J578" s="60"/>
    </row>
    <row r="579">
      <c r="C579" s="58"/>
      <c r="E579" s="28"/>
      <c r="G579" s="59"/>
      <c r="H579" s="60"/>
      <c r="I579" s="60"/>
      <c r="J579" s="60"/>
    </row>
    <row r="580">
      <c r="C580" s="58"/>
      <c r="E580" s="28"/>
      <c r="G580" s="59"/>
      <c r="H580" s="60"/>
      <c r="I580" s="60"/>
      <c r="J580" s="60"/>
    </row>
    <row r="581">
      <c r="C581" s="58"/>
      <c r="E581" s="28"/>
      <c r="G581" s="59"/>
      <c r="H581" s="60"/>
      <c r="I581" s="60"/>
      <c r="J581" s="60"/>
    </row>
    <row r="582">
      <c r="C582" s="58"/>
      <c r="E582" s="28"/>
      <c r="G582" s="59"/>
      <c r="H582" s="60"/>
      <c r="I582" s="60"/>
      <c r="J582" s="60"/>
    </row>
    <row r="583">
      <c r="C583" s="58"/>
      <c r="E583" s="28"/>
      <c r="G583" s="59"/>
      <c r="H583" s="60"/>
      <c r="I583" s="60"/>
      <c r="J583" s="60"/>
    </row>
    <row r="584">
      <c r="C584" s="58"/>
      <c r="E584" s="28"/>
      <c r="G584" s="59"/>
      <c r="H584" s="60"/>
      <c r="I584" s="60"/>
      <c r="J584" s="60"/>
    </row>
    <row r="585">
      <c r="C585" s="58"/>
      <c r="E585" s="28"/>
      <c r="G585" s="59"/>
      <c r="H585" s="60"/>
      <c r="I585" s="60"/>
      <c r="J585" s="60"/>
    </row>
    <row r="586">
      <c r="C586" s="58"/>
      <c r="E586" s="28"/>
      <c r="G586" s="59"/>
      <c r="H586" s="60"/>
      <c r="I586" s="60"/>
      <c r="J586" s="60"/>
    </row>
    <row r="587">
      <c r="C587" s="58"/>
      <c r="E587" s="28"/>
      <c r="G587" s="59"/>
      <c r="H587" s="60"/>
      <c r="I587" s="60"/>
      <c r="J587" s="60"/>
    </row>
    <row r="588">
      <c r="C588" s="58"/>
      <c r="E588" s="28"/>
      <c r="G588" s="59"/>
      <c r="H588" s="60"/>
      <c r="I588" s="60"/>
      <c r="J588" s="60"/>
    </row>
    <row r="589">
      <c r="C589" s="58"/>
      <c r="E589" s="28"/>
      <c r="G589" s="59"/>
      <c r="H589" s="60"/>
      <c r="I589" s="60"/>
      <c r="J589" s="60"/>
    </row>
    <row r="590">
      <c r="C590" s="58"/>
      <c r="E590" s="28"/>
      <c r="G590" s="59"/>
      <c r="H590" s="60"/>
      <c r="I590" s="60"/>
      <c r="J590" s="60"/>
    </row>
    <row r="591">
      <c r="C591" s="58"/>
      <c r="E591" s="28"/>
      <c r="G591" s="59"/>
      <c r="H591" s="60"/>
      <c r="I591" s="60"/>
      <c r="J591" s="60"/>
    </row>
    <row r="592">
      <c r="C592" s="58"/>
      <c r="E592" s="28"/>
      <c r="G592" s="59"/>
      <c r="H592" s="60"/>
      <c r="I592" s="60"/>
      <c r="J592" s="60"/>
    </row>
    <row r="593">
      <c r="C593" s="58"/>
      <c r="E593" s="28"/>
      <c r="G593" s="59"/>
      <c r="H593" s="60"/>
      <c r="I593" s="60"/>
      <c r="J593" s="60"/>
    </row>
    <row r="594">
      <c r="C594" s="58"/>
      <c r="E594" s="28"/>
      <c r="G594" s="59"/>
      <c r="H594" s="60"/>
      <c r="I594" s="60"/>
      <c r="J594" s="60"/>
    </row>
    <row r="595">
      <c r="C595" s="58"/>
      <c r="E595" s="28"/>
      <c r="G595" s="59"/>
      <c r="H595" s="60"/>
      <c r="I595" s="60"/>
      <c r="J595" s="60"/>
    </row>
    <row r="596">
      <c r="C596" s="58"/>
      <c r="E596" s="28"/>
      <c r="G596" s="59"/>
      <c r="H596" s="60"/>
      <c r="I596" s="60"/>
      <c r="J596" s="60"/>
    </row>
    <row r="597">
      <c r="C597" s="58"/>
      <c r="E597" s="28"/>
      <c r="G597" s="59"/>
      <c r="H597" s="60"/>
      <c r="I597" s="60"/>
      <c r="J597" s="60"/>
    </row>
    <row r="598">
      <c r="C598" s="58"/>
      <c r="E598" s="28"/>
      <c r="G598" s="59"/>
      <c r="H598" s="60"/>
      <c r="I598" s="60"/>
      <c r="J598" s="60"/>
    </row>
    <row r="599">
      <c r="C599" s="58"/>
      <c r="E599" s="28"/>
      <c r="G599" s="59"/>
      <c r="H599" s="60"/>
      <c r="I599" s="60"/>
      <c r="J599" s="60"/>
    </row>
    <row r="600">
      <c r="C600" s="58"/>
      <c r="E600" s="28"/>
      <c r="G600" s="59"/>
      <c r="H600" s="60"/>
      <c r="I600" s="60"/>
      <c r="J600" s="60"/>
    </row>
    <row r="601">
      <c r="C601" s="58"/>
      <c r="E601" s="28"/>
      <c r="G601" s="59"/>
      <c r="H601" s="60"/>
      <c r="I601" s="60"/>
      <c r="J601" s="60"/>
    </row>
    <row r="602">
      <c r="C602" s="58"/>
      <c r="E602" s="28"/>
      <c r="G602" s="59"/>
      <c r="H602" s="60"/>
      <c r="I602" s="60"/>
      <c r="J602" s="60"/>
    </row>
    <row r="603">
      <c r="C603" s="58"/>
      <c r="E603" s="28"/>
      <c r="G603" s="59"/>
      <c r="H603" s="60"/>
      <c r="I603" s="60"/>
      <c r="J603" s="60"/>
    </row>
    <row r="604">
      <c r="C604" s="58"/>
      <c r="E604" s="28"/>
      <c r="G604" s="59"/>
      <c r="H604" s="60"/>
      <c r="I604" s="60"/>
      <c r="J604" s="60"/>
    </row>
    <row r="605">
      <c r="C605" s="58"/>
      <c r="E605" s="28"/>
      <c r="G605" s="59"/>
      <c r="H605" s="60"/>
      <c r="I605" s="60"/>
      <c r="J605" s="60"/>
    </row>
    <row r="606">
      <c r="C606" s="58"/>
      <c r="E606" s="28"/>
      <c r="G606" s="59"/>
      <c r="H606" s="60"/>
      <c r="I606" s="60"/>
      <c r="J606" s="60"/>
    </row>
    <row r="607">
      <c r="C607" s="58"/>
      <c r="E607" s="28"/>
      <c r="G607" s="59"/>
      <c r="H607" s="60"/>
      <c r="I607" s="60"/>
      <c r="J607" s="60"/>
    </row>
    <row r="608">
      <c r="C608" s="58"/>
      <c r="E608" s="28"/>
      <c r="G608" s="59"/>
      <c r="H608" s="60"/>
      <c r="I608" s="60"/>
      <c r="J608" s="60"/>
    </row>
    <row r="609">
      <c r="C609" s="58"/>
      <c r="E609" s="28"/>
      <c r="G609" s="59"/>
      <c r="H609" s="60"/>
      <c r="I609" s="60"/>
      <c r="J609" s="60"/>
    </row>
    <row r="610">
      <c r="C610" s="58"/>
      <c r="E610" s="28"/>
      <c r="G610" s="59"/>
      <c r="H610" s="60"/>
      <c r="I610" s="60"/>
      <c r="J610" s="60"/>
    </row>
    <row r="611">
      <c r="C611" s="58"/>
      <c r="E611" s="28"/>
      <c r="G611" s="59"/>
      <c r="H611" s="60"/>
      <c r="I611" s="60"/>
      <c r="J611" s="60"/>
    </row>
    <row r="612">
      <c r="C612" s="58"/>
      <c r="E612" s="28"/>
      <c r="G612" s="59"/>
      <c r="H612" s="60"/>
      <c r="I612" s="60"/>
      <c r="J612" s="60"/>
    </row>
    <row r="613">
      <c r="C613" s="58"/>
      <c r="E613" s="28"/>
      <c r="G613" s="59"/>
      <c r="H613" s="60"/>
      <c r="I613" s="60"/>
      <c r="J613" s="60"/>
    </row>
    <row r="614">
      <c r="C614" s="58"/>
      <c r="E614" s="28"/>
      <c r="G614" s="59"/>
      <c r="H614" s="60"/>
      <c r="I614" s="60"/>
      <c r="J614" s="60"/>
    </row>
    <row r="615">
      <c r="C615" s="58"/>
      <c r="E615" s="28"/>
      <c r="G615" s="59"/>
      <c r="H615" s="60"/>
      <c r="I615" s="60"/>
      <c r="J615" s="60"/>
    </row>
    <row r="616">
      <c r="C616" s="58"/>
      <c r="E616" s="28"/>
      <c r="G616" s="59"/>
      <c r="H616" s="60"/>
      <c r="I616" s="60"/>
      <c r="J616" s="60"/>
    </row>
    <row r="617">
      <c r="C617" s="58"/>
      <c r="E617" s="28"/>
      <c r="G617" s="59"/>
      <c r="H617" s="60"/>
      <c r="I617" s="60"/>
      <c r="J617" s="60"/>
    </row>
    <row r="618">
      <c r="C618" s="58"/>
      <c r="E618" s="28"/>
      <c r="G618" s="59"/>
      <c r="H618" s="60"/>
      <c r="I618" s="60"/>
      <c r="J618" s="60"/>
    </row>
    <row r="619">
      <c r="C619" s="58"/>
      <c r="E619" s="28"/>
      <c r="G619" s="59"/>
      <c r="H619" s="60"/>
      <c r="I619" s="60"/>
      <c r="J619" s="60"/>
    </row>
    <row r="620">
      <c r="C620" s="58"/>
      <c r="E620" s="28"/>
      <c r="G620" s="59"/>
      <c r="H620" s="60"/>
      <c r="I620" s="60"/>
      <c r="J620" s="60"/>
    </row>
    <row r="621">
      <c r="C621" s="58"/>
      <c r="E621" s="28"/>
      <c r="G621" s="59"/>
      <c r="H621" s="60"/>
      <c r="I621" s="60"/>
      <c r="J621" s="60"/>
    </row>
    <row r="622">
      <c r="C622" s="58"/>
      <c r="E622" s="28"/>
      <c r="G622" s="59"/>
      <c r="H622" s="60"/>
      <c r="I622" s="60"/>
      <c r="J622" s="60"/>
    </row>
    <row r="623">
      <c r="C623" s="58"/>
      <c r="E623" s="28"/>
      <c r="G623" s="59"/>
      <c r="H623" s="60"/>
      <c r="I623" s="60"/>
      <c r="J623" s="60"/>
    </row>
    <row r="624">
      <c r="C624" s="58"/>
      <c r="E624" s="28"/>
      <c r="G624" s="59"/>
      <c r="H624" s="60"/>
      <c r="I624" s="60"/>
      <c r="J624" s="60"/>
    </row>
    <row r="625">
      <c r="C625" s="58"/>
      <c r="E625" s="28"/>
      <c r="G625" s="59"/>
      <c r="H625" s="60"/>
      <c r="I625" s="60"/>
      <c r="J625" s="60"/>
    </row>
    <row r="626">
      <c r="C626" s="58"/>
      <c r="E626" s="28"/>
      <c r="G626" s="59"/>
      <c r="H626" s="60"/>
      <c r="I626" s="60"/>
      <c r="J626" s="60"/>
    </row>
    <row r="627">
      <c r="C627" s="58"/>
      <c r="E627" s="28"/>
      <c r="G627" s="59"/>
      <c r="H627" s="60"/>
      <c r="I627" s="60"/>
      <c r="J627" s="60"/>
    </row>
    <row r="628">
      <c r="C628" s="58"/>
      <c r="E628" s="28"/>
      <c r="G628" s="59"/>
      <c r="H628" s="60"/>
      <c r="I628" s="60"/>
      <c r="J628" s="60"/>
    </row>
    <row r="629">
      <c r="C629" s="58"/>
      <c r="E629" s="28"/>
      <c r="G629" s="59"/>
      <c r="H629" s="60"/>
      <c r="I629" s="60"/>
      <c r="J629" s="60"/>
    </row>
    <row r="630">
      <c r="C630" s="58"/>
      <c r="E630" s="28"/>
      <c r="G630" s="59"/>
      <c r="H630" s="60"/>
      <c r="I630" s="60"/>
      <c r="J630" s="60"/>
    </row>
    <row r="631">
      <c r="C631" s="58"/>
      <c r="E631" s="28"/>
      <c r="G631" s="59"/>
      <c r="H631" s="60"/>
      <c r="I631" s="60"/>
      <c r="J631" s="60"/>
    </row>
    <row r="632">
      <c r="C632" s="58"/>
      <c r="E632" s="28"/>
      <c r="G632" s="59"/>
      <c r="H632" s="60"/>
      <c r="I632" s="60"/>
      <c r="J632" s="60"/>
    </row>
    <row r="633">
      <c r="C633" s="58"/>
      <c r="E633" s="28"/>
      <c r="G633" s="59"/>
      <c r="H633" s="60"/>
      <c r="I633" s="60"/>
      <c r="J633" s="60"/>
    </row>
    <row r="634">
      <c r="C634" s="58"/>
      <c r="E634" s="28"/>
      <c r="G634" s="59"/>
      <c r="H634" s="60"/>
      <c r="I634" s="60"/>
      <c r="J634" s="60"/>
    </row>
    <row r="635">
      <c r="C635" s="58"/>
      <c r="E635" s="28"/>
      <c r="G635" s="59"/>
      <c r="H635" s="60"/>
      <c r="I635" s="60"/>
      <c r="J635" s="60"/>
    </row>
    <row r="636">
      <c r="C636" s="58"/>
      <c r="E636" s="28"/>
      <c r="G636" s="59"/>
      <c r="H636" s="60"/>
      <c r="I636" s="60"/>
      <c r="J636" s="60"/>
    </row>
    <row r="637">
      <c r="C637" s="58"/>
      <c r="E637" s="28"/>
      <c r="G637" s="59"/>
      <c r="H637" s="60"/>
      <c r="I637" s="60"/>
      <c r="J637" s="60"/>
    </row>
    <row r="638">
      <c r="C638" s="58"/>
      <c r="E638" s="28"/>
      <c r="G638" s="59"/>
      <c r="H638" s="60"/>
      <c r="I638" s="60"/>
      <c r="J638" s="60"/>
    </row>
    <row r="639">
      <c r="C639" s="58"/>
      <c r="E639" s="28"/>
      <c r="G639" s="59"/>
      <c r="H639" s="60"/>
      <c r="I639" s="60"/>
      <c r="J639" s="60"/>
    </row>
    <row r="640">
      <c r="C640" s="58"/>
      <c r="E640" s="28"/>
      <c r="G640" s="59"/>
      <c r="H640" s="60"/>
      <c r="I640" s="60"/>
      <c r="J640" s="60"/>
    </row>
    <row r="641">
      <c r="C641" s="58"/>
      <c r="E641" s="28"/>
      <c r="G641" s="59"/>
      <c r="H641" s="60"/>
      <c r="I641" s="60"/>
      <c r="J641" s="60"/>
    </row>
    <row r="642">
      <c r="C642" s="58"/>
      <c r="E642" s="28"/>
      <c r="G642" s="59"/>
      <c r="H642" s="60"/>
      <c r="I642" s="60"/>
      <c r="J642" s="60"/>
    </row>
    <row r="643">
      <c r="C643" s="58"/>
      <c r="E643" s="28"/>
      <c r="G643" s="59"/>
      <c r="H643" s="60"/>
      <c r="I643" s="60"/>
      <c r="J643" s="60"/>
    </row>
    <row r="644">
      <c r="C644" s="58"/>
      <c r="E644" s="28"/>
      <c r="G644" s="59"/>
      <c r="H644" s="60"/>
      <c r="I644" s="60"/>
      <c r="J644" s="60"/>
    </row>
    <row r="645">
      <c r="C645" s="58"/>
      <c r="E645" s="28"/>
      <c r="G645" s="59"/>
      <c r="H645" s="60"/>
      <c r="I645" s="60"/>
      <c r="J645" s="60"/>
    </row>
    <row r="646">
      <c r="C646" s="58"/>
      <c r="E646" s="28"/>
      <c r="G646" s="59"/>
      <c r="H646" s="60"/>
      <c r="I646" s="60"/>
      <c r="J646" s="60"/>
    </row>
    <row r="647">
      <c r="C647" s="58"/>
      <c r="E647" s="28"/>
      <c r="G647" s="59"/>
      <c r="H647" s="60"/>
      <c r="I647" s="60"/>
      <c r="J647" s="60"/>
    </row>
    <row r="648">
      <c r="C648" s="58"/>
      <c r="E648" s="28"/>
      <c r="G648" s="59"/>
      <c r="H648" s="60"/>
      <c r="I648" s="60"/>
      <c r="J648" s="60"/>
    </row>
    <row r="649">
      <c r="C649" s="58"/>
      <c r="E649" s="28"/>
      <c r="G649" s="59"/>
      <c r="H649" s="60"/>
      <c r="I649" s="60"/>
      <c r="J649" s="60"/>
    </row>
    <row r="650">
      <c r="C650" s="58"/>
      <c r="E650" s="28"/>
      <c r="G650" s="59"/>
      <c r="H650" s="60"/>
      <c r="I650" s="60"/>
      <c r="J650" s="60"/>
    </row>
    <row r="651">
      <c r="C651" s="58"/>
      <c r="E651" s="28"/>
      <c r="G651" s="59"/>
      <c r="H651" s="60"/>
      <c r="I651" s="60"/>
      <c r="J651" s="60"/>
    </row>
    <row r="652">
      <c r="C652" s="58"/>
      <c r="E652" s="28"/>
      <c r="G652" s="59"/>
      <c r="H652" s="60"/>
      <c r="I652" s="60"/>
      <c r="J652" s="60"/>
    </row>
    <row r="653">
      <c r="C653" s="58"/>
      <c r="E653" s="28"/>
      <c r="G653" s="59"/>
      <c r="H653" s="60"/>
      <c r="I653" s="60"/>
      <c r="J653" s="60"/>
    </row>
    <row r="654">
      <c r="C654" s="58"/>
      <c r="E654" s="28"/>
      <c r="G654" s="59"/>
      <c r="H654" s="60"/>
      <c r="I654" s="60"/>
      <c r="J654" s="60"/>
    </row>
    <row r="655">
      <c r="C655" s="58"/>
      <c r="E655" s="28"/>
      <c r="G655" s="59"/>
      <c r="H655" s="60"/>
      <c r="I655" s="60"/>
      <c r="J655" s="60"/>
    </row>
    <row r="656">
      <c r="C656" s="58"/>
      <c r="E656" s="28"/>
      <c r="G656" s="59"/>
      <c r="H656" s="60"/>
      <c r="I656" s="60"/>
      <c r="J656" s="60"/>
    </row>
    <row r="657">
      <c r="C657" s="58"/>
      <c r="E657" s="28"/>
      <c r="G657" s="59"/>
      <c r="H657" s="60"/>
      <c r="I657" s="60"/>
      <c r="J657" s="60"/>
    </row>
    <row r="658">
      <c r="C658" s="58"/>
      <c r="E658" s="28"/>
      <c r="G658" s="59"/>
      <c r="H658" s="60"/>
      <c r="I658" s="60"/>
      <c r="J658" s="60"/>
    </row>
    <row r="659">
      <c r="C659" s="58"/>
      <c r="E659" s="28"/>
      <c r="G659" s="59"/>
      <c r="H659" s="60"/>
      <c r="I659" s="60"/>
      <c r="J659" s="60"/>
    </row>
    <row r="660">
      <c r="C660" s="58"/>
      <c r="E660" s="28"/>
      <c r="G660" s="59"/>
      <c r="H660" s="60"/>
      <c r="I660" s="60"/>
      <c r="J660" s="60"/>
    </row>
    <row r="661">
      <c r="C661" s="58"/>
      <c r="E661" s="28"/>
      <c r="G661" s="59"/>
      <c r="H661" s="60"/>
      <c r="I661" s="60"/>
      <c r="J661" s="60"/>
    </row>
    <row r="662">
      <c r="C662" s="58"/>
      <c r="E662" s="28"/>
      <c r="G662" s="59"/>
      <c r="H662" s="60"/>
      <c r="I662" s="60"/>
      <c r="J662" s="60"/>
    </row>
    <row r="663">
      <c r="C663" s="58"/>
      <c r="E663" s="28"/>
      <c r="G663" s="59"/>
      <c r="H663" s="60"/>
      <c r="I663" s="60"/>
      <c r="J663" s="60"/>
    </row>
    <row r="664">
      <c r="C664" s="58"/>
      <c r="E664" s="28"/>
      <c r="G664" s="59"/>
      <c r="H664" s="60"/>
      <c r="I664" s="60"/>
      <c r="J664" s="60"/>
    </row>
    <row r="665">
      <c r="C665" s="58"/>
      <c r="E665" s="28"/>
      <c r="G665" s="59"/>
      <c r="H665" s="60"/>
      <c r="I665" s="60"/>
      <c r="J665" s="60"/>
    </row>
    <row r="666">
      <c r="C666" s="58"/>
      <c r="E666" s="28"/>
      <c r="G666" s="59"/>
      <c r="H666" s="60"/>
      <c r="I666" s="60"/>
      <c r="J666" s="60"/>
    </row>
    <row r="667">
      <c r="C667" s="58"/>
      <c r="E667" s="28"/>
      <c r="G667" s="59"/>
      <c r="H667" s="60"/>
      <c r="I667" s="60"/>
      <c r="J667" s="60"/>
    </row>
    <row r="668">
      <c r="C668" s="58"/>
      <c r="E668" s="28"/>
      <c r="G668" s="59"/>
      <c r="H668" s="60"/>
      <c r="I668" s="60"/>
      <c r="J668" s="60"/>
    </row>
    <row r="669">
      <c r="C669" s="58"/>
      <c r="E669" s="28"/>
      <c r="G669" s="59"/>
      <c r="H669" s="60"/>
      <c r="I669" s="60"/>
      <c r="J669" s="60"/>
    </row>
    <row r="670">
      <c r="C670" s="58"/>
      <c r="E670" s="28"/>
      <c r="G670" s="59"/>
      <c r="H670" s="60"/>
      <c r="I670" s="60"/>
      <c r="J670" s="60"/>
    </row>
    <row r="671">
      <c r="C671" s="58"/>
      <c r="E671" s="28"/>
      <c r="G671" s="59"/>
      <c r="H671" s="60"/>
      <c r="I671" s="60"/>
      <c r="J671" s="60"/>
    </row>
    <row r="672">
      <c r="C672" s="58"/>
      <c r="E672" s="28"/>
      <c r="G672" s="59"/>
      <c r="H672" s="60"/>
      <c r="I672" s="60"/>
      <c r="J672" s="60"/>
    </row>
    <row r="673">
      <c r="C673" s="58"/>
      <c r="E673" s="28"/>
      <c r="G673" s="59"/>
      <c r="H673" s="60"/>
      <c r="I673" s="60"/>
      <c r="J673" s="60"/>
    </row>
    <row r="674">
      <c r="C674" s="58"/>
      <c r="E674" s="28"/>
      <c r="G674" s="59"/>
      <c r="H674" s="60"/>
      <c r="I674" s="60"/>
      <c r="J674" s="60"/>
    </row>
    <row r="675">
      <c r="C675" s="58"/>
      <c r="E675" s="28"/>
      <c r="G675" s="59"/>
      <c r="H675" s="60"/>
      <c r="I675" s="60"/>
      <c r="J675" s="60"/>
    </row>
    <row r="676">
      <c r="C676" s="58"/>
      <c r="E676" s="28"/>
      <c r="G676" s="59"/>
      <c r="H676" s="60"/>
      <c r="I676" s="60"/>
      <c r="J676" s="60"/>
    </row>
    <row r="677">
      <c r="C677" s="58"/>
      <c r="E677" s="28"/>
      <c r="G677" s="59"/>
      <c r="H677" s="60"/>
      <c r="I677" s="60"/>
      <c r="J677" s="60"/>
    </row>
    <row r="678">
      <c r="C678" s="58"/>
      <c r="E678" s="28"/>
      <c r="G678" s="59"/>
      <c r="H678" s="60"/>
      <c r="I678" s="60"/>
      <c r="J678" s="60"/>
    </row>
    <row r="679">
      <c r="C679" s="58"/>
      <c r="E679" s="28"/>
      <c r="G679" s="59"/>
      <c r="H679" s="60"/>
      <c r="I679" s="60"/>
      <c r="J679" s="60"/>
    </row>
    <row r="680">
      <c r="C680" s="58"/>
      <c r="E680" s="28"/>
      <c r="G680" s="59"/>
      <c r="H680" s="60"/>
      <c r="I680" s="60"/>
      <c r="J680" s="60"/>
    </row>
    <row r="681">
      <c r="C681" s="58"/>
      <c r="E681" s="28"/>
      <c r="G681" s="59"/>
      <c r="H681" s="60"/>
      <c r="I681" s="60"/>
      <c r="J681" s="60"/>
    </row>
    <row r="682">
      <c r="C682" s="58"/>
      <c r="E682" s="28"/>
      <c r="G682" s="59"/>
      <c r="H682" s="60"/>
      <c r="I682" s="60"/>
      <c r="J682" s="60"/>
    </row>
    <row r="683">
      <c r="C683" s="58"/>
      <c r="E683" s="28"/>
      <c r="G683" s="59"/>
      <c r="H683" s="60"/>
      <c r="I683" s="60"/>
      <c r="J683" s="60"/>
    </row>
    <row r="684">
      <c r="C684" s="58"/>
      <c r="E684" s="28"/>
      <c r="G684" s="59"/>
      <c r="H684" s="60"/>
      <c r="I684" s="60"/>
      <c r="J684" s="60"/>
    </row>
    <row r="685">
      <c r="C685" s="58"/>
      <c r="E685" s="28"/>
      <c r="G685" s="59"/>
      <c r="H685" s="60"/>
      <c r="I685" s="60"/>
      <c r="J685" s="60"/>
    </row>
    <row r="686">
      <c r="C686" s="58"/>
      <c r="E686" s="28"/>
      <c r="G686" s="59"/>
      <c r="H686" s="60"/>
      <c r="I686" s="60"/>
      <c r="J686" s="60"/>
    </row>
    <row r="687">
      <c r="C687" s="58"/>
      <c r="E687" s="28"/>
      <c r="G687" s="59"/>
      <c r="H687" s="60"/>
      <c r="I687" s="60"/>
      <c r="J687" s="60"/>
    </row>
    <row r="688">
      <c r="C688" s="58"/>
      <c r="E688" s="28"/>
      <c r="G688" s="59"/>
      <c r="H688" s="60"/>
      <c r="I688" s="60"/>
      <c r="J688" s="60"/>
    </row>
    <row r="689">
      <c r="C689" s="58"/>
      <c r="E689" s="28"/>
      <c r="G689" s="59"/>
      <c r="H689" s="60"/>
      <c r="I689" s="60"/>
      <c r="J689" s="60"/>
    </row>
    <row r="690">
      <c r="C690" s="58"/>
      <c r="E690" s="28"/>
      <c r="G690" s="59"/>
      <c r="H690" s="60"/>
      <c r="I690" s="60"/>
      <c r="J690" s="60"/>
    </row>
    <row r="691">
      <c r="C691" s="58"/>
      <c r="E691" s="28"/>
      <c r="G691" s="59"/>
      <c r="H691" s="60"/>
      <c r="I691" s="60"/>
      <c r="J691" s="60"/>
    </row>
    <row r="692">
      <c r="C692" s="58"/>
      <c r="E692" s="28"/>
      <c r="G692" s="59"/>
      <c r="H692" s="60"/>
      <c r="I692" s="60"/>
      <c r="J692" s="60"/>
    </row>
    <row r="693">
      <c r="C693" s="58"/>
      <c r="E693" s="28"/>
      <c r="G693" s="59"/>
      <c r="H693" s="60"/>
      <c r="I693" s="60"/>
      <c r="J693" s="60"/>
    </row>
    <row r="694">
      <c r="C694" s="58"/>
      <c r="E694" s="28"/>
      <c r="G694" s="59"/>
      <c r="H694" s="60"/>
      <c r="I694" s="60"/>
      <c r="J694" s="60"/>
    </row>
    <row r="695">
      <c r="C695" s="58"/>
      <c r="E695" s="28"/>
      <c r="G695" s="59"/>
      <c r="H695" s="60"/>
      <c r="I695" s="60"/>
      <c r="J695" s="60"/>
    </row>
    <row r="696">
      <c r="C696" s="58"/>
      <c r="E696" s="28"/>
      <c r="G696" s="59"/>
      <c r="H696" s="60"/>
      <c r="I696" s="60"/>
      <c r="J696" s="60"/>
    </row>
    <row r="697">
      <c r="C697" s="58"/>
      <c r="E697" s="28"/>
      <c r="G697" s="59"/>
      <c r="H697" s="60"/>
      <c r="I697" s="60"/>
      <c r="J697" s="60"/>
    </row>
    <row r="698">
      <c r="C698" s="58"/>
      <c r="E698" s="28"/>
      <c r="G698" s="59"/>
      <c r="H698" s="60"/>
      <c r="I698" s="60"/>
      <c r="J698" s="60"/>
    </row>
    <row r="699">
      <c r="C699" s="58"/>
      <c r="E699" s="28"/>
      <c r="G699" s="59"/>
      <c r="H699" s="60"/>
      <c r="I699" s="60"/>
      <c r="J699" s="60"/>
    </row>
    <row r="700">
      <c r="C700" s="58"/>
      <c r="E700" s="28"/>
      <c r="G700" s="59"/>
      <c r="H700" s="60"/>
      <c r="I700" s="60"/>
      <c r="J700" s="60"/>
    </row>
    <row r="701">
      <c r="C701" s="58"/>
      <c r="E701" s="28"/>
      <c r="G701" s="59"/>
      <c r="H701" s="60"/>
      <c r="I701" s="60"/>
      <c r="J701" s="60"/>
    </row>
    <row r="702">
      <c r="C702" s="58"/>
      <c r="E702" s="28"/>
      <c r="G702" s="59"/>
      <c r="H702" s="60"/>
      <c r="I702" s="60"/>
      <c r="J702" s="60"/>
    </row>
    <row r="703">
      <c r="C703" s="58"/>
      <c r="E703" s="28"/>
      <c r="G703" s="59"/>
      <c r="H703" s="60"/>
      <c r="I703" s="60"/>
      <c r="J703" s="60"/>
    </row>
    <row r="704">
      <c r="C704" s="58"/>
      <c r="E704" s="28"/>
      <c r="G704" s="59"/>
      <c r="H704" s="60"/>
      <c r="I704" s="60"/>
      <c r="J704" s="60"/>
    </row>
    <row r="705">
      <c r="C705" s="58"/>
      <c r="E705" s="28"/>
      <c r="G705" s="59"/>
      <c r="H705" s="60"/>
      <c r="I705" s="60"/>
      <c r="J705" s="60"/>
    </row>
    <row r="706">
      <c r="C706" s="58"/>
      <c r="E706" s="28"/>
      <c r="G706" s="59"/>
      <c r="H706" s="60"/>
      <c r="I706" s="60"/>
      <c r="J706" s="60"/>
    </row>
    <row r="707">
      <c r="C707" s="58"/>
      <c r="E707" s="28"/>
      <c r="G707" s="59"/>
      <c r="H707" s="60"/>
      <c r="I707" s="60"/>
      <c r="J707" s="60"/>
    </row>
    <row r="708">
      <c r="C708" s="58"/>
      <c r="E708" s="28"/>
      <c r="G708" s="59"/>
      <c r="H708" s="60"/>
      <c r="I708" s="60"/>
      <c r="J708" s="60"/>
    </row>
    <row r="709">
      <c r="C709" s="58"/>
      <c r="E709" s="28"/>
      <c r="G709" s="59"/>
      <c r="H709" s="60"/>
      <c r="I709" s="60"/>
      <c r="J709" s="60"/>
    </row>
    <row r="710">
      <c r="C710" s="58"/>
      <c r="E710" s="28"/>
      <c r="G710" s="59"/>
      <c r="H710" s="60"/>
      <c r="I710" s="60"/>
      <c r="J710" s="60"/>
    </row>
    <row r="711">
      <c r="C711" s="58"/>
      <c r="E711" s="28"/>
      <c r="G711" s="59"/>
      <c r="H711" s="60"/>
      <c r="I711" s="60"/>
      <c r="J711" s="60"/>
    </row>
    <row r="712">
      <c r="C712" s="58"/>
      <c r="E712" s="28"/>
      <c r="G712" s="59"/>
      <c r="H712" s="60"/>
      <c r="I712" s="60"/>
      <c r="J712" s="60"/>
    </row>
    <row r="713">
      <c r="C713" s="58"/>
      <c r="E713" s="28"/>
      <c r="G713" s="59"/>
      <c r="H713" s="60"/>
      <c r="I713" s="60"/>
      <c r="J713" s="60"/>
    </row>
    <row r="714">
      <c r="C714" s="58"/>
      <c r="E714" s="28"/>
      <c r="G714" s="59"/>
      <c r="H714" s="60"/>
      <c r="I714" s="60"/>
      <c r="J714" s="60"/>
    </row>
    <row r="715">
      <c r="C715" s="58"/>
      <c r="E715" s="28"/>
      <c r="G715" s="59"/>
      <c r="H715" s="60"/>
      <c r="I715" s="60"/>
      <c r="J715" s="60"/>
    </row>
    <row r="716">
      <c r="C716" s="58"/>
      <c r="E716" s="28"/>
      <c r="G716" s="59"/>
      <c r="H716" s="60"/>
      <c r="I716" s="60"/>
      <c r="J716" s="60"/>
    </row>
    <row r="717">
      <c r="C717" s="58"/>
      <c r="E717" s="28"/>
      <c r="G717" s="59"/>
      <c r="H717" s="60"/>
      <c r="I717" s="60"/>
      <c r="J717" s="60"/>
    </row>
    <row r="718">
      <c r="C718" s="58"/>
      <c r="E718" s="28"/>
      <c r="G718" s="59"/>
      <c r="H718" s="60"/>
      <c r="I718" s="60"/>
      <c r="J718" s="60"/>
    </row>
    <row r="719">
      <c r="C719" s="58"/>
      <c r="E719" s="28"/>
      <c r="G719" s="59"/>
      <c r="H719" s="60"/>
      <c r="I719" s="60"/>
      <c r="J719" s="60"/>
    </row>
    <row r="720">
      <c r="C720" s="58"/>
      <c r="E720" s="28"/>
      <c r="G720" s="59"/>
      <c r="H720" s="60"/>
      <c r="I720" s="60"/>
      <c r="J720" s="60"/>
    </row>
    <row r="721">
      <c r="C721" s="58"/>
      <c r="E721" s="28"/>
      <c r="G721" s="59"/>
      <c r="H721" s="60"/>
      <c r="I721" s="60"/>
      <c r="J721" s="60"/>
    </row>
    <row r="722">
      <c r="C722" s="58"/>
      <c r="E722" s="28"/>
      <c r="G722" s="59"/>
      <c r="H722" s="60"/>
      <c r="I722" s="60"/>
      <c r="J722" s="60"/>
    </row>
    <row r="723">
      <c r="C723" s="58"/>
      <c r="E723" s="28"/>
      <c r="G723" s="59"/>
      <c r="H723" s="60"/>
      <c r="I723" s="60"/>
      <c r="J723" s="60"/>
    </row>
    <row r="724">
      <c r="C724" s="58"/>
      <c r="E724" s="28"/>
      <c r="G724" s="59"/>
      <c r="H724" s="60"/>
      <c r="I724" s="60"/>
      <c r="J724" s="60"/>
    </row>
    <row r="725">
      <c r="C725" s="58"/>
      <c r="E725" s="28"/>
      <c r="G725" s="59"/>
      <c r="H725" s="60"/>
      <c r="I725" s="60"/>
      <c r="J725" s="60"/>
    </row>
    <row r="726">
      <c r="C726" s="58"/>
      <c r="E726" s="28"/>
      <c r="G726" s="59"/>
      <c r="H726" s="60"/>
      <c r="I726" s="60"/>
      <c r="J726" s="60"/>
    </row>
    <row r="727">
      <c r="C727" s="58"/>
      <c r="E727" s="28"/>
      <c r="G727" s="59"/>
      <c r="H727" s="60"/>
      <c r="I727" s="60"/>
      <c r="J727" s="60"/>
    </row>
    <row r="728">
      <c r="C728" s="58"/>
      <c r="E728" s="28"/>
      <c r="G728" s="59"/>
      <c r="H728" s="60"/>
      <c r="I728" s="60"/>
      <c r="J728" s="60"/>
    </row>
    <row r="729">
      <c r="C729" s="58"/>
      <c r="E729" s="28"/>
      <c r="G729" s="59"/>
      <c r="H729" s="60"/>
      <c r="I729" s="60"/>
      <c r="J729" s="60"/>
    </row>
    <row r="730">
      <c r="C730" s="58"/>
      <c r="E730" s="28"/>
      <c r="G730" s="59"/>
      <c r="H730" s="60"/>
      <c r="I730" s="60"/>
      <c r="J730" s="60"/>
    </row>
    <row r="731">
      <c r="C731" s="58"/>
      <c r="E731" s="28"/>
      <c r="G731" s="59"/>
      <c r="H731" s="60"/>
      <c r="I731" s="60"/>
      <c r="J731" s="60"/>
    </row>
    <row r="732">
      <c r="C732" s="58"/>
      <c r="E732" s="28"/>
      <c r="G732" s="59"/>
      <c r="H732" s="60"/>
      <c r="I732" s="60"/>
      <c r="J732" s="60"/>
    </row>
    <row r="733">
      <c r="C733" s="58"/>
      <c r="E733" s="28"/>
      <c r="G733" s="59"/>
      <c r="H733" s="60"/>
      <c r="I733" s="60"/>
      <c r="J733" s="60"/>
    </row>
    <row r="734">
      <c r="C734" s="58"/>
      <c r="E734" s="28"/>
      <c r="G734" s="59"/>
      <c r="H734" s="60"/>
      <c r="I734" s="60"/>
      <c r="J734" s="60"/>
    </row>
    <row r="735">
      <c r="C735" s="58"/>
      <c r="E735" s="28"/>
      <c r="G735" s="59"/>
      <c r="H735" s="60"/>
      <c r="I735" s="60"/>
      <c r="J735" s="60"/>
    </row>
    <row r="736">
      <c r="C736" s="58"/>
      <c r="E736" s="28"/>
      <c r="G736" s="59"/>
      <c r="H736" s="60"/>
      <c r="I736" s="60"/>
      <c r="J736" s="60"/>
    </row>
    <row r="737">
      <c r="C737" s="58"/>
      <c r="E737" s="28"/>
      <c r="G737" s="59"/>
      <c r="H737" s="60"/>
      <c r="I737" s="60"/>
      <c r="J737" s="60"/>
    </row>
    <row r="738">
      <c r="C738" s="58"/>
      <c r="E738" s="28"/>
      <c r="G738" s="59"/>
      <c r="H738" s="60"/>
      <c r="I738" s="60"/>
      <c r="J738" s="60"/>
    </row>
    <row r="739">
      <c r="C739" s="58"/>
      <c r="E739" s="28"/>
      <c r="G739" s="59"/>
      <c r="H739" s="60"/>
      <c r="I739" s="60"/>
      <c r="J739" s="60"/>
    </row>
    <row r="740">
      <c r="C740" s="58"/>
      <c r="E740" s="28"/>
      <c r="G740" s="59"/>
      <c r="H740" s="60"/>
      <c r="I740" s="60"/>
      <c r="J740" s="60"/>
    </row>
    <row r="741">
      <c r="C741" s="58"/>
      <c r="E741" s="28"/>
      <c r="G741" s="59"/>
      <c r="H741" s="60"/>
      <c r="I741" s="60"/>
      <c r="J741" s="60"/>
    </row>
    <row r="742">
      <c r="C742" s="58"/>
      <c r="E742" s="28"/>
      <c r="G742" s="59"/>
      <c r="H742" s="60"/>
      <c r="I742" s="60"/>
      <c r="J742" s="60"/>
    </row>
    <row r="743">
      <c r="C743" s="58"/>
      <c r="E743" s="28"/>
      <c r="G743" s="59"/>
      <c r="H743" s="60"/>
      <c r="I743" s="60"/>
      <c r="J743" s="60"/>
    </row>
    <row r="744">
      <c r="C744" s="58"/>
      <c r="E744" s="28"/>
      <c r="G744" s="59"/>
      <c r="H744" s="60"/>
      <c r="I744" s="60"/>
      <c r="J744" s="60"/>
    </row>
    <row r="745">
      <c r="C745" s="58"/>
      <c r="E745" s="28"/>
      <c r="G745" s="59"/>
      <c r="H745" s="60"/>
      <c r="I745" s="60"/>
      <c r="J745" s="60"/>
    </row>
    <row r="746">
      <c r="C746" s="58"/>
      <c r="E746" s="28"/>
      <c r="G746" s="59"/>
      <c r="H746" s="60"/>
      <c r="I746" s="60"/>
      <c r="J746" s="60"/>
    </row>
    <row r="747">
      <c r="C747" s="58"/>
      <c r="E747" s="28"/>
      <c r="G747" s="59"/>
      <c r="H747" s="60"/>
      <c r="I747" s="60"/>
      <c r="J747" s="60"/>
    </row>
    <row r="748">
      <c r="C748" s="58"/>
      <c r="E748" s="28"/>
      <c r="G748" s="59"/>
      <c r="H748" s="60"/>
      <c r="I748" s="60"/>
      <c r="J748" s="60"/>
    </row>
    <row r="749">
      <c r="C749" s="58"/>
      <c r="E749" s="28"/>
      <c r="G749" s="59"/>
      <c r="H749" s="60"/>
      <c r="I749" s="60"/>
      <c r="J749" s="60"/>
    </row>
    <row r="750">
      <c r="C750" s="58"/>
      <c r="E750" s="28"/>
      <c r="G750" s="59"/>
      <c r="H750" s="60"/>
      <c r="I750" s="60"/>
      <c r="J750" s="60"/>
    </row>
    <row r="751">
      <c r="C751" s="58"/>
      <c r="E751" s="28"/>
      <c r="G751" s="59"/>
      <c r="H751" s="60"/>
      <c r="I751" s="60"/>
      <c r="J751" s="60"/>
    </row>
    <row r="752">
      <c r="C752" s="58"/>
      <c r="E752" s="28"/>
      <c r="G752" s="59"/>
      <c r="H752" s="60"/>
      <c r="I752" s="60"/>
      <c r="J752" s="60"/>
    </row>
    <row r="753">
      <c r="C753" s="58"/>
      <c r="E753" s="28"/>
      <c r="G753" s="59"/>
      <c r="H753" s="60"/>
      <c r="I753" s="60"/>
      <c r="J753" s="60"/>
    </row>
    <row r="754">
      <c r="C754" s="58"/>
      <c r="E754" s="28"/>
      <c r="G754" s="59"/>
      <c r="H754" s="60"/>
      <c r="I754" s="60"/>
      <c r="J754" s="60"/>
    </row>
    <row r="755">
      <c r="C755" s="58"/>
      <c r="E755" s="28"/>
      <c r="G755" s="59"/>
      <c r="H755" s="60"/>
      <c r="I755" s="60"/>
      <c r="J755" s="60"/>
    </row>
    <row r="756">
      <c r="C756" s="58"/>
      <c r="E756" s="28"/>
      <c r="G756" s="59"/>
      <c r="H756" s="60"/>
      <c r="I756" s="60"/>
      <c r="J756" s="60"/>
    </row>
    <row r="757">
      <c r="C757" s="58"/>
      <c r="E757" s="28"/>
      <c r="G757" s="59"/>
      <c r="H757" s="60"/>
      <c r="I757" s="60"/>
      <c r="J757" s="60"/>
    </row>
    <row r="758">
      <c r="C758" s="58"/>
      <c r="E758" s="28"/>
      <c r="G758" s="59"/>
      <c r="H758" s="60"/>
      <c r="I758" s="60"/>
      <c r="J758" s="60"/>
    </row>
    <row r="759">
      <c r="C759" s="58"/>
      <c r="E759" s="28"/>
      <c r="G759" s="59"/>
      <c r="H759" s="60"/>
      <c r="I759" s="60"/>
      <c r="J759" s="60"/>
    </row>
    <row r="760">
      <c r="C760" s="58"/>
      <c r="E760" s="28"/>
      <c r="G760" s="59"/>
      <c r="H760" s="60"/>
      <c r="I760" s="60"/>
      <c r="J760" s="60"/>
    </row>
    <row r="761">
      <c r="C761" s="58"/>
      <c r="E761" s="28"/>
      <c r="G761" s="59"/>
      <c r="H761" s="60"/>
      <c r="I761" s="60"/>
      <c r="J761" s="60"/>
    </row>
    <row r="762">
      <c r="C762" s="58"/>
      <c r="E762" s="28"/>
      <c r="G762" s="59"/>
      <c r="H762" s="60"/>
      <c r="I762" s="60"/>
      <c r="J762" s="60"/>
    </row>
    <row r="763">
      <c r="C763" s="58"/>
      <c r="E763" s="28"/>
      <c r="G763" s="59"/>
      <c r="H763" s="60"/>
      <c r="I763" s="60"/>
      <c r="J763" s="60"/>
    </row>
    <row r="764">
      <c r="C764" s="58"/>
      <c r="E764" s="28"/>
      <c r="G764" s="59"/>
      <c r="H764" s="60"/>
      <c r="I764" s="60"/>
      <c r="J764" s="60"/>
    </row>
    <row r="765">
      <c r="C765" s="58"/>
      <c r="E765" s="28"/>
      <c r="G765" s="59"/>
      <c r="H765" s="60"/>
      <c r="I765" s="60"/>
      <c r="J765" s="60"/>
    </row>
    <row r="766">
      <c r="C766" s="58"/>
      <c r="E766" s="28"/>
      <c r="G766" s="59"/>
      <c r="H766" s="60"/>
      <c r="I766" s="60"/>
      <c r="J766" s="60"/>
    </row>
    <row r="767">
      <c r="C767" s="58"/>
      <c r="E767" s="28"/>
      <c r="G767" s="59"/>
      <c r="H767" s="60"/>
      <c r="I767" s="60"/>
      <c r="J767" s="60"/>
    </row>
    <row r="768">
      <c r="C768" s="58"/>
      <c r="E768" s="28"/>
      <c r="G768" s="59"/>
      <c r="H768" s="60"/>
      <c r="I768" s="60"/>
      <c r="J768" s="60"/>
    </row>
    <row r="769">
      <c r="C769" s="58"/>
      <c r="E769" s="28"/>
      <c r="G769" s="59"/>
      <c r="H769" s="60"/>
      <c r="I769" s="60"/>
      <c r="J769" s="60"/>
    </row>
    <row r="770">
      <c r="C770" s="58"/>
      <c r="E770" s="28"/>
      <c r="G770" s="59"/>
      <c r="H770" s="60"/>
      <c r="I770" s="60"/>
      <c r="J770" s="60"/>
    </row>
    <row r="771">
      <c r="C771" s="58"/>
      <c r="E771" s="28"/>
      <c r="G771" s="59"/>
      <c r="H771" s="60"/>
      <c r="I771" s="60"/>
      <c r="J771" s="60"/>
    </row>
    <row r="772">
      <c r="C772" s="58"/>
      <c r="E772" s="28"/>
      <c r="G772" s="59"/>
      <c r="H772" s="60"/>
      <c r="I772" s="60"/>
      <c r="J772" s="60"/>
    </row>
    <row r="773">
      <c r="C773" s="58"/>
      <c r="E773" s="28"/>
      <c r="G773" s="59"/>
      <c r="H773" s="60"/>
      <c r="I773" s="60"/>
      <c r="J773" s="60"/>
    </row>
    <row r="774">
      <c r="C774" s="58"/>
      <c r="E774" s="28"/>
      <c r="G774" s="59"/>
      <c r="H774" s="60"/>
      <c r="I774" s="60"/>
      <c r="J774" s="60"/>
    </row>
    <row r="775">
      <c r="C775" s="58"/>
      <c r="E775" s="28"/>
      <c r="G775" s="59"/>
      <c r="H775" s="60"/>
      <c r="I775" s="60"/>
      <c r="J775" s="60"/>
    </row>
    <row r="776">
      <c r="C776" s="58"/>
      <c r="E776" s="28"/>
      <c r="G776" s="59"/>
      <c r="H776" s="60"/>
      <c r="I776" s="60"/>
      <c r="J776" s="60"/>
    </row>
    <row r="777">
      <c r="C777" s="58"/>
      <c r="E777" s="28"/>
      <c r="G777" s="59"/>
      <c r="H777" s="60"/>
      <c r="I777" s="60"/>
      <c r="J777" s="60"/>
    </row>
    <row r="778">
      <c r="C778" s="58"/>
      <c r="E778" s="28"/>
      <c r="G778" s="59"/>
      <c r="H778" s="60"/>
      <c r="I778" s="60"/>
      <c r="J778" s="60"/>
    </row>
    <row r="779">
      <c r="C779" s="58"/>
      <c r="E779" s="28"/>
      <c r="G779" s="59"/>
      <c r="H779" s="60"/>
      <c r="I779" s="60"/>
      <c r="J779" s="60"/>
    </row>
    <row r="780">
      <c r="C780" s="58"/>
      <c r="E780" s="28"/>
      <c r="G780" s="59"/>
      <c r="H780" s="60"/>
      <c r="I780" s="60"/>
      <c r="J780" s="60"/>
    </row>
    <row r="781">
      <c r="C781" s="58"/>
      <c r="E781" s="28"/>
      <c r="G781" s="59"/>
      <c r="H781" s="60"/>
      <c r="I781" s="60"/>
      <c r="J781" s="60"/>
    </row>
    <row r="782">
      <c r="C782" s="58"/>
      <c r="E782" s="28"/>
      <c r="G782" s="59"/>
      <c r="H782" s="60"/>
      <c r="I782" s="60"/>
      <c r="J782" s="60"/>
    </row>
    <row r="783">
      <c r="C783" s="58"/>
      <c r="E783" s="28"/>
      <c r="G783" s="59"/>
      <c r="H783" s="60"/>
      <c r="I783" s="60"/>
      <c r="J783" s="60"/>
    </row>
    <row r="784">
      <c r="C784" s="58"/>
      <c r="E784" s="28"/>
      <c r="G784" s="59"/>
      <c r="H784" s="60"/>
      <c r="I784" s="60"/>
      <c r="J784" s="60"/>
    </row>
    <row r="785">
      <c r="C785" s="58"/>
      <c r="E785" s="28"/>
      <c r="G785" s="59"/>
      <c r="H785" s="60"/>
      <c r="I785" s="60"/>
      <c r="J785" s="60"/>
    </row>
    <row r="786">
      <c r="C786" s="58"/>
      <c r="E786" s="28"/>
      <c r="G786" s="59"/>
      <c r="H786" s="60"/>
      <c r="I786" s="60"/>
      <c r="J786" s="60"/>
    </row>
    <row r="787">
      <c r="C787" s="58"/>
      <c r="E787" s="28"/>
      <c r="G787" s="59"/>
      <c r="H787" s="60"/>
      <c r="I787" s="60"/>
      <c r="J787" s="60"/>
    </row>
    <row r="788">
      <c r="C788" s="58"/>
      <c r="E788" s="28"/>
      <c r="G788" s="59"/>
      <c r="H788" s="60"/>
      <c r="I788" s="60"/>
      <c r="J788" s="60"/>
    </row>
    <row r="789">
      <c r="C789" s="58"/>
      <c r="E789" s="28"/>
      <c r="G789" s="59"/>
      <c r="H789" s="60"/>
      <c r="I789" s="60"/>
      <c r="J789" s="60"/>
    </row>
    <row r="790">
      <c r="C790" s="58"/>
      <c r="E790" s="28"/>
      <c r="G790" s="59"/>
      <c r="H790" s="60"/>
      <c r="I790" s="60"/>
      <c r="J790" s="60"/>
    </row>
    <row r="791">
      <c r="C791" s="58"/>
      <c r="E791" s="28"/>
      <c r="G791" s="59"/>
      <c r="H791" s="60"/>
      <c r="I791" s="60"/>
      <c r="J791" s="60"/>
    </row>
    <row r="792">
      <c r="C792" s="58"/>
      <c r="E792" s="28"/>
      <c r="G792" s="59"/>
      <c r="H792" s="60"/>
      <c r="I792" s="60"/>
      <c r="J792" s="60"/>
    </row>
    <row r="793">
      <c r="C793" s="58"/>
      <c r="E793" s="28"/>
      <c r="G793" s="59"/>
      <c r="H793" s="60"/>
      <c r="I793" s="60"/>
      <c r="J793" s="60"/>
    </row>
    <row r="794">
      <c r="C794" s="58"/>
      <c r="E794" s="28"/>
      <c r="G794" s="59"/>
      <c r="H794" s="60"/>
      <c r="I794" s="60"/>
      <c r="J794" s="60"/>
    </row>
    <row r="795">
      <c r="C795" s="58"/>
      <c r="E795" s="28"/>
      <c r="G795" s="59"/>
      <c r="H795" s="60"/>
      <c r="I795" s="60"/>
      <c r="J795" s="60"/>
    </row>
    <row r="796">
      <c r="C796" s="58"/>
      <c r="E796" s="28"/>
      <c r="G796" s="59"/>
      <c r="H796" s="60"/>
      <c r="I796" s="60"/>
      <c r="J796" s="60"/>
    </row>
    <row r="797">
      <c r="C797" s="58"/>
      <c r="E797" s="28"/>
      <c r="G797" s="59"/>
      <c r="H797" s="60"/>
      <c r="I797" s="60"/>
      <c r="J797" s="60"/>
    </row>
    <row r="798">
      <c r="C798" s="58"/>
      <c r="E798" s="28"/>
      <c r="G798" s="59"/>
      <c r="H798" s="60"/>
      <c r="I798" s="60"/>
      <c r="J798" s="60"/>
    </row>
    <row r="799">
      <c r="C799" s="58"/>
      <c r="E799" s="28"/>
      <c r="G799" s="59"/>
      <c r="H799" s="60"/>
      <c r="I799" s="60"/>
      <c r="J799" s="60"/>
    </row>
    <row r="800">
      <c r="C800" s="58"/>
      <c r="E800" s="28"/>
      <c r="G800" s="59"/>
      <c r="H800" s="60"/>
      <c r="I800" s="60"/>
      <c r="J800" s="60"/>
    </row>
    <row r="801">
      <c r="C801" s="58"/>
      <c r="E801" s="28"/>
      <c r="G801" s="59"/>
      <c r="H801" s="60"/>
      <c r="I801" s="60"/>
      <c r="J801" s="60"/>
    </row>
    <row r="802">
      <c r="C802" s="58"/>
      <c r="E802" s="28"/>
      <c r="G802" s="59"/>
      <c r="H802" s="60"/>
      <c r="I802" s="60"/>
      <c r="J802" s="60"/>
    </row>
    <row r="803">
      <c r="C803" s="58"/>
      <c r="E803" s="28"/>
      <c r="G803" s="59"/>
      <c r="H803" s="60"/>
      <c r="I803" s="60"/>
      <c r="J803" s="60"/>
    </row>
    <row r="804">
      <c r="C804" s="58"/>
      <c r="E804" s="28"/>
      <c r="G804" s="59"/>
      <c r="H804" s="60"/>
      <c r="I804" s="60"/>
      <c r="J804" s="60"/>
    </row>
    <row r="805">
      <c r="C805" s="58"/>
      <c r="E805" s="28"/>
      <c r="G805" s="59"/>
      <c r="H805" s="60"/>
      <c r="I805" s="60"/>
      <c r="J805" s="60"/>
    </row>
    <row r="806">
      <c r="C806" s="58"/>
      <c r="E806" s="28"/>
      <c r="G806" s="59"/>
      <c r="H806" s="60"/>
      <c r="I806" s="60"/>
      <c r="J806" s="60"/>
    </row>
    <row r="807">
      <c r="C807" s="58"/>
      <c r="E807" s="28"/>
      <c r="G807" s="59"/>
      <c r="H807" s="60"/>
      <c r="I807" s="60"/>
      <c r="J807" s="60"/>
    </row>
    <row r="808">
      <c r="C808" s="58"/>
      <c r="E808" s="28"/>
      <c r="G808" s="59"/>
      <c r="H808" s="60"/>
      <c r="I808" s="60"/>
      <c r="J808" s="60"/>
    </row>
    <row r="809">
      <c r="C809" s="58"/>
      <c r="E809" s="28"/>
      <c r="G809" s="59"/>
      <c r="H809" s="60"/>
      <c r="I809" s="60"/>
      <c r="J809" s="60"/>
    </row>
    <row r="810">
      <c r="C810" s="58"/>
      <c r="E810" s="28"/>
      <c r="G810" s="59"/>
      <c r="H810" s="60"/>
      <c r="I810" s="60"/>
      <c r="J810" s="60"/>
    </row>
    <row r="811">
      <c r="C811" s="58"/>
      <c r="E811" s="28"/>
      <c r="G811" s="59"/>
      <c r="H811" s="60"/>
      <c r="I811" s="60"/>
      <c r="J811" s="60"/>
    </row>
    <row r="812">
      <c r="C812" s="58"/>
      <c r="E812" s="28"/>
      <c r="G812" s="59"/>
      <c r="H812" s="60"/>
      <c r="I812" s="60"/>
      <c r="J812" s="60"/>
    </row>
    <row r="813">
      <c r="C813" s="58"/>
      <c r="E813" s="28"/>
      <c r="G813" s="59"/>
      <c r="H813" s="60"/>
      <c r="I813" s="60"/>
      <c r="J813" s="60"/>
    </row>
    <row r="814">
      <c r="C814" s="58"/>
      <c r="E814" s="28"/>
      <c r="G814" s="59"/>
      <c r="H814" s="60"/>
      <c r="I814" s="60"/>
      <c r="J814" s="60"/>
    </row>
    <row r="815">
      <c r="C815" s="58"/>
      <c r="E815" s="28"/>
      <c r="G815" s="59"/>
      <c r="H815" s="60"/>
      <c r="I815" s="60"/>
      <c r="J815" s="60"/>
    </row>
    <row r="816">
      <c r="C816" s="58"/>
      <c r="E816" s="28"/>
      <c r="G816" s="59"/>
      <c r="H816" s="60"/>
      <c r="I816" s="60"/>
      <c r="J816" s="60"/>
    </row>
    <row r="817">
      <c r="C817" s="58"/>
      <c r="E817" s="28"/>
      <c r="G817" s="59"/>
      <c r="H817" s="60"/>
      <c r="I817" s="60"/>
      <c r="J817" s="60"/>
    </row>
    <row r="818">
      <c r="C818" s="58"/>
      <c r="E818" s="28"/>
      <c r="G818" s="59"/>
      <c r="H818" s="60"/>
      <c r="I818" s="60"/>
      <c r="J818" s="60"/>
    </row>
    <row r="819">
      <c r="C819" s="58"/>
      <c r="E819" s="28"/>
      <c r="G819" s="59"/>
      <c r="H819" s="60"/>
      <c r="I819" s="60"/>
      <c r="J819" s="60"/>
    </row>
    <row r="820">
      <c r="C820" s="58"/>
      <c r="E820" s="28"/>
      <c r="G820" s="59"/>
      <c r="H820" s="60"/>
      <c r="I820" s="60"/>
      <c r="J820" s="60"/>
    </row>
    <row r="821">
      <c r="C821" s="58"/>
      <c r="E821" s="28"/>
      <c r="G821" s="59"/>
      <c r="H821" s="60"/>
      <c r="I821" s="60"/>
      <c r="J821" s="60"/>
    </row>
    <row r="822">
      <c r="C822" s="58"/>
      <c r="E822" s="28"/>
      <c r="G822" s="59"/>
      <c r="H822" s="60"/>
      <c r="I822" s="60"/>
      <c r="J822" s="60"/>
    </row>
    <row r="823">
      <c r="C823" s="58"/>
      <c r="E823" s="28"/>
      <c r="G823" s="59"/>
      <c r="H823" s="60"/>
      <c r="I823" s="60"/>
      <c r="J823" s="60"/>
    </row>
    <row r="824">
      <c r="C824" s="58"/>
      <c r="E824" s="28"/>
      <c r="G824" s="59"/>
      <c r="H824" s="60"/>
      <c r="I824" s="60"/>
      <c r="J824" s="60"/>
    </row>
    <row r="825">
      <c r="C825" s="58"/>
      <c r="E825" s="28"/>
      <c r="G825" s="59"/>
      <c r="H825" s="60"/>
      <c r="I825" s="60"/>
      <c r="J825" s="60"/>
    </row>
    <row r="826">
      <c r="C826" s="58"/>
      <c r="E826" s="28"/>
      <c r="G826" s="59"/>
      <c r="H826" s="60"/>
      <c r="I826" s="60"/>
      <c r="J826" s="60"/>
    </row>
    <row r="827">
      <c r="C827" s="58"/>
      <c r="E827" s="28"/>
      <c r="G827" s="59"/>
      <c r="H827" s="60"/>
      <c r="I827" s="60"/>
      <c r="J827" s="60"/>
    </row>
    <row r="828">
      <c r="C828" s="58"/>
      <c r="E828" s="28"/>
      <c r="G828" s="59"/>
      <c r="H828" s="60"/>
      <c r="I828" s="60"/>
      <c r="J828" s="60"/>
    </row>
    <row r="829">
      <c r="C829" s="58"/>
      <c r="E829" s="28"/>
      <c r="G829" s="59"/>
      <c r="H829" s="60"/>
      <c r="I829" s="60"/>
      <c r="J829" s="60"/>
    </row>
    <row r="830">
      <c r="C830" s="58"/>
      <c r="E830" s="28"/>
      <c r="G830" s="59"/>
      <c r="H830" s="60"/>
      <c r="I830" s="60"/>
      <c r="J830" s="60"/>
    </row>
    <row r="831">
      <c r="C831" s="58"/>
      <c r="E831" s="28"/>
      <c r="G831" s="59"/>
      <c r="H831" s="60"/>
      <c r="I831" s="60"/>
      <c r="J831" s="60"/>
    </row>
    <row r="832">
      <c r="C832" s="58"/>
      <c r="E832" s="28"/>
      <c r="G832" s="59"/>
      <c r="H832" s="60"/>
      <c r="I832" s="60"/>
      <c r="J832" s="60"/>
    </row>
    <row r="833">
      <c r="C833" s="58"/>
      <c r="E833" s="28"/>
      <c r="G833" s="59"/>
      <c r="H833" s="60"/>
      <c r="I833" s="60"/>
      <c r="J833" s="60"/>
    </row>
    <row r="834">
      <c r="C834" s="58"/>
      <c r="E834" s="28"/>
      <c r="G834" s="59"/>
      <c r="H834" s="60"/>
      <c r="I834" s="60"/>
      <c r="J834" s="60"/>
    </row>
    <row r="835">
      <c r="C835" s="58"/>
      <c r="E835" s="28"/>
      <c r="G835" s="59"/>
      <c r="H835" s="60"/>
      <c r="I835" s="60"/>
      <c r="J835" s="60"/>
    </row>
    <row r="836">
      <c r="C836" s="58"/>
      <c r="E836" s="28"/>
      <c r="G836" s="59"/>
      <c r="H836" s="60"/>
      <c r="I836" s="60"/>
      <c r="J836" s="60"/>
    </row>
    <row r="837">
      <c r="C837" s="58"/>
      <c r="E837" s="28"/>
      <c r="G837" s="59"/>
      <c r="H837" s="60"/>
      <c r="I837" s="60"/>
      <c r="J837" s="60"/>
    </row>
    <row r="838">
      <c r="C838" s="58"/>
      <c r="E838" s="28"/>
      <c r="G838" s="59"/>
      <c r="H838" s="60"/>
      <c r="I838" s="60"/>
      <c r="J838" s="60"/>
    </row>
    <row r="839">
      <c r="C839" s="58"/>
      <c r="E839" s="28"/>
      <c r="G839" s="59"/>
      <c r="H839" s="60"/>
      <c r="I839" s="60"/>
      <c r="J839" s="60"/>
    </row>
    <row r="840">
      <c r="C840" s="58"/>
      <c r="E840" s="28"/>
      <c r="G840" s="59"/>
      <c r="H840" s="60"/>
      <c r="I840" s="60"/>
      <c r="J840" s="60"/>
    </row>
    <row r="841">
      <c r="C841" s="58"/>
      <c r="E841" s="28"/>
      <c r="G841" s="59"/>
      <c r="H841" s="60"/>
      <c r="I841" s="60"/>
      <c r="J841" s="60"/>
    </row>
    <row r="842">
      <c r="C842" s="58"/>
      <c r="E842" s="28"/>
      <c r="G842" s="59"/>
      <c r="H842" s="60"/>
      <c r="I842" s="60"/>
      <c r="J842" s="60"/>
    </row>
    <row r="843">
      <c r="C843" s="58"/>
      <c r="E843" s="28"/>
      <c r="G843" s="59"/>
      <c r="H843" s="60"/>
      <c r="I843" s="60"/>
      <c r="J843" s="60"/>
    </row>
    <row r="844">
      <c r="C844" s="58"/>
      <c r="E844" s="28"/>
      <c r="G844" s="59"/>
      <c r="H844" s="60"/>
      <c r="I844" s="60"/>
      <c r="J844" s="60"/>
    </row>
    <row r="845">
      <c r="C845" s="58"/>
      <c r="E845" s="28"/>
      <c r="G845" s="59"/>
      <c r="H845" s="60"/>
      <c r="I845" s="60"/>
      <c r="J845" s="60"/>
    </row>
    <row r="846">
      <c r="C846" s="58"/>
      <c r="E846" s="28"/>
      <c r="G846" s="59"/>
      <c r="H846" s="60"/>
      <c r="I846" s="60"/>
      <c r="J846" s="60"/>
    </row>
    <row r="847">
      <c r="C847" s="58"/>
      <c r="E847" s="28"/>
      <c r="G847" s="59"/>
      <c r="H847" s="60"/>
      <c r="I847" s="60"/>
      <c r="J847" s="60"/>
    </row>
    <row r="848">
      <c r="C848" s="58"/>
      <c r="E848" s="28"/>
      <c r="G848" s="59"/>
      <c r="H848" s="60"/>
      <c r="I848" s="60"/>
      <c r="J848" s="60"/>
    </row>
    <row r="849">
      <c r="C849" s="58"/>
      <c r="E849" s="28"/>
      <c r="G849" s="59"/>
      <c r="H849" s="60"/>
      <c r="I849" s="60"/>
      <c r="J849" s="60"/>
    </row>
    <row r="850">
      <c r="C850" s="58"/>
      <c r="E850" s="28"/>
      <c r="G850" s="59"/>
      <c r="H850" s="60"/>
      <c r="I850" s="60"/>
      <c r="J850" s="60"/>
    </row>
    <row r="851">
      <c r="C851" s="58"/>
      <c r="E851" s="28"/>
      <c r="G851" s="59"/>
      <c r="H851" s="60"/>
      <c r="I851" s="60"/>
      <c r="J851" s="60"/>
    </row>
    <row r="852">
      <c r="C852" s="58"/>
      <c r="E852" s="28"/>
      <c r="G852" s="59"/>
      <c r="H852" s="60"/>
      <c r="I852" s="60"/>
      <c r="J852" s="60"/>
    </row>
    <row r="853">
      <c r="C853" s="58"/>
      <c r="E853" s="28"/>
      <c r="G853" s="59"/>
      <c r="H853" s="60"/>
      <c r="I853" s="60"/>
      <c r="J853" s="60"/>
    </row>
    <row r="854">
      <c r="C854" s="58"/>
      <c r="E854" s="28"/>
      <c r="G854" s="59"/>
      <c r="H854" s="60"/>
      <c r="I854" s="60"/>
      <c r="J854" s="60"/>
    </row>
    <row r="855">
      <c r="C855" s="58"/>
      <c r="E855" s="28"/>
      <c r="G855" s="59"/>
      <c r="H855" s="60"/>
      <c r="I855" s="60"/>
      <c r="J855" s="60"/>
    </row>
    <row r="856">
      <c r="C856" s="58"/>
      <c r="E856" s="28"/>
      <c r="G856" s="59"/>
      <c r="H856" s="60"/>
      <c r="I856" s="60"/>
      <c r="J856" s="60"/>
    </row>
    <row r="857">
      <c r="C857" s="58"/>
      <c r="E857" s="28"/>
      <c r="G857" s="59"/>
      <c r="H857" s="60"/>
      <c r="I857" s="60"/>
      <c r="J857" s="60"/>
    </row>
    <row r="858">
      <c r="C858" s="58"/>
      <c r="E858" s="28"/>
      <c r="G858" s="59"/>
      <c r="H858" s="60"/>
      <c r="I858" s="60"/>
      <c r="J858" s="60"/>
    </row>
    <row r="859">
      <c r="C859" s="58"/>
      <c r="E859" s="28"/>
      <c r="G859" s="59"/>
      <c r="H859" s="60"/>
      <c r="I859" s="60"/>
      <c r="J859" s="60"/>
    </row>
    <row r="860">
      <c r="C860" s="58"/>
      <c r="E860" s="28"/>
      <c r="G860" s="59"/>
      <c r="H860" s="60"/>
      <c r="I860" s="60"/>
      <c r="J860" s="60"/>
    </row>
    <row r="861">
      <c r="C861" s="58"/>
      <c r="E861" s="28"/>
      <c r="G861" s="59"/>
      <c r="H861" s="60"/>
      <c r="I861" s="60"/>
      <c r="J861" s="60"/>
    </row>
    <row r="862">
      <c r="C862" s="58"/>
      <c r="E862" s="28"/>
      <c r="G862" s="59"/>
      <c r="H862" s="60"/>
      <c r="I862" s="60"/>
      <c r="J862" s="60"/>
    </row>
    <row r="863">
      <c r="C863" s="58"/>
      <c r="E863" s="28"/>
      <c r="G863" s="59"/>
      <c r="H863" s="60"/>
      <c r="I863" s="60"/>
      <c r="J863" s="60"/>
    </row>
    <row r="864">
      <c r="C864" s="58"/>
      <c r="E864" s="28"/>
      <c r="G864" s="59"/>
      <c r="H864" s="60"/>
      <c r="I864" s="60"/>
      <c r="J864" s="60"/>
    </row>
    <row r="865">
      <c r="C865" s="58"/>
      <c r="E865" s="28"/>
      <c r="G865" s="59"/>
      <c r="H865" s="60"/>
      <c r="I865" s="60"/>
      <c r="J865" s="60"/>
    </row>
    <row r="866">
      <c r="C866" s="58"/>
      <c r="E866" s="28"/>
      <c r="G866" s="59"/>
      <c r="H866" s="60"/>
      <c r="I866" s="60"/>
      <c r="J866" s="60"/>
    </row>
    <row r="867">
      <c r="C867" s="58"/>
      <c r="E867" s="28"/>
      <c r="G867" s="59"/>
      <c r="H867" s="60"/>
      <c r="I867" s="60"/>
      <c r="J867" s="60"/>
    </row>
    <row r="868">
      <c r="C868" s="58"/>
      <c r="E868" s="28"/>
      <c r="G868" s="59"/>
      <c r="H868" s="60"/>
      <c r="I868" s="60"/>
      <c r="J868" s="60"/>
    </row>
    <row r="869">
      <c r="C869" s="58"/>
      <c r="E869" s="28"/>
      <c r="G869" s="59"/>
      <c r="H869" s="60"/>
      <c r="I869" s="60"/>
      <c r="J869" s="60"/>
    </row>
    <row r="870">
      <c r="C870" s="58"/>
      <c r="E870" s="28"/>
      <c r="G870" s="59"/>
      <c r="H870" s="60"/>
      <c r="I870" s="60"/>
      <c r="J870" s="60"/>
    </row>
    <row r="871">
      <c r="C871" s="58"/>
      <c r="E871" s="28"/>
      <c r="G871" s="59"/>
      <c r="H871" s="60"/>
      <c r="I871" s="60"/>
      <c r="J871" s="60"/>
    </row>
    <row r="872">
      <c r="C872" s="58"/>
      <c r="E872" s="28"/>
      <c r="G872" s="59"/>
      <c r="H872" s="60"/>
      <c r="I872" s="60"/>
      <c r="J872" s="60"/>
    </row>
    <row r="873">
      <c r="C873" s="58"/>
      <c r="E873" s="28"/>
      <c r="G873" s="59"/>
      <c r="H873" s="60"/>
      <c r="I873" s="60"/>
      <c r="J873" s="60"/>
    </row>
    <row r="874">
      <c r="C874" s="58"/>
      <c r="E874" s="28"/>
      <c r="G874" s="59"/>
      <c r="H874" s="60"/>
      <c r="I874" s="60"/>
      <c r="J874" s="60"/>
    </row>
    <row r="875">
      <c r="C875" s="58"/>
      <c r="E875" s="28"/>
      <c r="G875" s="59"/>
      <c r="H875" s="60"/>
      <c r="I875" s="60"/>
      <c r="J875" s="60"/>
    </row>
    <row r="876">
      <c r="C876" s="58"/>
      <c r="E876" s="28"/>
      <c r="G876" s="59"/>
      <c r="H876" s="60"/>
      <c r="I876" s="60"/>
      <c r="J876" s="60"/>
    </row>
    <row r="877">
      <c r="C877" s="58"/>
      <c r="E877" s="28"/>
      <c r="G877" s="59"/>
      <c r="H877" s="60"/>
      <c r="I877" s="60"/>
      <c r="J877" s="60"/>
    </row>
    <row r="878">
      <c r="C878" s="58"/>
      <c r="E878" s="28"/>
      <c r="G878" s="59"/>
      <c r="H878" s="60"/>
      <c r="I878" s="60"/>
      <c r="J878" s="60"/>
    </row>
    <row r="879">
      <c r="C879" s="58"/>
      <c r="E879" s="28"/>
      <c r="G879" s="59"/>
      <c r="H879" s="60"/>
      <c r="I879" s="60"/>
      <c r="J879" s="60"/>
    </row>
    <row r="880">
      <c r="C880" s="58"/>
      <c r="E880" s="28"/>
      <c r="G880" s="59"/>
      <c r="H880" s="60"/>
      <c r="I880" s="60"/>
      <c r="J880" s="60"/>
    </row>
    <row r="881">
      <c r="C881" s="58"/>
      <c r="E881" s="28"/>
      <c r="G881" s="59"/>
      <c r="H881" s="60"/>
      <c r="I881" s="60"/>
      <c r="J881" s="60"/>
    </row>
    <row r="882">
      <c r="C882" s="58"/>
      <c r="E882" s="28"/>
      <c r="G882" s="59"/>
      <c r="H882" s="60"/>
      <c r="I882" s="60"/>
      <c r="J882" s="60"/>
    </row>
    <row r="883">
      <c r="C883" s="58"/>
      <c r="E883" s="28"/>
      <c r="G883" s="59"/>
      <c r="H883" s="60"/>
      <c r="I883" s="60"/>
      <c r="J883" s="60"/>
    </row>
    <row r="884">
      <c r="C884" s="58"/>
      <c r="E884" s="28"/>
      <c r="G884" s="59"/>
      <c r="H884" s="60"/>
      <c r="I884" s="60"/>
      <c r="J884" s="60"/>
    </row>
    <row r="885">
      <c r="C885" s="58"/>
      <c r="E885" s="28"/>
      <c r="G885" s="59"/>
      <c r="H885" s="60"/>
      <c r="I885" s="60"/>
      <c r="J885" s="60"/>
    </row>
    <row r="886">
      <c r="C886" s="58"/>
      <c r="E886" s="28"/>
      <c r="G886" s="59"/>
      <c r="H886" s="60"/>
      <c r="I886" s="60"/>
      <c r="J886" s="60"/>
    </row>
    <row r="887">
      <c r="C887" s="58"/>
      <c r="E887" s="28"/>
      <c r="G887" s="59"/>
      <c r="H887" s="60"/>
      <c r="I887" s="60"/>
      <c r="J887" s="60"/>
    </row>
    <row r="888">
      <c r="C888" s="58"/>
      <c r="E888" s="28"/>
      <c r="G888" s="59"/>
      <c r="H888" s="60"/>
      <c r="I888" s="60"/>
      <c r="J888" s="60"/>
    </row>
    <row r="889">
      <c r="C889" s="58"/>
      <c r="E889" s="28"/>
      <c r="G889" s="59"/>
      <c r="H889" s="60"/>
      <c r="I889" s="60"/>
      <c r="J889" s="60"/>
    </row>
    <row r="890">
      <c r="C890" s="58"/>
      <c r="E890" s="28"/>
      <c r="G890" s="59"/>
      <c r="H890" s="60"/>
      <c r="I890" s="60"/>
      <c r="J890" s="60"/>
    </row>
    <row r="891">
      <c r="C891" s="58"/>
      <c r="E891" s="28"/>
      <c r="G891" s="59"/>
      <c r="H891" s="60"/>
      <c r="I891" s="60"/>
      <c r="J891" s="60"/>
    </row>
    <row r="892">
      <c r="C892" s="58"/>
      <c r="E892" s="28"/>
      <c r="G892" s="59"/>
      <c r="H892" s="60"/>
      <c r="I892" s="60"/>
      <c r="J892" s="60"/>
    </row>
    <row r="893">
      <c r="C893" s="58"/>
      <c r="E893" s="28"/>
      <c r="G893" s="59"/>
      <c r="H893" s="60"/>
      <c r="I893" s="60"/>
      <c r="J893" s="60"/>
    </row>
    <row r="894">
      <c r="C894" s="58"/>
      <c r="E894" s="28"/>
      <c r="G894" s="59"/>
      <c r="H894" s="60"/>
      <c r="I894" s="60"/>
      <c r="J894" s="60"/>
    </row>
    <row r="895">
      <c r="C895" s="58"/>
      <c r="E895" s="28"/>
      <c r="G895" s="59"/>
      <c r="H895" s="60"/>
      <c r="I895" s="60"/>
      <c r="J895" s="60"/>
    </row>
    <row r="896">
      <c r="C896" s="58"/>
      <c r="E896" s="28"/>
      <c r="G896" s="59"/>
      <c r="H896" s="60"/>
      <c r="I896" s="60"/>
      <c r="J896" s="60"/>
    </row>
    <row r="897">
      <c r="C897" s="58"/>
      <c r="E897" s="28"/>
      <c r="G897" s="59"/>
      <c r="H897" s="60"/>
      <c r="I897" s="60"/>
      <c r="J897" s="60"/>
    </row>
    <row r="898">
      <c r="C898" s="58"/>
      <c r="E898" s="28"/>
      <c r="G898" s="59"/>
      <c r="H898" s="60"/>
      <c r="I898" s="60"/>
      <c r="J898" s="60"/>
    </row>
    <row r="899">
      <c r="C899" s="58"/>
      <c r="E899" s="28"/>
      <c r="G899" s="59"/>
      <c r="H899" s="60"/>
      <c r="I899" s="60"/>
      <c r="J899" s="60"/>
    </row>
    <row r="900">
      <c r="C900" s="58"/>
      <c r="E900" s="28"/>
      <c r="G900" s="59"/>
      <c r="H900" s="60"/>
      <c r="I900" s="60"/>
      <c r="J900" s="60"/>
    </row>
    <row r="901">
      <c r="C901" s="58"/>
      <c r="E901" s="28"/>
      <c r="G901" s="59"/>
      <c r="H901" s="60"/>
      <c r="I901" s="60"/>
      <c r="J901" s="60"/>
    </row>
    <row r="902">
      <c r="C902" s="58"/>
      <c r="E902" s="28"/>
      <c r="G902" s="59"/>
      <c r="H902" s="60"/>
      <c r="I902" s="60"/>
      <c r="J902" s="60"/>
    </row>
    <row r="903">
      <c r="C903" s="58"/>
      <c r="E903" s="28"/>
      <c r="G903" s="59"/>
      <c r="H903" s="60"/>
      <c r="I903" s="60"/>
      <c r="J903" s="60"/>
    </row>
    <row r="904">
      <c r="C904" s="58"/>
      <c r="E904" s="28"/>
      <c r="G904" s="59"/>
      <c r="H904" s="60"/>
      <c r="I904" s="60"/>
      <c r="J904" s="60"/>
    </row>
    <row r="905">
      <c r="C905" s="58"/>
      <c r="E905" s="28"/>
      <c r="G905" s="59"/>
      <c r="H905" s="60"/>
      <c r="I905" s="60"/>
      <c r="J905" s="60"/>
    </row>
    <row r="906">
      <c r="C906" s="58"/>
      <c r="E906" s="28"/>
      <c r="G906" s="59"/>
      <c r="H906" s="60"/>
      <c r="I906" s="60"/>
      <c r="J906" s="60"/>
    </row>
    <row r="907">
      <c r="C907" s="58"/>
      <c r="E907" s="28"/>
      <c r="G907" s="59"/>
      <c r="H907" s="60"/>
      <c r="I907" s="60"/>
      <c r="J907" s="60"/>
    </row>
    <row r="908">
      <c r="C908" s="58"/>
      <c r="E908" s="28"/>
      <c r="G908" s="59"/>
      <c r="H908" s="60"/>
      <c r="I908" s="60"/>
      <c r="J908" s="60"/>
    </row>
    <row r="909">
      <c r="C909" s="58"/>
      <c r="E909" s="28"/>
      <c r="G909" s="59"/>
      <c r="H909" s="60"/>
      <c r="I909" s="60"/>
      <c r="J909" s="60"/>
    </row>
    <row r="910">
      <c r="C910" s="58"/>
      <c r="E910" s="28"/>
      <c r="G910" s="59"/>
      <c r="H910" s="60"/>
      <c r="I910" s="60"/>
      <c r="J910" s="60"/>
    </row>
    <row r="911">
      <c r="C911" s="58"/>
      <c r="E911" s="28"/>
      <c r="G911" s="59"/>
      <c r="H911" s="60"/>
      <c r="I911" s="60"/>
      <c r="J911" s="60"/>
    </row>
    <row r="912">
      <c r="C912" s="58"/>
      <c r="E912" s="28"/>
      <c r="G912" s="59"/>
      <c r="H912" s="60"/>
      <c r="I912" s="60"/>
      <c r="J912" s="60"/>
    </row>
    <row r="913">
      <c r="C913" s="58"/>
      <c r="E913" s="28"/>
      <c r="G913" s="59"/>
      <c r="H913" s="60"/>
      <c r="I913" s="60"/>
      <c r="J913" s="60"/>
    </row>
    <row r="914">
      <c r="C914" s="58"/>
      <c r="E914" s="28"/>
      <c r="G914" s="59"/>
      <c r="H914" s="60"/>
      <c r="I914" s="60"/>
      <c r="J914" s="60"/>
    </row>
    <row r="915">
      <c r="C915" s="58"/>
      <c r="E915" s="28"/>
      <c r="G915" s="59"/>
      <c r="H915" s="60"/>
      <c r="I915" s="60"/>
      <c r="J915" s="60"/>
    </row>
    <row r="916">
      <c r="C916" s="58"/>
      <c r="E916" s="28"/>
      <c r="G916" s="59"/>
      <c r="H916" s="60"/>
      <c r="I916" s="60"/>
      <c r="J916" s="60"/>
    </row>
    <row r="917">
      <c r="C917" s="58"/>
      <c r="E917" s="28"/>
      <c r="G917" s="59"/>
      <c r="H917" s="60"/>
      <c r="I917" s="60"/>
      <c r="J917" s="60"/>
    </row>
    <row r="918">
      <c r="C918" s="58"/>
      <c r="E918" s="28"/>
      <c r="G918" s="59"/>
      <c r="H918" s="60"/>
      <c r="I918" s="60"/>
      <c r="J918" s="60"/>
    </row>
    <row r="919">
      <c r="C919" s="58"/>
      <c r="E919" s="28"/>
      <c r="G919" s="59"/>
      <c r="H919" s="60"/>
      <c r="I919" s="60"/>
      <c r="J919" s="60"/>
    </row>
    <row r="920">
      <c r="C920" s="58"/>
      <c r="E920" s="28"/>
      <c r="G920" s="59"/>
      <c r="H920" s="60"/>
      <c r="I920" s="60"/>
      <c r="J920" s="60"/>
    </row>
    <row r="921">
      <c r="C921" s="58"/>
      <c r="E921" s="28"/>
      <c r="G921" s="59"/>
      <c r="H921" s="60"/>
      <c r="I921" s="60"/>
      <c r="J921" s="60"/>
    </row>
    <row r="922">
      <c r="C922" s="58"/>
      <c r="E922" s="28"/>
      <c r="G922" s="59"/>
      <c r="H922" s="60"/>
      <c r="I922" s="60"/>
      <c r="J922" s="60"/>
    </row>
    <row r="923">
      <c r="C923" s="58"/>
      <c r="E923" s="28"/>
      <c r="G923" s="59"/>
      <c r="H923" s="60"/>
      <c r="I923" s="60"/>
      <c r="J923" s="60"/>
    </row>
    <row r="924">
      <c r="C924" s="58"/>
      <c r="E924" s="28"/>
      <c r="G924" s="59"/>
      <c r="H924" s="60"/>
      <c r="I924" s="60"/>
      <c r="J924" s="60"/>
    </row>
    <row r="925">
      <c r="C925" s="58"/>
      <c r="E925" s="28"/>
      <c r="G925" s="59"/>
      <c r="H925" s="60"/>
      <c r="I925" s="60"/>
      <c r="J925" s="60"/>
    </row>
    <row r="926">
      <c r="C926" s="58"/>
      <c r="E926" s="28"/>
      <c r="G926" s="59"/>
      <c r="H926" s="60"/>
      <c r="I926" s="60"/>
      <c r="J926" s="60"/>
    </row>
    <row r="927">
      <c r="C927" s="58"/>
      <c r="E927" s="28"/>
      <c r="G927" s="59"/>
      <c r="H927" s="60"/>
      <c r="I927" s="60"/>
      <c r="J927" s="60"/>
    </row>
    <row r="928">
      <c r="C928" s="58"/>
      <c r="E928" s="28"/>
      <c r="G928" s="59"/>
      <c r="H928" s="60"/>
      <c r="I928" s="60"/>
      <c r="J928" s="60"/>
    </row>
    <row r="929">
      <c r="C929" s="58"/>
      <c r="E929" s="28"/>
      <c r="G929" s="59"/>
      <c r="H929" s="60"/>
      <c r="I929" s="60"/>
      <c r="J929" s="60"/>
    </row>
    <row r="930">
      <c r="C930" s="58"/>
      <c r="E930" s="28"/>
      <c r="G930" s="59"/>
      <c r="H930" s="60"/>
      <c r="I930" s="60"/>
      <c r="J930" s="60"/>
    </row>
    <row r="931">
      <c r="C931" s="58"/>
      <c r="E931" s="28"/>
      <c r="G931" s="59"/>
      <c r="H931" s="60"/>
      <c r="I931" s="60"/>
      <c r="J931" s="60"/>
    </row>
    <row r="932">
      <c r="C932" s="58"/>
      <c r="E932" s="28"/>
      <c r="G932" s="59"/>
      <c r="H932" s="60"/>
      <c r="I932" s="60"/>
      <c r="J932" s="60"/>
    </row>
    <row r="933">
      <c r="C933" s="58"/>
      <c r="E933" s="28"/>
      <c r="G933" s="59"/>
      <c r="H933" s="60"/>
      <c r="I933" s="60"/>
      <c r="J933" s="60"/>
    </row>
    <row r="934">
      <c r="C934" s="58"/>
      <c r="E934" s="28"/>
      <c r="G934" s="59"/>
      <c r="H934" s="60"/>
      <c r="I934" s="60"/>
      <c r="J934" s="60"/>
    </row>
    <row r="935">
      <c r="C935" s="58"/>
      <c r="E935" s="28"/>
      <c r="G935" s="59"/>
      <c r="H935" s="60"/>
      <c r="I935" s="60"/>
      <c r="J935" s="60"/>
    </row>
    <row r="936">
      <c r="C936" s="58"/>
      <c r="E936" s="28"/>
      <c r="G936" s="59"/>
      <c r="H936" s="60"/>
      <c r="I936" s="60"/>
      <c r="J936" s="60"/>
    </row>
    <row r="937">
      <c r="C937" s="58"/>
      <c r="E937" s="28"/>
      <c r="G937" s="59"/>
      <c r="H937" s="60"/>
      <c r="I937" s="60"/>
      <c r="J937" s="60"/>
    </row>
    <row r="938">
      <c r="C938" s="58"/>
      <c r="E938" s="28"/>
      <c r="G938" s="59"/>
      <c r="H938" s="60"/>
      <c r="I938" s="60"/>
      <c r="J938" s="60"/>
    </row>
    <row r="939">
      <c r="C939" s="58"/>
      <c r="E939" s="28"/>
      <c r="G939" s="59"/>
      <c r="H939" s="60"/>
      <c r="I939" s="60"/>
      <c r="J939" s="60"/>
    </row>
    <row r="940">
      <c r="C940" s="58"/>
      <c r="E940" s="28"/>
      <c r="G940" s="59"/>
      <c r="H940" s="60"/>
      <c r="I940" s="60"/>
      <c r="J940" s="60"/>
    </row>
    <row r="941">
      <c r="C941" s="58"/>
      <c r="E941" s="28"/>
      <c r="G941" s="59"/>
      <c r="H941" s="60"/>
      <c r="I941" s="60"/>
      <c r="J941" s="60"/>
    </row>
    <row r="942">
      <c r="C942" s="58"/>
      <c r="E942" s="28"/>
      <c r="G942" s="59"/>
      <c r="H942" s="60"/>
      <c r="I942" s="60"/>
      <c r="J942" s="60"/>
    </row>
    <row r="943">
      <c r="C943" s="58"/>
      <c r="E943" s="28"/>
      <c r="G943" s="59"/>
      <c r="H943" s="60"/>
      <c r="I943" s="60"/>
      <c r="J943" s="60"/>
    </row>
    <row r="944">
      <c r="C944" s="58"/>
      <c r="E944" s="28"/>
      <c r="G944" s="59"/>
      <c r="H944" s="60"/>
      <c r="I944" s="60"/>
      <c r="J944" s="60"/>
    </row>
    <row r="945">
      <c r="C945" s="58"/>
      <c r="E945" s="28"/>
      <c r="G945" s="59"/>
      <c r="H945" s="60"/>
      <c r="I945" s="60"/>
      <c r="J945" s="60"/>
    </row>
    <row r="946">
      <c r="C946" s="58"/>
      <c r="E946" s="28"/>
      <c r="G946" s="59"/>
      <c r="H946" s="60"/>
      <c r="I946" s="60"/>
      <c r="J946" s="60"/>
    </row>
    <row r="947">
      <c r="C947" s="58"/>
      <c r="E947" s="28"/>
      <c r="G947" s="59"/>
      <c r="H947" s="60"/>
      <c r="I947" s="60"/>
      <c r="J947" s="60"/>
    </row>
    <row r="948">
      <c r="C948" s="58"/>
      <c r="E948" s="28"/>
      <c r="G948" s="59"/>
      <c r="H948" s="60"/>
      <c r="I948" s="60"/>
      <c r="J948" s="60"/>
    </row>
    <row r="949">
      <c r="C949" s="58"/>
      <c r="E949" s="28"/>
      <c r="G949" s="59"/>
      <c r="H949" s="60"/>
      <c r="I949" s="60"/>
      <c r="J949" s="60"/>
    </row>
    <row r="950">
      <c r="C950" s="58"/>
      <c r="E950" s="28"/>
      <c r="G950" s="59"/>
      <c r="H950" s="60"/>
      <c r="I950" s="60"/>
      <c r="J950" s="60"/>
    </row>
    <row r="951">
      <c r="C951" s="58"/>
      <c r="E951" s="28"/>
      <c r="G951" s="59"/>
      <c r="H951" s="60"/>
      <c r="I951" s="60"/>
      <c r="J951" s="60"/>
    </row>
    <row r="952">
      <c r="C952" s="58"/>
      <c r="E952" s="28"/>
      <c r="G952" s="59"/>
      <c r="H952" s="60"/>
      <c r="I952" s="60"/>
      <c r="J952" s="60"/>
    </row>
    <row r="953">
      <c r="C953" s="58"/>
      <c r="E953" s="28"/>
      <c r="G953" s="59"/>
      <c r="H953" s="60"/>
      <c r="I953" s="60"/>
      <c r="J953" s="60"/>
    </row>
    <row r="954">
      <c r="C954" s="58"/>
      <c r="E954" s="28"/>
      <c r="G954" s="59"/>
      <c r="H954" s="60"/>
      <c r="I954" s="60"/>
      <c r="J954" s="60"/>
    </row>
    <row r="955">
      <c r="C955" s="58"/>
      <c r="E955" s="28"/>
      <c r="G955" s="59"/>
      <c r="H955" s="60"/>
      <c r="I955" s="60"/>
      <c r="J955" s="60"/>
    </row>
    <row r="956">
      <c r="C956" s="58"/>
      <c r="E956" s="28"/>
      <c r="G956" s="59"/>
      <c r="H956" s="60"/>
      <c r="I956" s="60"/>
      <c r="J956" s="60"/>
    </row>
    <row r="957">
      <c r="C957" s="58"/>
      <c r="E957" s="28"/>
      <c r="G957" s="59"/>
      <c r="H957" s="60"/>
      <c r="I957" s="60"/>
      <c r="J957" s="60"/>
    </row>
    <row r="958">
      <c r="C958" s="58"/>
      <c r="E958" s="28"/>
      <c r="G958" s="59"/>
      <c r="H958" s="60"/>
      <c r="I958" s="60"/>
      <c r="J958" s="60"/>
    </row>
    <row r="959">
      <c r="C959" s="58"/>
      <c r="E959" s="28"/>
      <c r="G959" s="59"/>
      <c r="H959" s="60"/>
      <c r="I959" s="60"/>
      <c r="J959" s="60"/>
    </row>
    <row r="960">
      <c r="C960" s="58"/>
      <c r="E960" s="28"/>
      <c r="G960" s="59"/>
      <c r="H960" s="60"/>
      <c r="I960" s="60"/>
      <c r="J960" s="60"/>
    </row>
    <row r="961">
      <c r="C961" s="58"/>
      <c r="E961" s="28"/>
      <c r="G961" s="59"/>
      <c r="H961" s="60"/>
      <c r="I961" s="60"/>
      <c r="J961" s="60"/>
    </row>
    <row r="962">
      <c r="C962" s="58"/>
      <c r="E962" s="28"/>
      <c r="G962" s="59"/>
      <c r="H962" s="60"/>
      <c r="I962" s="60"/>
      <c r="J962" s="60"/>
    </row>
    <row r="963">
      <c r="C963" s="58"/>
      <c r="E963" s="28"/>
      <c r="G963" s="59"/>
      <c r="H963" s="60"/>
      <c r="I963" s="60"/>
      <c r="J963" s="60"/>
    </row>
    <row r="964">
      <c r="C964" s="58"/>
      <c r="E964" s="28"/>
      <c r="G964" s="59"/>
      <c r="H964" s="60"/>
      <c r="I964" s="60"/>
      <c r="J964" s="60"/>
    </row>
    <row r="965">
      <c r="C965" s="58"/>
      <c r="E965" s="28"/>
      <c r="G965" s="59"/>
      <c r="H965" s="60"/>
      <c r="I965" s="60"/>
      <c r="J965" s="60"/>
    </row>
    <row r="966">
      <c r="C966" s="58"/>
      <c r="E966" s="28"/>
      <c r="G966" s="59"/>
      <c r="H966" s="60"/>
      <c r="I966" s="60"/>
      <c r="J966" s="60"/>
    </row>
    <row r="967">
      <c r="C967" s="58"/>
      <c r="E967" s="28"/>
      <c r="G967" s="59"/>
      <c r="H967" s="60"/>
      <c r="I967" s="60"/>
      <c r="J967" s="60"/>
    </row>
    <row r="968">
      <c r="C968" s="58"/>
      <c r="E968" s="28"/>
      <c r="G968" s="59"/>
      <c r="H968" s="60"/>
      <c r="I968" s="60"/>
      <c r="J968" s="60"/>
    </row>
    <row r="969">
      <c r="C969" s="58"/>
      <c r="E969" s="28"/>
      <c r="G969" s="59"/>
      <c r="H969" s="60"/>
      <c r="I969" s="60"/>
      <c r="J969" s="60"/>
    </row>
    <row r="970">
      <c r="C970" s="58"/>
      <c r="E970" s="28"/>
      <c r="G970" s="59"/>
      <c r="H970" s="60"/>
      <c r="I970" s="60"/>
      <c r="J970" s="60"/>
    </row>
    <row r="971">
      <c r="C971" s="58"/>
      <c r="E971" s="28"/>
      <c r="G971" s="59"/>
      <c r="H971" s="60"/>
      <c r="I971" s="60"/>
      <c r="J971" s="60"/>
    </row>
    <row r="972">
      <c r="C972" s="58"/>
      <c r="E972" s="28"/>
      <c r="G972" s="59"/>
      <c r="H972" s="60"/>
      <c r="I972" s="60"/>
      <c r="J972" s="60"/>
    </row>
    <row r="973">
      <c r="C973" s="58"/>
      <c r="E973" s="28"/>
      <c r="G973" s="59"/>
      <c r="H973" s="60"/>
      <c r="I973" s="60"/>
      <c r="J973" s="60"/>
    </row>
    <row r="974">
      <c r="C974" s="58"/>
      <c r="E974" s="28"/>
      <c r="G974" s="59"/>
      <c r="H974" s="60"/>
      <c r="I974" s="60"/>
      <c r="J974" s="60"/>
    </row>
    <row r="975">
      <c r="C975" s="58"/>
      <c r="E975" s="28"/>
      <c r="G975" s="59"/>
      <c r="H975" s="60"/>
      <c r="I975" s="60"/>
      <c r="J975" s="60"/>
    </row>
    <row r="976">
      <c r="C976" s="58"/>
      <c r="E976" s="28"/>
      <c r="G976" s="59"/>
      <c r="H976" s="60"/>
      <c r="I976" s="60"/>
      <c r="J976" s="60"/>
    </row>
    <row r="977">
      <c r="C977" s="58"/>
      <c r="E977" s="28"/>
      <c r="G977" s="59"/>
      <c r="H977" s="60"/>
      <c r="I977" s="60"/>
      <c r="J977" s="60"/>
    </row>
    <row r="978">
      <c r="C978" s="58"/>
      <c r="E978" s="28"/>
      <c r="G978" s="59"/>
      <c r="H978" s="60"/>
      <c r="I978" s="60"/>
      <c r="J978" s="60"/>
    </row>
    <row r="979">
      <c r="C979" s="58"/>
      <c r="E979" s="28"/>
      <c r="G979" s="59"/>
      <c r="H979" s="60"/>
      <c r="I979" s="60"/>
      <c r="J979" s="60"/>
    </row>
    <row r="980">
      <c r="C980" s="58"/>
      <c r="E980" s="28"/>
      <c r="G980" s="59"/>
      <c r="H980" s="60"/>
      <c r="I980" s="60"/>
      <c r="J980" s="60"/>
    </row>
    <row r="981">
      <c r="C981" s="58"/>
      <c r="E981" s="28"/>
      <c r="G981" s="59"/>
      <c r="H981" s="60"/>
      <c r="I981" s="60"/>
      <c r="J981" s="60"/>
    </row>
    <row r="982">
      <c r="C982" s="58"/>
      <c r="E982" s="28"/>
      <c r="G982" s="59"/>
      <c r="H982" s="60"/>
      <c r="I982" s="60"/>
      <c r="J982" s="60"/>
    </row>
    <row r="983">
      <c r="C983" s="58"/>
      <c r="E983" s="28"/>
      <c r="G983" s="59"/>
      <c r="H983" s="60"/>
      <c r="I983" s="60"/>
      <c r="J983" s="60"/>
    </row>
    <row r="984">
      <c r="C984" s="58"/>
      <c r="E984" s="28"/>
      <c r="G984" s="59"/>
      <c r="H984" s="60"/>
      <c r="I984" s="60"/>
      <c r="J984" s="60"/>
    </row>
    <row r="985">
      <c r="C985" s="58"/>
      <c r="E985" s="28"/>
      <c r="G985" s="59"/>
      <c r="H985" s="60"/>
      <c r="I985" s="60"/>
      <c r="J985" s="60"/>
    </row>
    <row r="986">
      <c r="C986" s="58"/>
      <c r="E986" s="28"/>
      <c r="G986" s="59"/>
      <c r="H986" s="60"/>
      <c r="I986" s="60"/>
      <c r="J986" s="60"/>
    </row>
    <row r="987">
      <c r="C987" s="58"/>
      <c r="E987" s="28"/>
      <c r="G987" s="59"/>
      <c r="H987" s="60"/>
      <c r="I987" s="60"/>
      <c r="J987" s="60"/>
    </row>
    <row r="988">
      <c r="C988" s="58"/>
      <c r="E988" s="28"/>
      <c r="G988" s="59"/>
      <c r="H988" s="60"/>
      <c r="I988" s="60"/>
      <c r="J988" s="60"/>
    </row>
    <row r="989">
      <c r="C989" s="58"/>
      <c r="E989" s="28"/>
      <c r="G989" s="59"/>
      <c r="H989" s="60"/>
      <c r="I989" s="60"/>
      <c r="J989" s="60"/>
    </row>
    <row r="990">
      <c r="C990" s="58"/>
      <c r="E990" s="28"/>
      <c r="G990" s="59"/>
      <c r="H990" s="60"/>
      <c r="I990" s="60"/>
      <c r="J990" s="60"/>
    </row>
    <row r="991">
      <c r="C991" s="58"/>
      <c r="E991" s="28"/>
      <c r="G991" s="59"/>
      <c r="H991" s="60"/>
      <c r="I991" s="60"/>
      <c r="J991" s="60"/>
    </row>
    <row r="992">
      <c r="C992" s="58"/>
      <c r="E992" s="28"/>
      <c r="G992" s="59"/>
      <c r="H992" s="60"/>
      <c r="I992" s="60"/>
      <c r="J992" s="60"/>
    </row>
    <row r="993">
      <c r="C993" s="58"/>
      <c r="E993" s="28"/>
      <c r="G993" s="59"/>
      <c r="H993" s="60"/>
      <c r="I993" s="60"/>
      <c r="J993" s="60"/>
    </row>
    <row r="994">
      <c r="C994" s="58"/>
      <c r="E994" s="28"/>
      <c r="G994" s="59"/>
      <c r="H994" s="60"/>
      <c r="I994" s="60"/>
      <c r="J994" s="60"/>
    </row>
    <row r="995">
      <c r="C995" s="58"/>
      <c r="E995" s="28"/>
      <c r="G995" s="59"/>
      <c r="H995" s="60"/>
      <c r="I995" s="60"/>
      <c r="J995" s="60"/>
    </row>
    <row r="996">
      <c r="C996" s="58"/>
      <c r="E996" s="28"/>
      <c r="G996" s="59"/>
      <c r="H996" s="60"/>
      <c r="I996" s="60"/>
      <c r="J996" s="60"/>
    </row>
    <row r="997">
      <c r="C997" s="58"/>
      <c r="E997" s="28"/>
      <c r="G997" s="59"/>
      <c r="H997" s="60"/>
      <c r="I997" s="60"/>
      <c r="J997" s="60"/>
    </row>
    <row r="998">
      <c r="C998" s="58"/>
      <c r="E998" s="28"/>
      <c r="G998" s="59"/>
      <c r="H998" s="60"/>
      <c r="I998" s="60"/>
      <c r="J998" s="60"/>
    </row>
    <row r="999">
      <c r="C999" s="58"/>
      <c r="E999" s="28"/>
      <c r="G999" s="59"/>
      <c r="H999" s="60"/>
      <c r="I999" s="60"/>
      <c r="J999" s="60"/>
    </row>
    <row r="1000">
      <c r="C1000" s="58"/>
      <c r="E1000" s="28"/>
      <c r="G1000" s="59"/>
      <c r="H1000" s="60"/>
      <c r="I1000" s="60"/>
      <c r="J1000" s="60"/>
    </row>
    <row r="1001">
      <c r="C1001" s="58"/>
      <c r="E1001" s="28"/>
      <c r="G1001" s="59"/>
      <c r="H1001" s="60"/>
      <c r="I1001" s="60"/>
      <c r="J1001" s="60"/>
    </row>
    <row r="1002">
      <c r="C1002" s="58"/>
      <c r="E1002" s="28"/>
      <c r="G1002" s="59"/>
      <c r="H1002" s="60"/>
      <c r="I1002" s="60"/>
      <c r="J1002" s="60"/>
    </row>
    <row r="1003">
      <c r="C1003" s="58"/>
      <c r="E1003" s="28"/>
      <c r="G1003" s="59"/>
      <c r="H1003" s="60"/>
      <c r="I1003" s="60"/>
      <c r="J1003" s="60"/>
    </row>
    <row r="1004">
      <c r="C1004" s="58"/>
      <c r="E1004" s="28"/>
      <c r="G1004" s="59"/>
      <c r="H1004" s="60"/>
      <c r="I1004" s="60"/>
      <c r="J1004" s="60"/>
    </row>
    <row r="1005">
      <c r="C1005" s="58"/>
      <c r="E1005" s="28"/>
      <c r="G1005" s="59"/>
      <c r="H1005" s="60"/>
      <c r="I1005" s="60"/>
      <c r="J1005" s="60"/>
    </row>
    <row r="1006">
      <c r="C1006" s="58"/>
      <c r="E1006" s="28"/>
      <c r="G1006" s="59"/>
      <c r="H1006" s="60"/>
      <c r="I1006" s="60"/>
      <c r="J1006" s="60"/>
    </row>
    <row r="1007">
      <c r="C1007" s="58"/>
      <c r="E1007" s="28"/>
      <c r="G1007" s="59"/>
      <c r="H1007" s="60"/>
      <c r="I1007" s="60"/>
      <c r="J1007" s="60"/>
    </row>
    <row r="1008">
      <c r="C1008" s="58"/>
      <c r="E1008" s="28"/>
      <c r="G1008" s="59"/>
      <c r="H1008" s="60"/>
      <c r="I1008" s="60"/>
      <c r="J1008" s="60"/>
    </row>
  </sheetData>
  <autoFilter ref="$A$1:$A$1008"/>
  <mergeCells count="2">
    <mergeCell ref="D1:E1"/>
    <mergeCell ref="F1:G1"/>
  </mergeCells>
  <drawing r:id="rId1"/>
</worksheet>
</file>