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hod 2" sheetId="1" r:id="rId4"/>
  </sheets>
  <definedNames/>
  <calcPr/>
</workbook>
</file>

<file path=xl/sharedStrings.xml><?xml version="1.0" encoding="utf-8"?>
<sst xmlns="http://schemas.openxmlformats.org/spreadsheetml/2006/main" count="98" uniqueCount="39">
  <si>
    <t>seasonality</t>
  </si>
  <si>
    <t>Jan</t>
  </si>
  <si>
    <t>Feb</t>
  </si>
  <si>
    <t>Mar</t>
  </si>
  <si>
    <t>Apr</t>
  </si>
  <si>
    <t>May</t>
  </si>
  <si>
    <t>Jun</t>
  </si>
  <si>
    <t>Jul</t>
  </si>
  <si>
    <t>Sales Contribution</t>
  </si>
  <si>
    <t>Stock to sales ratio</t>
  </si>
  <si>
    <t>Store</t>
  </si>
  <si>
    <t xml:space="preserve">Medows </t>
  </si>
  <si>
    <t>Mango</t>
  </si>
  <si>
    <t>Alphabet</t>
  </si>
  <si>
    <t>stock to sales</t>
  </si>
  <si>
    <t>Shirts</t>
  </si>
  <si>
    <t>shorts</t>
  </si>
  <si>
    <t xml:space="preserve"> </t>
  </si>
  <si>
    <t>socks</t>
  </si>
  <si>
    <t>jackets</t>
  </si>
  <si>
    <t>sweaters</t>
  </si>
  <si>
    <t>Markdown</t>
  </si>
  <si>
    <t>Swimsuits</t>
  </si>
  <si>
    <t>Aggregate Projected sales</t>
  </si>
  <si>
    <t>Contriibution</t>
  </si>
  <si>
    <t>OTB Breakdown Meadows</t>
  </si>
  <si>
    <t xml:space="preserve">Store 1 </t>
  </si>
  <si>
    <t>Store 2</t>
  </si>
  <si>
    <t>realized</t>
  </si>
  <si>
    <t>stock turns</t>
  </si>
  <si>
    <t>Store 3</t>
  </si>
  <si>
    <t>Medows</t>
  </si>
  <si>
    <t>Projected sales</t>
  </si>
  <si>
    <t>Markdowns</t>
  </si>
  <si>
    <t>OTB</t>
  </si>
  <si>
    <t xml:space="preserve">Inventory holding </t>
  </si>
  <si>
    <t>OTB Breakdown Mango</t>
  </si>
  <si>
    <t>Alphapet</t>
  </si>
  <si>
    <t>OTB Breakdown Alphabet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</si>
</sst>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Calibri"/>
      <scheme val="minor"/>
    </font>
    <font>
      <sz val="12.0"/>
      <color theme="1"/>
      <name val="Calibri"/>
    </font>
    <font>
      <color theme="1"/>
      <name val="Calibri"/>
      <scheme val="minor"/>
    </font>
    <font/>
    <font>
      <i/>
      <sz val="12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  <fill>
      <patternFill patternType="solid">
        <fgColor rgb="FFF4B083"/>
        <bgColor rgb="FFF4B083"/>
      </patternFill>
    </fill>
    <fill>
      <patternFill patternType="solid">
        <fgColor rgb="FFFFC000"/>
        <bgColor rgb="FFFFC00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1" numFmtId="0" xfId="0" applyAlignment="1" applyBorder="1" applyFill="1" applyFont="1">
      <alignment horizontal="center"/>
    </xf>
    <xf borderId="0" fillId="0" fontId="2" numFmtId="0" xfId="0" applyFont="1"/>
    <xf borderId="1" fillId="0" fontId="1" numFmtId="0" xfId="0" applyBorder="1" applyFont="1"/>
    <xf borderId="1" fillId="0" fontId="1" numFmtId="9" xfId="0" applyBorder="1" applyFont="1" applyNumberFormat="1"/>
    <xf borderId="1" fillId="3" fontId="1" numFmtId="0" xfId="0" applyAlignment="1" applyBorder="1" applyFill="1" applyFont="1">
      <alignment horizontal="center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2" fillId="0" fontId="3" numFmtId="0" xfId="0" applyBorder="1" applyFont="1"/>
    <xf borderId="1" fillId="3" fontId="1" numFmtId="0" xfId="0" applyBorder="1" applyFont="1"/>
    <xf borderId="1" fillId="4" fontId="1" numFmtId="0" xfId="0" applyBorder="1" applyFill="1" applyFont="1"/>
    <xf borderId="3" fillId="5" fontId="1" numFmtId="0" xfId="0" applyAlignment="1" applyBorder="1" applyFill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6" fillId="0" fontId="1" numFmtId="0" xfId="0" applyAlignment="1" applyBorder="1" applyFont="1">
      <alignment horizontal="center"/>
    </xf>
    <xf borderId="6" fillId="0" fontId="3" numFmtId="0" xfId="0" applyBorder="1" applyFont="1"/>
    <xf borderId="1" fillId="5" fontId="1" numFmtId="0" xfId="0" applyBorder="1" applyFont="1"/>
    <xf borderId="1" fillId="0" fontId="4" numFmtId="0" xfId="0" applyBorder="1" applyFont="1"/>
    <xf borderId="1" fillId="6" fontId="1" numFmtId="0" xfId="0" applyBorder="1" applyFill="1" applyFont="1"/>
    <xf borderId="1" fillId="7" fontId="1" numFmtId="0" xfId="0" applyAlignment="1" applyBorder="1" applyFill="1" applyFont="1">
      <alignment horizontal="center"/>
    </xf>
    <xf borderId="1" fillId="7" fontId="1" numFmtId="0" xfId="0" applyBorder="1" applyFont="1"/>
    <xf borderId="7" fillId="7" fontId="1" numFmtId="0" xfId="0" applyAlignment="1" applyBorder="1" applyFont="1">
      <alignment horizontal="center"/>
    </xf>
    <xf borderId="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2.78"/>
    <col customWidth="1" min="2" max="2" width="12.11"/>
    <col customWidth="1" min="3" max="8" width="10.56"/>
    <col customWidth="1" min="9" max="9" width="23.67"/>
    <col customWidth="1" min="10" max="10" width="16.11"/>
    <col customWidth="1" min="11" max="26" width="10.56"/>
  </cols>
  <sheetData>
    <row r="1" ht="15.75" customHeight="1"/>
    <row r="2" ht="15.75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M2" s="1" t="s">
        <v>8</v>
      </c>
    </row>
    <row r="3" ht="15.75" customHeight="1">
      <c r="C3" s="3">
        <f t="shared" ref="C3:H3" si="1">C11/AVERAGE($C$11:$H$11)</f>
        <v>0.7346938776</v>
      </c>
      <c r="D3" s="3">
        <f t="shared" si="1"/>
        <v>0.8571428571</v>
      </c>
      <c r="E3" s="3">
        <f t="shared" si="1"/>
        <v>1.224489796</v>
      </c>
      <c r="F3" s="3">
        <f t="shared" si="1"/>
        <v>0.612244898</v>
      </c>
      <c r="G3" s="3">
        <f t="shared" si="1"/>
        <v>1.346938776</v>
      </c>
      <c r="H3" s="3">
        <f t="shared" si="1"/>
        <v>1.224489796</v>
      </c>
      <c r="J3" s="3" t="s">
        <v>9</v>
      </c>
      <c r="M3" s="3" t="s">
        <v>10</v>
      </c>
      <c r="N3" s="4" t="s">
        <v>11</v>
      </c>
      <c r="O3" s="4" t="s">
        <v>12</v>
      </c>
      <c r="P3" s="4" t="s">
        <v>13</v>
      </c>
    </row>
    <row r="4" ht="15.75" customHeight="1">
      <c r="B4" s="3" t="s">
        <v>14</v>
      </c>
      <c r="C4" s="3">
        <f t="shared" ref="C4:H4" si="2">C3*$J$4</f>
        <v>1.248979592</v>
      </c>
      <c r="D4" s="3">
        <f t="shared" si="2"/>
        <v>1.457142857</v>
      </c>
      <c r="E4" s="3">
        <f t="shared" si="2"/>
        <v>2.081632653</v>
      </c>
      <c r="F4" s="3">
        <f t="shared" si="2"/>
        <v>1.040816327</v>
      </c>
      <c r="G4" s="3">
        <f t="shared" si="2"/>
        <v>2.289795918</v>
      </c>
      <c r="H4" s="3">
        <f t="shared" si="2"/>
        <v>2.081632653</v>
      </c>
      <c r="J4" s="3">
        <v>1.7</v>
      </c>
      <c r="M4" s="4" t="s">
        <v>15</v>
      </c>
      <c r="N4" s="5">
        <v>0.11</v>
      </c>
      <c r="O4" s="5">
        <v>0.25</v>
      </c>
      <c r="P4" s="5">
        <v>0.1</v>
      </c>
    </row>
    <row r="5" ht="15.75" customHeight="1">
      <c r="M5" s="4" t="s">
        <v>16</v>
      </c>
      <c r="N5" s="5">
        <v>0.23</v>
      </c>
      <c r="O5" s="5">
        <v>0.2</v>
      </c>
      <c r="P5" s="5">
        <v>0.1</v>
      </c>
    </row>
    <row r="6" ht="15.75" customHeight="1">
      <c r="B6" s="3" t="s">
        <v>17</v>
      </c>
      <c r="M6" s="4" t="s">
        <v>18</v>
      </c>
      <c r="N6" s="5">
        <v>0.05</v>
      </c>
      <c r="O6" s="5">
        <v>0.1</v>
      </c>
      <c r="P6" s="5">
        <v>0.1</v>
      </c>
    </row>
    <row r="7" ht="15.75" customHeight="1">
      <c r="M7" s="4" t="s">
        <v>19</v>
      </c>
      <c r="N7" s="5">
        <v>0.12</v>
      </c>
      <c r="O7" s="5">
        <v>0.2</v>
      </c>
      <c r="P7" s="5">
        <v>0.3</v>
      </c>
    </row>
    <row r="8" ht="15.75" customHeight="1">
      <c r="A8" s="6"/>
      <c r="B8" s="6" t="s">
        <v>1</v>
      </c>
      <c r="C8" s="6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6" t="s">
        <v>7</v>
      </c>
      <c r="M8" s="4" t="s">
        <v>20</v>
      </c>
      <c r="N8" s="5">
        <v>0.1</v>
      </c>
      <c r="O8" s="5">
        <v>0.15</v>
      </c>
      <c r="P8" s="5">
        <v>0.2</v>
      </c>
    </row>
    <row r="9" ht="15.75" customHeight="1">
      <c r="A9" s="7" t="s">
        <v>21</v>
      </c>
      <c r="B9" s="7"/>
      <c r="C9" s="7">
        <v>0.1</v>
      </c>
      <c r="D9" s="7">
        <v>0.3</v>
      </c>
      <c r="E9" s="7">
        <v>0.4</v>
      </c>
      <c r="F9" s="7">
        <v>0.1</v>
      </c>
      <c r="G9" s="7">
        <v>0.3</v>
      </c>
      <c r="H9" s="7">
        <v>0.2</v>
      </c>
      <c r="M9" s="4" t="s">
        <v>22</v>
      </c>
      <c r="N9" s="5">
        <v>0.39</v>
      </c>
      <c r="O9" s="5">
        <v>0.1</v>
      </c>
      <c r="P9" s="5">
        <v>0.2</v>
      </c>
    </row>
    <row r="10" ht="15.75" customHeight="1">
      <c r="A10" s="8"/>
      <c r="B10" s="9"/>
      <c r="C10" s="9"/>
      <c r="D10" s="9"/>
      <c r="E10" s="9"/>
      <c r="F10" s="9"/>
      <c r="G10" s="9"/>
      <c r="H10" s="9"/>
    </row>
    <row r="11" ht="15.75" customHeight="1">
      <c r="A11" s="10" t="s">
        <v>23</v>
      </c>
      <c r="B11" s="10"/>
      <c r="C11" s="10">
        <v>1200.0</v>
      </c>
      <c r="D11" s="10">
        <v>1400.0</v>
      </c>
      <c r="E11" s="10">
        <v>2000.0</v>
      </c>
      <c r="F11" s="10">
        <v>1000.0</v>
      </c>
      <c r="G11" s="10">
        <v>2200.0</v>
      </c>
      <c r="H11" s="10">
        <v>2000.0</v>
      </c>
    </row>
    <row r="12" ht="15.75" customHeight="1">
      <c r="A12" s="11"/>
      <c r="B12" s="4" t="s">
        <v>24</v>
      </c>
      <c r="J12" s="12" t="s">
        <v>25</v>
      </c>
      <c r="K12" s="13"/>
      <c r="L12" s="13"/>
      <c r="M12" s="13"/>
      <c r="N12" s="13"/>
      <c r="O12" s="13"/>
      <c r="P12" s="14"/>
    </row>
    <row r="13" ht="15.75" customHeight="1">
      <c r="A13" s="11" t="s">
        <v>26</v>
      </c>
      <c r="B13" s="5">
        <v>0.25</v>
      </c>
      <c r="J13" s="4" t="s">
        <v>15</v>
      </c>
      <c r="K13" s="4">
        <f t="shared" ref="K13:P13" si="3">$N4*C$20</f>
        <v>60.5</v>
      </c>
      <c r="L13" s="4">
        <f t="shared" si="3"/>
        <v>60.5</v>
      </c>
      <c r="M13" s="4">
        <f t="shared" si="3"/>
        <v>71.5</v>
      </c>
      <c r="N13" s="4">
        <f t="shared" si="3"/>
        <v>58.3</v>
      </c>
      <c r="O13" s="4">
        <f t="shared" si="3"/>
        <v>66</v>
      </c>
      <c r="P13" s="4">
        <f t="shared" si="3"/>
        <v>66</v>
      </c>
    </row>
    <row r="14" ht="15.75" customHeight="1">
      <c r="A14" s="11" t="s">
        <v>27</v>
      </c>
      <c r="B14" s="5">
        <v>0.5</v>
      </c>
      <c r="D14" s="3" t="s">
        <v>28</v>
      </c>
      <c r="E14" s="3">
        <f>SUM(C18:H18)/AVERAGE(B21:H21)</f>
        <v>4.054373522</v>
      </c>
      <c r="F14" s="3" t="s">
        <v>29</v>
      </c>
      <c r="G14" s="3">
        <v>4.0</v>
      </c>
      <c r="J14" s="4" t="s">
        <v>16</v>
      </c>
      <c r="K14" s="4">
        <f t="shared" ref="K14:P14" si="4">$N5*C$20</f>
        <v>126.5</v>
      </c>
      <c r="L14" s="4">
        <f t="shared" si="4"/>
        <v>126.5</v>
      </c>
      <c r="M14" s="4">
        <f t="shared" si="4"/>
        <v>149.5</v>
      </c>
      <c r="N14" s="4">
        <f t="shared" si="4"/>
        <v>121.9</v>
      </c>
      <c r="O14" s="4">
        <f t="shared" si="4"/>
        <v>138</v>
      </c>
      <c r="P14" s="4">
        <f t="shared" si="4"/>
        <v>138</v>
      </c>
    </row>
    <row r="15" ht="15.75" customHeight="1">
      <c r="A15" s="11" t="s">
        <v>30</v>
      </c>
      <c r="B15" s="5">
        <v>0.25</v>
      </c>
      <c r="J15" s="4" t="s">
        <v>18</v>
      </c>
      <c r="K15" s="4">
        <f t="shared" ref="K15:P15" si="5">$N6*C$20</f>
        <v>27.5</v>
      </c>
      <c r="L15" s="4">
        <f t="shared" si="5"/>
        <v>27.5</v>
      </c>
      <c r="M15" s="4">
        <f t="shared" si="5"/>
        <v>32.5</v>
      </c>
      <c r="N15" s="4">
        <f t="shared" si="5"/>
        <v>26.5</v>
      </c>
      <c r="O15" s="4">
        <f t="shared" si="5"/>
        <v>30</v>
      </c>
      <c r="P15" s="4">
        <f t="shared" si="5"/>
        <v>30</v>
      </c>
    </row>
    <row r="16" ht="15.75" customHeight="1">
      <c r="A16" s="15"/>
      <c r="B16" s="16"/>
      <c r="C16" s="16"/>
      <c r="D16" s="16"/>
      <c r="E16" s="16"/>
      <c r="F16" s="16"/>
      <c r="G16" s="16"/>
      <c r="H16" s="16"/>
      <c r="J16" s="4" t="s">
        <v>19</v>
      </c>
      <c r="K16" s="4">
        <f t="shared" ref="K16:P16" si="6">$N7*C$20</f>
        <v>66</v>
      </c>
      <c r="L16" s="4">
        <f t="shared" si="6"/>
        <v>66</v>
      </c>
      <c r="M16" s="4">
        <f t="shared" si="6"/>
        <v>78</v>
      </c>
      <c r="N16" s="4">
        <f t="shared" si="6"/>
        <v>63.6</v>
      </c>
      <c r="O16" s="4">
        <f t="shared" si="6"/>
        <v>72</v>
      </c>
      <c r="P16" s="4">
        <f t="shared" si="6"/>
        <v>72</v>
      </c>
    </row>
    <row r="17" ht="15.75" customHeight="1">
      <c r="A17" s="17" t="s">
        <v>31</v>
      </c>
      <c r="B17" s="17" t="s">
        <v>1</v>
      </c>
      <c r="C17" s="17" t="s">
        <v>2</v>
      </c>
      <c r="D17" s="17" t="s">
        <v>3</v>
      </c>
      <c r="E17" s="17" t="s">
        <v>4</v>
      </c>
      <c r="F17" s="17" t="s">
        <v>5</v>
      </c>
      <c r="G17" s="17" t="s">
        <v>6</v>
      </c>
      <c r="H17" s="17" t="s">
        <v>7</v>
      </c>
      <c r="J17" s="4" t="s">
        <v>20</v>
      </c>
      <c r="K17" s="4">
        <f t="shared" ref="K17:P17" si="7">$N8*C$20</f>
        <v>55</v>
      </c>
      <c r="L17" s="4">
        <f t="shared" si="7"/>
        <v>55</v>
      </c>
      <c r="M17" s="4">
        <f t="shared" si="7"/>
        <v>65</v>
      </c>
      <c r="N17" s="4">
        <f t="shared" si="7"/>
        <v>53</v>
      </c>
      <c r="O17" s="4">
        <f t="shared" si="7"/>
        <v>60</v>
      </c>
      <c r="P17" s="4">
        <f t="shared" si="7"/>
        <v>60</v>
      </c>
    </row>
    <row r="18" ht="15.75" customHeight="1">
      <c r="A18" s="4" t="s">
        <v>32</v>
      </c>
      <c r="B18" s="4"/>
      <c r="C18" s="4">
        <f t="shared" ref="C18:H18" si="8">C11*$B$13</f>
        <v>300</v>
      </c>
      <c r="D18" s="4">
        <f t="shared" si="8"/>
        <v>350</v>
      </c>
      <c r="E18" s="4">
        <f t="shared" si="8"/>
        <v>500</v>
      </c>
      <c r="F18" s="4">
        <f t="shared" si="8"/>
        <v>250</v>
      </c>
      <c r="G18" s="4">
        <f t="shared" si="8"/>
        <v>550</v>
      </c>
      <c r="H18" s="4">
        <f t="shared" si="8"/>
        <v>500</v>
      </c>
      <c r="J18" s="4" t="s">
        <v>22</v>
      </c>
      <c r="K18" s="4">
        <f t="shared" ref="K18:P18" si="9">$N9*C$20</f>
        <v>214.5</v>
      </c>
      <c r="L18" s="4">
        <f t="shared" si="9"/>
        <v>214.5</v>
      </c>
      <c r="M18" s="4">
        <f t="shared" si="9"/>
        <v>253.5</v>
      </c>
      <c r="N18" s="4">
        <f t="shared" si="9"/>
        <v>206.7</v>
      </c>
      <c r="O18" s="4">
        <f t="shared" si="9"/>
        <v>234</v>
      </c>
      <c r="P18" s="4">
        <f t="shared" si="9"/>
        <v>234</v>
      </c>
    </row>
    <row r="19" ht="15.75" customHeight="1">
      <c r="A19" s="4" t="s">
        <v>33</v>
      </c>
      <c r="B19" s="4"/>
      <c r="C19" s="4">
        <f t="shared" ref="C19:H19" si="10">C18*C$9</f>
        <v>30</v>
      </c>
      <c r="D19" s="4">
        <f t="shared" si="10"/>
        <v>105</v>
      </c>
      <c r="E19" s="4">
        <f t="shared" si="10"/>
        <v>200</v>
      </c>
      <c r="F19" s="4">
        <f t="shared" si="10"/>
        <v>25</v>
      </c>
      <c r="G19" s="4">
        <f t="shared" si="10"/>
        <v>165</v>
      </c>
      <c r="H19" s="4">
        <f t="shared" si="10"/>
        <v>100</v>
      </c>
    </row>
    <row r="20" ht="15.75" customHeight="1">
      <c r="A20" s="4" t="s">
        <v>34</v>
      </c>
      <c r="B20" s="4"/>
      <c r="C20" s="18">
        <v>550.0</v>
      </c>
      <c r="D20" s="4">
        <v>550.0</v>
      </c>
      <c r="E20" s="18">
        <v>650.0</v>
      </c>
      <c r="F20" s="4">
        <v>530.0</v>
      </c>
      <c r="G20" s="18">
        <v>600.0</v>
      </c>
      <c r="H20" s="4">
        <v>600.0</v>
      </c>
    </row>
    <row r="21" ht="15.75" customHeight="1">
      <c r="A21" s="4" t="s">
        <v>35</v>
      </c>
      <c r="B21" s="4">
        <v>300.0</v>
      </c>
      <c r="C21" s="4">
        <f t="shared" ref="C21:H21" si="11">B21-C18-C19+C20</f>
        <v>520</v>
      </c>
      <c r="D21" s="4">
        <f t="shared" si="11"/>
        <v>615</v>
      </c>
      <c r="E21" s="4">
        <f t="shared" si="11"/>
        <v>565</v>
      </c>
      <c r="F21" s="4">
        <f t="shared" si="11"/>
        <v>820</v>
      </c>
      <c r="G21" s="4">
        <f t="shared" si="11"/>
        <v>705</v>
      </c>
      <c r="H21" s="4">
        <f t="shared" si="11"/>
        <v>705</v>
      </c>
    </row>
    <row r="22" ht="15.75" customHeight="1">
      <c r="A22" s="1"/>
    </row>
    <row r="23" ht="15.75" customHeight="1">
      <c r="A23" s="1"/>
      <c r="B23" s="1"/>
      <c r="C23" s="3" t="s">
        <v>28</v>
      </c>
      <c r="D23" s="3">
        <f>SUM(C25:H25)/AVERAGE(B28:H28)</f>
        <v>4.271481943</v>
      </c>
      <c r="E23" s="3" t="s">
        <v>29</v>
      </c>
      <c r="F23" s="3">
        <v>4.0</v>
      </c>
      <c r="G23" s="1"/>
      <c r="H23" s="1"/>
    </row>
    <row r="24" ht="15.75" customHeight="1">
      <c r="A24" s="19" t="s">
        <v>12</v>
      </c>
      <c r="B24" s="19" t="s">
        <v>1</v>
      </c>
      <c r="C24" s="19" t="s">
        <v>2</v>
      </c>
      <c r="D24" s="19" t="s">
        <v>3</v>
      </c>
      <c r="E24" s="19" t="s">
        <v>4</v>
      </c>
      <c r="F24" s="19" t="s">
        <v>5</v>
      </c>
      <c r="G24" s="19" t="s">
        <v>6</v>
      </c>
      <c r="H24" s="19" t="s">
        <v>7</v>
      </c>
      <c r="J24" s="12" t="s">
        <v>36</v>
      </c>
      <c r="K24" s="13"/>
      <c r="L24" s="13"/>
      <c r="M24" s="13"/>
      <c r="N24" s="13"/>
      <c r="O24" s="13"/>
      <c r="P24" s="14"/>
    </row>
    <row r="25" ht="15.75" customHeight="1">
      <c r="A25" s="4" t="s">
        <v>32</v>
      </c>
      <c r="B25" s="4"/>
      <c r="C25" s="4">
        <f t="shared" ref="C25:H25" si="12">C11*$B$14</f>
        <v>600</v>
      </c>
      <c r="D25" s="4">
        <f t="shared" si="12"/>
        <v>700</v>
      </c>
      <c r="E25" s="4">
        <f t="shared" si="12"/>
        <v>1000</v>
      </c>
      <c r="F25" s="4">
        <f t="shared" si="12"/>
        <v>500</v>
      </c>
      <c r="G25" s="4">
        <f t="shared" si="12"/>
        <v>1100</v>
      </c>
      <c r="H25" s="4">
        <f t="shared" si="12"/>
        <v>1000</v>
      </c>
      <c r="J25" s="4" t="s">
        <v>15</v>
      </c>
      <c r="K25" s="4">
        <f t="shared" ref="K25:P25" si="13">C$27*$O4</f>
        <v>300</v>
      </c>
      <c r="L25" s="4">
        <f t="shared" si="13"/>
        <v>337.5</v>
      </c>
      <c r="M25" s="4">
        <f t="shared" si="13"/>
        <v>250</v>
      </c>
      <c r="N25" s="4">
        <f t="shared" si="13"/>
        <v>312.5</v>
      </c>
      <c r="O25" s="4">
        <f t="shared" si="13"/>
        <v>325</v>
      </c>
      <c r="P25" s="4">
        <f t="shared" si="13"/>
        <v>100</v>
      </c>
    </row>
    <row r="26" ht="15.75" customHeight="1">
      <c r="A26" s="4" t="s">
        <v>33</v>
      </c>
      <c r="B26" s="4"/>
      <c r="C26" s="4">
        <f t="shared" ref="C26:H26" si="14">C25*C$9</f>
        <v>60</v>
      </c>
      <c r="D26" s="4">
        <f t="shared" si="14"/>
        <v>210</v>
      </c>
      <c r="E26" s="4">
        <f t="shared" si="14"/>
        <v>400</v>
      </c>
      <c r="F26" s="4">
        <f t="shared" si="14"/>
        <v>50</v>
      </c>
      <c r="G26" s="4">
        <f t="shared" si="14"/>
        <v>330</v>
      </c>
      <c r="H26" s="4">
        <f t="shared" si="14"/>
        <v>200</v>
      </c>
      <c r="J26" s="4" t="s">
        <v>16</v>
      </c>
      <c r="K26" s="4">
        <f t="shared" ref="K26:P26" si="15">C$27*$O5</f>
        <v>240</v>
      </c>
      <c r="L26" s="4">
        <f t="shared" si="15"/>
        <v>270</v>
      </c>
      <c r="M26" s="4">
        <f t="shared" si="15"/>
        <v>200</v>
      </c>
      <c r="N26" s="4">
        <f t="shared" si="15"/>
        <v>250</v>
      </c>
      <c r="O26" s="4">
        <f t="shared" si="15"/>
        <v>260</v>
      </c>
      <c r="P26" s="4">
        <f t="shared" si="15"/>
        <v>80</v>
      </c>
    </row>
    <row r="27" ht="15.75" customHeight="1">
      <c r="A27" s="4" t="s">
        <v>34</v>
      </c>
      <c r="B27" s="4"/>
      <c r="C27" s="4">
        <v>1200.0</v>
      </c>
      <c r="D27" s="4">
        <v>1350.0</v>
      </c>
      <c r="E27" s="4">
        <v>1000.0</v>
      </c>
      <c r="F27" s="4">
        <v>1250.0</v>
      </c>
      <c r="G27" s="4">
        <v>1300.0</v>
      </c>
      <c r="H27" s="4">
        <v>400.0</v>
      </c>
      <c r="J27" s="4" t="s">
        <v>18</v>
      </c>
      <c r="K27" s="4">
        <f t="shared" ref="K27:P27" si="16">C$27*$O6</f>
        <v>120</v>
      </c>
      <c r="L27" s="4">
        <f t="shared" si="16"/>
        <v>135</v>
      </c>
      <c r="M27" s="4">
        <f t="shared" si="16"/>
        <v>100</v>
      </c>
      <c r="N27" s="4">
        <f t="shared" si="16"/>
        <v>125</v>
      </c>
      <c r="O27" s="4">
        <f t="shared" si="16"/>
        <v>130</v>
      </c>
      <c r="P27" s="4">
        <f t="shared" si="16"/>
        <v>40</v>
      </c>
    </row>
    <row r="28" ht="15.75" customHeight="1">
      <c r="A28" s="4" t="s">
        <v>35</v>
      </c>
      <c r="B28" s="4">
        <v>450.0</v>
      </c>
      <c r="C28" s="4">
        <f t="shared" ref="C28:H28" si="17">B28-C25-C26+C27</f>
        <v>990</v>
      </c>
      <c r="D28" s="4">
        <f t="shared" si="17"/>
        <v>1430</v>
      </c>
      <c r="E28" s="4">
        <f t="shared" si="17"/>
        <v>1030</v>
      </c>
      <c r="F28" s="4">
        <f t="shared" si="17"/>
        <v>1730</v>
      </c>
      <c r="G28" s="4">
        <f t="shared" si="17"/>
        <v>1600</v>
      </c>
      <c r="H28" s="4">
        <f t="shared" si="17"/>
        <v>800</v>
      </c>
      <c r="J28" s="4" t="s">
        <v>19</v>
      </c>
      <c r="K28" s="4">
        <f t="shared" ref="K28:P28" si="18">C$27*$O7</f>
        <v>240</v>
      </c>
      <c r="L28" s="4">
        <f t="shared" si="18"/>
        <v>270</v>
      </c>
      <c r="M28" s="4">
        <f t="shared" si="18"/>
        <v>200</v>
      </c>
      <c r="N28" s="4">
        <f t="shared" si="18"/>
        <v>250</v>
      </c>
      <c r="O28" s="4">
        <f t="shared" si="18"/>
        <v>260</v>
      </c>
      <c r="P28" s="4">
        <f t="shared" si="18"/>
        <v>80</v>
      </c>
    </row>
    <row r="29" ht="15.75" customHeight="1">
      <c r="A29" s="1"/>
      <c r="J29" s="4" t="s">
        <v>20</v>
      </c>
      <c r="K29" s="4">
        <f t="shared" ref="K29:P29" si="19">C$27*$O8</f>
        <v>180</v>
      </c>
      <c r="L29" s="4">
        <f t="shared" si="19"/>
        <v>202.5</v>
      </c>
      <c r="M29" s="4">
        <f t="shared" si="19"/>
        <v>150</v>
      </c>
      <c r="N29" s="4">
        <f t="shared" si="19"/>
        <v>187.5</v>
      </c>
      <c r="O29" s="4">
        <f t="shared" si="19"/>
        <v>195</v>
      </c>
      <c r="P29" s="4">
        <f t="shared" si="19"/>
        <v>60</v>
      </c>
    </row>
    <row r="30" ht="15.75" customHeight="1">
      <c r="A30" s="1"/>
      <c r="B30" s="3" t="s">
        <v>28</v>
      </c>
      <c r="C30" s="3">
        <f>SUM(C32:H32)/AVERAGE(B35:H35)</f>
        <v>4.142512077</v>
      </c>
      <c r="D30" s="3" t="s">
        <v>29</v>
      </c>
      <c r="E30" s="3">
        <v>4.0</v>
      </c>
      <c r="F30" s="1"/>
      <c r="G30" s="1"/>
      <c r="H30" s="1"/>
      <c r="J30" s="4" t="s">
        <v>22</v>
      </c>
      <c r="K30" s="4">
        <f t="shared" ref="K30:P30" si="20">C$27*$O9</f>
        <v>120</v>
      </c>
      <c r="L30" s="4">
        <f t="shared" si="20"/>
        <v>135</v>
      </c>
      <c r="M30" s="4">
        <f t="shared" si="20"/>
        <v>100</v>
      </c>
      <c r="N30" s="4">
        <f t="shared" si="20"/>
        <v>125</v>
      </c>
      <c r="O30" s="4">
        <f t="shared" si="20"/>
        <v>130</v>
      </c>
      <c r="P30" s="4">
        <f t="shared" si="20"/>
        <v>40</v>
      </c>
    </row>
    <row r="31" ht="15.75" customHeight="1">
      <c r="A31" s="20" t="s">
        <v>37</v>
      </c>
      <c r="B31" s="21" t="s">
        <v>1</v>
      </c>
      <c r="C31" s="21" t="s">
        <v>2</v>
      </c>
      <c r="D31" s="21" t="s">
        <v>3</v>
      </c>
      <c r="E31" s="21" t="s">
        <v>4</v>
      </c>
      <c r="F31" s="21" t="s">
        <v>5</v>
      </c>
      <c r="G31" s="21" t="s">
        <v>6</v>
      </c>
      <c r="H31" s="21" t="s">
        <v>7</v>
      </c>
    </row>
    <row r="32" ht="15.75" customHeight="1">
      <c r="A32" s="4" t="s">
        <v>32</v>
      </c>
      <c r="B32" s="4"/>
      <c r="C32" s="4">
        <f t="shared" ref="C32:H32" si="21">$B$15*C11</f>
        <v>300</v>
      </c>
      <c r="D32" s="4">
        <f t="shared" si="21"/>
        <v>350</v>
      </c>
      <c r="E32" s="4">
        <f t="shared" si="21"/>
        <v>500</v>
      </c>
      <c r="F32" s="4">
        <f t="shared" si="21"/>
        <v>250</v>
      </c>
      <c r="G32" s="4">
        <f t="shared" si="21"/>
        <v>550</v>
      </c>
      <c r="H32" s="4">
        <f t="shared" si="21"/>
        <v>500</v>
      </c>
    </row>
    <row r="33" ht="15.75" customHeight="1">
      <c r="A33" s="4" t="s">
        <v>33</v>
      </c>
      <c r="B33" s="4"/>
      <c r="C33" s="4">
        <f t="shared" ref="C33:H33" si="22">C32*C$9</f>
        <v>30</v>
      </c>
      <c r="D33" s="4">
        <f t="shared" si="22"/>
        <v>105</v>
      </c>
      <c r="E33" s="4">
        <f t="shared" si="22"/>
        <v>200</v>
      </c>
      <c r="F33" s="4">
        <f t="shared" si="22"/>
        <v>25</v>
      </c>
      <c r="G33" s="4">
        <f t="shared" si="22"/>
        <v>165</v>
      </c>
      <c r="H33" s="4">
        <f t="shared" si="22"/>
        <v>100</v>
      </c>
    </row>
    <row r="34" ht="15.75" customHeight="1">
      <c r="A34" s="4" t="s">
        <v>34</v>
      </c>
      <c r="B34" s="4"/>
      <c r="C34" s="4">
        <v>600.0</v>
      </c>
      <c r="D34" s="4">
        <v>600.0</v>
      </c>
      <c r="E34" s="4">
        <v>550.0</v>
      </c>
      <c r="F34" s="4">
        <v>700.0</v>
      </c>
      <c r="G34" s="4">
        <v>600.0</v>
      </c>
      <c r="H34" s="4">
        <v>550.0</v>
      </c>
      <c r="J34" s="22" t="s">
        <v>38</v>
      </c>
      <c r="K34" s="9"/>
      <c r="L34" s="9"/>
      <c r="M34" s="9"/>
      <c r="N34" s="9"/>
      <c r="O34" s="23"/>
    </row>
    <row r="35" ht="15.75" customHeight="1">
      <c r="A35" s="4" t="s">
        <v>35</v>
      </c>
      <c r="B35" s="4">
        <v>200.0</v>
      </c>
      <c r="C35" s="4">
        <f t="shared" ref="C35:H35" si="23">B35-C32-C33+C34</f>
        <v>470</v>
      </c>
      <c r="D35" s="4">
        <f t="shared" si="23"/>
        <v>615</v>
      </c>
      <c r="E35" s="4">
        <f t="shared" si="23"/>
        <v>465</v>
      </c>
      <c r="F35" s="4">
        <f t="shared" si="23"/>
        <v>890</v>
      </c>
      <c r="G35" s="4">
        <f t="shared" si="23"/>
        <v>775</v>
      </c>
      <c r="H35" s="4">
        <f t="shared" si="23"/>
        <v>725</v>
      </c>
      <c r="J35" s="4" t="s">
        <v>15</v>
      </c>
      <c r="K35" s="4">
        <f t="shared" ref="K35:O35" si="24">C$34*$P4</f>
        <v>60</v>
      </c>
      <c r="L35" s="4">
        <f t="shared" si="24"/>
        <v>60</v>
      </c>
      <c r="M35" s="4">
        <f t="shared" si="24"/>
        <v>55</v>
      </c>
      <c r="N35" s="4">
        <f t="shared" si="24"/>
        <v>70</v>
      </c>
      <c r="O35" s="4">
        <f t="shared" si="24"/>
        <v>60</v>
      </c>
    </row>
    <row r="36" ht="15.75" customHeight="1">
      <c r="J36" s="4" t="s">
        <v>16</v>
      </c>
      <c r="K36" s="4">
        <f t="shared" ref="K36:O36" si="25">C$34*$P5</f>
        <v>60</v>
      </c>
      <c r="L36" s="4">
        <f t="shared" si="25"/>
        <v>60</v>
      </c>
      <c r="M36" s="4">
        <f t="shared" si="25"/>
        <v>55</v>
      </c>
      <c r="N36" s="4">
        <f t="shared" si="25"/>
        <v>70</v>
      </c>
      <c r="O36" s="4">
        <f t="shared" si="25"/>
        <v>60</v>
      </c>
    </row>
    <row r="37" ht="15.75" customHeight="1">
      <c r="J37" s="4" t="s">
        <v>18</v>
      </c>
      <c r="K37" s="4">
        <f t="shared" ref="K37:O37" si="26">C$34*$P6</f>
        <v>60</v>
      </c>
      <c r="L37" s="4">
        <f t="shared" si="26"/>
        <v>60</v>
      </c>
      <c r="M37" s="4">
        <f t="shared" si="26"/>
        <v>55</v>
      </c>
      <c r="N37" s="4">
        <f t="shared" si="26"/>
        <v>70</v>
      </c>
      <c r="O37" s="4">
        <f t="shared" si="26"/>
        <v>60</v>
      </c>
    </row>
    <row r="38" ht="15.75" customHeight="1">
      <c r="J38" s="4" t="s">
        <v>19</v>
      </c>
      <c r="K38" s="4">
        <f t="shared" ref="K38:O38" si="27">C$34*$P7</f>
        <v>180</v>
      </c>
      <c r="L38" s="4">
        <f t="shared" si="27"/>
        <v>180</v>
      </c>
      <c r="M38" s="4">
        <f t="shared" si="27"/>
        <v>165</v>
      </c>
      <c r="N38" s="4">
        <f t="shared" si="27"/>
        <v>210</v>
      </c>
      <c r="O38" s="4">
        <f t="shared" si="27"/>
        <v>180</v>
      </c>
    </row>
    <row r="39" ht="15.75" customHeight="1">
      <c r="J39" s="4" t="s">
        <v>20</v>
      </c>
      <c r="K39" s="4">
        <f t="shared" ref="K39:O39" si="28">C$34*$P8</f>
        <v>120</v>
      </c>
      <c r="L39" s="4">
        <f t="shared" si="28"/>
        <v>120</v>
      </c>
      <c r="M39" s="4">
        <f t="shared" si="28"/>
        <v>110</v>
      </c>
      <c r="N39" s="4">
        <f t="shared" si="28"/>
        <v>140</v>
      </c>
      <c r="O39" s="4">
        <f t="shared" si="28"/>
        <v>120</v>
      </c>
    </row>
    <row r="40" ht="15.75" customHeight="1">
      <c r="J40" s="4" t="s">
        <v>22</v>
      </c>
      <c r="K40" s="4">
        <f t="shared" ref="K40:O40" si="29">C$34*$P9</f>
        <v>120</v>
      </c>
      <c r="L40" s="4">
        <f t="shared" si="29"/>
        <v>120</v>
      </c>
      <c r="M40" s="4">
        <f t="shared" si="29"/>
        <v>110</v>
      </c>
      <c r="N40" s="4">
        <f t="shared" si="29"/>
        <v>140</v>
      </c>
      <c r="O40" s="4">
        <f t="shared" si="29"/>
        <v>120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M2:P2"/>
    <mergeCell ref="A10:H10"/>
    <mergeCell ref="J12:P12"/>
    <mergeCell ref="A16:H16"/>
    <mergeCell ref="A22:H22"/>
    <mergeCell ref="J24:P24"/>
    <mergeCell ref="A29:H29"/>
    <mergeCell ref="J34:O34"/>
  </mergeCells>
  <printOptions/>
  <pageMargins bottom="0.75" footer="0.0" header="0.0" left="0.7" right="0.7" top="0.75"/>
  <pageSetup orientation="landscape"/>
  <drawing r:id="rId1"/>
</worksheet>
</file>