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 activeTab="1"/>
  </bookViews>
  <sheets>
    <sheet name="Sheet1" sheetId="1" r:id="rId1"/>
    <sheet name="数据" sheetId="2" r:id="rId2"/>
    <sheet name="Sheet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<sst xmlns="http://schemas.openxmlformats.org/spreadsheetml/2006/main" count="100" uniqueCount="61">
  <si>
    <t>创始日期</t>
  </si>
  <si>
    <t>帖子数量/个</t>
  </si>
  <si>
    <t>总帖子数量/个</t>
  </si>
  <si>
    <t>年月份</t>
  </si>
  <si>
    <t>每月增加的数量/个</t>
  </si>
  <si>
    <t>每月总数量/个</t>
  </si>
  <si>
    <t>总计数</t>
  </si>
  <si>
    <t>三个月：</t>
  </si>
  <si>
    <t>question</t>
  </si>
  <si>
    <t>question log</t>
  </si>
  <si>
    <t>user log</t>
  </si>
  <si>
    <t>增加的较上一时间段</t>
  </si>
  <si>
    <t>总数的较上一时间段</t>
  </si>
  <si>
    <t>Feb 21-Apr 21</t>
  </si>
  <si>
    <t>三个月（帖子）</t>
  </si>
  <si>
    <t>三个月（用户）</t>
  </si>
  <si>
    <t>May 21-Jul 21</t>
  </si>
  <si>
    <t>Aug 21-Oct 21</t>
  </si>
  <si>
    <t>Nov 21-Jan 22</t>
  </si>
  <si>
    <t>Feb 22-Apr 22</t>
  </si>
  <si>
    <t>May 22-Jul 22</t>
  </si>
  <si>
    <t>Aug 22-Oct 22</t>
  </si>
  <si>
    <t>Nov 22-Jan 23</t>
  </si>
  <si>
    <t>Feb 23-Apr 23</t>
  </si>
  <si>
    <t>May 23-Jul 23</t>
  </si>
  <si>
    <t>Aug 23-Oct 23</t>
  </si>
  <si>
    <t>Nov 23-Jan 24</t>
  </si>
  <si>
    <t>四个月</t>
  </si>
  <si>
    <t>user</t>
  </si>
  <si>
    <t>Feb 21-May 21</t>
  </si>
  <si>
    <t>四个月（帖子）</t>
  </si>
  <si>
    <t>四个月（用户）</t>
  </si>
  <si>
    <t>Jun 21-Sep 21</t>
  </si>
  <si>
    <t>Oct 21-Jan 22</t>
  </si>
  <si>
    <t>Feb 22-May 22</t>
  </si>
  <si>
    <t>Jun 22-Sep 22</t>
  </si>
  <si>
    <t>Oct 22-Jan 23</t>
  </si>
  <si>
    <t>Feb 23-May 23</t>
  </si>
  <si>
    <t>Jun 23-Sep 23</t>
  </si>
  <si>
    <t>Oct 23-Jan 24</t>
  </si>
  <si>
    <t>帖子增长数量</t>
  </si>
  <si>
    <t>用户增长数量</t>
  </si>
  <si>
    <t>每3个月一组</t>
  </si>
  <si>
    <t>帖子增长数量log2</t>
  </si>
  <si>
    <t>用户增长数量log2</t>
  </si>
  <si>
    <t>Jan 21-Mar 21</t>
  </si>
  <si>
    <t>Apr 21-Jun 21</t>
  </si>
  <si>
    <t>Jul 21-Sep 21</t>
  </si>
  <si>
    <t>Oct 21-Dec 21</t>
  </si>
  <si>
    <t>Jan 22-Mar 22</t>
  </si>
  <si>
    <t>Apr 22-Jun 22</t>
  </si>
  <si>
    <t>Jul 22-Sep 22</t>
  </si>
  <si>
    <t>Oct 22-Dec 22</t>
  </si>
  <si>
    <t>Jan 23-Mar 23</t>
  </si>
  <si>
    <t>Apr 23-Jun 23</t>
  </si>
  <si>
    <t>Jul 23-Sep 23</t>
  </si>
  <si>
    <t>Oct 23-Dec 23</t>
  </si>
  <si>
    <t>Jan 24-Mar 24</t>
  </si>
  <si>
    <t>Apr 24-Jun 24</t>
  </si>
  <si>
    <t>每4个月一组</t>
  </si>
  <si>
    <t>Feb 24-May 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</si>
</sst>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/&quot;m"/>
    <numFmt numFmtId="177" formatCode="yyyy&quot;-&quot;m"/>
  </numFmts>
  <fonts count="24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000"/>
      <color rgb="0047A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2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4" Type="http://schemas.microsoft.com/office/2011/relationships/chartColorStyle" Target="colors4.xml"/><Relationship Id="rId3" Type="http://schemas.microsoft.com/office/2011/relationships/chartStyle" Target="style4.xml"/><Relationship Id="rId2" Type="http://schemas.openxmlformats.org/officeDocument/2006/relationships/image" Target="../media/image2.png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583333333333"/>
          <c:y val="0.299768518518519"/>
          <c:w val="0.849361111111111"/>
          <c:h val="0.5783333333333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'[1]Sheet1 (2)'!$A$42:$A$53</c:f>
              <c:strCache>
                <c:ptCount val="12"/>
                <c:pt idx="0">
                  <c:v>Feb 21-Apr 21</c:v>
                </c:pt>
                <c:pt idx="1">
                  <c:v>May 21-Jul 21</c:v>
                </c:pt>
                <c:pt idx="2">
                  <c:v>Aug 21-Oct 21</c:v>
                </c:pt>
                <c:pt idx="3">
                  <c:v>Nov 21-Jan 22</c:v>
                </c:pt>
                <c:pt idx="4">
                  <c:v>Feb 22-Apr 22</c:v>
                </c:pt>
                <c:pt idx="5">
                  <c:v>May 22-Jul 22</c:v>
                </c:pt>
                <c:pt idx="6">
                  <c:v>Aug 22-Oct 22</c:v>
                </c:pt>
                <c:pt idx="7">
                  <c:v>Nov 22-Jan 23</c:v>
                </c:pt>
                <c:pt idx="8">
                  <c:v>Feb 23-Apr 23</c:v>
                </c:pt>
                <c:pt idx="9">
                  <c:v>May 23-Jul 23</c:v>
                </c:pt>
                <c:pt idx="10">
                  <c:v>Aug 23-Oct 23</c:v>
                </c:pt>
                <c:pt idx="11">
                  <c:v>Nov 23-Jan 24</c:v>
                </c:pt>
              </c:strCache>
            </c:strRef>
          </c:cat>
          <c:val>
            <c:numRef>
              <c:f>'[1]Sheet1 (2)'!$D$42:$D$53</c:f>
              <c:numCache>
                <c:formatCode>General</c:formatCode>
                <c:ptCount val="12"/>
                <c:pt idx="0">
                  <c:v>6.4262647547021</c:v>
                </c:pt>
                <c:pt idx="1">
                  <c:v>8.81378119121704</c:v>
                </c:pt>
                <c:pt idx="2">
                  <c:v>9.10852445677817</c:v>
                </c:pt>
                <c:pt idx="3">
                  <c:v>8.35314682549808</c:v>
                </c:pt>
                <c:pt idx="4">
                  <c:v>8.06069593168755</c:v>
                </c:pt>
                <c:pt idx="5">
                  <c:v>8.66177809777199</c:v>
                </c:pt>
                <c:pt idx="6">
                  <c:v>8.80413102118332</c:v>
                </c:pt>
                <c:pt idx="7">
                  <c:v>10.3498340914572</c:v>
                </c:pt>
                <c:pt idx="8">
                  <c:v>12.0392617943411</c:v>
                </c:pt>
                <c:pt idx="9">
                  <c:v>11.9686667931952</c:v>
                </c:pt>
                <c:pt idx="10">
                  <c:v>11.6133290543711</c:v>
                </c:pt>
                <c:pt idx="11">
                  <c:v>12.5230718269404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'[1]Sheet1 (2)'!$A$42:$A$53</c:f>
              <c:strCache>
                <c:ptCount val="12"/>
                <c:pt idx="0">
                  <c:v>Feb 21-Apr 21</c:v>
                </c:pt>
                <c:pt idx="1">
                  <c:v>May 21-Jul 21</c:v>
                </c:pt>
                <c:pt idx="2">
                  <c:v>Aug 21-Oct 21</c:v>
                </c:pt>
                <c:pt idx="3">
                  <c:v>Nov 21-Jan 22</c:v>
                </c:pt>
                <c:pt idx="4">
                  <c:v>Feb 22-Apr 22</c:v>
                </c:pt>
                <c:pt idx="5">
                  <c:v>May 22-Jul 22</c:v>
                </c:pt>
                <c:pt idx="6">
                  <c:v>Aug 22-Oct 22</c:v>
                </c:pt>
                <c:pt idx="7">
                  <c:v>Nov 22-Jan 23</c:v>
                </c:pt>
                <c:pt idx="8">
                  <c:v>Feb 23-Apr 23</c:v>
                </c:pt>
                <c:pt idx="9">
                  <c:v>May 23-Jul 23</c:v>
                </c:pt>
                <c:pt idx="10">
                  <c:v>Aug 23-Oct 23</c:v>
                </c:pt>
                <c:pt idx="11">
                  <c:v>Nov 23-Jan 24</c:v>
                </c:pt>
              </c:strCache>
            </c:strRef>
          </c:cat>
          <c:val>
            <c:numRef>
              <c:f>'[1]Sheet1 (2)'!$L$42:$L$53</c:f>
              <c:numCache>
                <c:formatCode>General</c:formatCode>
                <c:ptCount val="12"/>
                <c:pt idx="0">
                  <c:v>9.34872815423108</c:v>
                </c:pt>
                <c:pt idx="1">
                  <c:v>10.5087851620645</c:v>
                </c:pt>
                <c:pt idx="2">
                  <c:v>10.3060616894283</c:v>
                </c:pt>
                <c:pt idx="3">
                  <c:v>9.64745842645492</c:v>
                </c:pt>
                <c:pt idx="4">
                  <c:v>10.7210991887072</c:v>
                </c:pt>
                <c:pt idx="5">
                  <c:v>10.2772874001304</c:v>
                </c:pt>
                <c:pt idx="6">
                  <c:v>10.5526690975143</c:v>
                </c:pt>
                <c:pt idx="7">
                  <c:v>14.2552499156203</c:v>
                </c:pt>
                <c:pt idx="8">
                  <c:v>16.9068318910027</c:v>
                </c:pt>
                <c:pt idx="9">
                  <c:v>16.7718505107511</c:v>
                </c:pt>
                <c:pt idx="10">
                  <c:v>17.0766799205647</c:v>
                </c:pt>
                <c:pt idx="11">
                  <c:v>16.8181202773725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33"/>
        <c:axId val="741265191"/>
        <c:axId val="484446244"/>
      </c:barChart>
      <c:catAx>
        <c:axId val="741265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84446244"/>
        <c:crosses val="autoZero"/>
        <c:auto val="1"/>
        <c:lblAlgn val="ctr"/>
        <c:lblOffset val="100"/>
        <c:noMultiLvlLbl val="0"/>
      </c:catAx>
      <c:valAx>
        <c:axId val="484446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</a:sys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4126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91160035762182"/>
          <c:y val="0.190679384203481"/>
          <c:w val="0.244970943227537"/>
          <c:h val="0.07220548862115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 lang="zh-CN" sz="14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0296432241479"/>
          <c:y val="0.268219633943428"/>
          <c:w val="0.766671810209824"/>
          <c:h val="0.578319467554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'[1]Sheet1 (2)'!$A$56:$A$64</c:f>
              <c:strCache>
                <c:ptCount val="9"/>
                <c:pt idx="0">
                  <c:v>Feb 21-May 21</c:v>
                </c:pt>
                <c:pt idx="1">
                  <c:v>Jun 21-Sep 21</c:v>
                </c:pt>
                <c:pt idx="2">
                  <c:v>Oct 21-Jan 22</c:v>
                </c:pt>
                <c:pt idx="3">
                  <c:v>Feb 22-May 22</c:v>
                </c:pt>
                <c:pt idx="4">
                  <c:v>Jun 22-Sep 22</c:v>
                </c:pt>
                <c:pt idx="5">
                  <c:v>Oct 22-Jan 23</c:v>
                </c:pt>
                <c:pt idx="6">
                  <c:v>Feb 23-May 23</c:v>
                </c:pt>
                <c:pt idx="7">
                  <c:v>Jun 23-Sep 23</c:v>
                </c:pt>
                <c:pt idx="8">
                  <c:v>Oct 23-Jan 24</c:v>
                </c:pt>
              </c:strCache>
            </c:strRef>
          </c:cat>
          <c:val>
            <c:numRef>
              <c:f>'[1]Sheet1 (2)'!$D$56:$D$64</c:f>
              <c:numCache>
                <c:formatCode>General</c:formatCode>
                <c:ptCount val="9"/>
                <c:pt idx="0">
                  <c:v>7.82654848729091</c:v>
                </c:pt>
                <c:pt idx="1">
                  <c:v>9.5018371849023</c:v>
                </c:pt>
                <c:pt idx="2">
                  <c:v>8.85486838326024</c:v>
                </c:pt>
                <c:pt idx="3">
                  <c:v>8.62570884306447</c:v>
                </c:pt>
                <c:pt idx="4">
                  <c:v>9.12928301694497</c:v>
                </c:pt>
                <c:pt idx="5">
                  <c:v>10.5206186805563</c:v>
                </c:pt>
                <c:pt idx="6">
                  <c:v>12.53843146295</c:v>
                </c:pt>
                <c:pt idx="7">
                  <c:v>12.0569763361782</c:v>
                </c:pt>
                <c:pt idx="8">
                  <c:v>12.7784878612224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'[1]Sheet1 (2)'!$A$56:$A$64</c:f>
              <c:strCache>
                <c:ptCount val="9"/>
                <c:pt idx="0">
                  <c:v>Feb 21-May 21</c:v>
                </c:pt>
                <c:pt idx="1">
                  <c:v>Jun 21-Sep 21</c:v>
                </c:pt>
                <c:pt idx="2">
                  <c:v>Oct 21-Jan 22</c:v>
                </c:pt>
                <c:pt idx="3">
                  <c:v>Feb 22-May 22</c:v>
                </c:pt>
                <c:pt idx="4">
                  <c:v>Jun 22-Sep 22</c:v>
                </c:pt>
                <c:pt idx="5">
                  <c:v>Oct 22-Jan 23</c:v>
                </c:pt>
                <c:pt idx="6">
                  <c:v>Feb 23-May 23</c:v>
                </c:pt>
                <c:pt idx="7">
                  <c:v>Jun 23-Sep 23</c:v>
                </c:pt>
                <c:pt idx="8">
                  <c:v>Oct 23-Jan 24</c:v>
                </c:pt>
              </c:strCache>
            </c:strRef>
          </c:cat>
          <c:val>
            <c:numRef>
              <c:f>'[1]Sheet1 (2)'!$L$56:$L$64</c:f>
              <c:numCache>
                <c:formatCode>General</c:formatCode>
                <c:ptCount val="9"/>
                <c:pt idx="0">
                  <c:v>10.2550285698187</c:v>
                </c:pt>
                <c:pt idx="1">
                  <c:v>10.8818787076004</c:v>
                </c:pt>
                <c:pt idx="2">
                  <c:v>10.0606959316876</c:v>
                </c:pt>
                <c:pt idx="3">
                  <c:v>11.1013191544233</c:v>
                </c:pt>
                <c:pt idx="4">
                  <c:v>10.7176764230664</c:v>
                </c:pt>
                <c:pt idx="5">
                  <c:v>14.2952667156877</c:v>
                </c:pt>
                <c:pt idx="6">
                  <c:v>17.4127352233132</c:v>
                </c:pt>
                <c:pt idx="7">
                  <c:v>17.1532155430673</c:v>
                </c:pt>
                <c:pt idx="8">
                  <c:v>17.3607356549982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33"/>
        <c:axId val="217330452"/>
        <c:axId val="85359794"/>
      </c:barChart>
      <c:catAx>
        <c:axId val="217330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5359794"/>
        <c:crosses val="autoZero"/>
        <c:auto val="1"/>
        <c:lblAlgn val="ctr"/>
        <c:lblOffset val="100"/>
        <c:noMultiLvlLbl val="0"/>
      </c:catAx>
      <c:valAx>
        <c:axId val="85359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</a:sys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73304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36825361388625"/>
          <c:y val="0.18801996672213"/>
          <c:w val="0.306245465200647"/>
          <c:h val="0.05549084858569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 lang="zh-CN" sz="18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8840017659"/>
          <c:y val="0.215757930127174"/>
          <c:w val="0.859538450855839"/>
          <c:h val="0.577108609852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数据!$F$2:$F$15</c:f>
              <c:strCache>
                <c:ptCount val="14"/>
                <c:pt idx="0">
                  <c:v>Jan 21-Mar 21</c:v>
                </c:pt>
                <c:pt idx="1">
                  <c:v>Apr 21-Jun 21</c:v>
                </c:pt>
                <c:pt idx="2">
                  <c:v>Jul 21-Sep 21</c:v>
                </c:pt>
                <c:pt idx="3">
                  <c:v>Oct 21-Dec 21</c:v>
                </c:pt>
                <c:pt idx="4">
                  <c:v>Jan 22-Mar 22</c:v>
                </c:pt>
                <c:pt idx="5">
                  <c:v>Apr 22-Jun 22</c:v>
                </c:pt>
                <c:pt idx="6">
                  <c:v>Jul 22-Sep 22</c:v>
                </c:pt>
                <c:pt idx="7">
                  <c:v>Oct 22-Dec 22</c:v>
                </c:pt>
                <c:pt idx="8">
                  <c:v>Jan 23-Mar 23</c:v>
                </c:pt>
                <c:pt idx="9">
                  <c:v>Apr 23-Jun 23</c:v>
                </c:pt>
                <c:pt idx="10">
                  <c:v>Jul 23-Sep 23</c:v>
                </c:pt>
                <c:pt idx="11">
                  <c:v>Oct 23-Dec 23</c:v>
                </c:pt>
                <c:pt idx="12">
                  <c:v>Jan 24-Mar 24</c:v>
                </c:pt>
                <c:pt idx="13">
                  <c:v>Apr 24-Jun 24</c:v>
                </c:pt>
              </c:strCache>
            </c:strRef>
          </c:cat>
          <c:val>
            <c:numRef>
              <c:f>数据!$I$2:$I$15</c:f>
              <c:numCache>
                <c:formatCode>General</c:formatCode>
                <c:ptCount val="14"/>
                <c:pt idx="0">
                  <c:v>2.58496250072116</c:v>
                </c:pt>
                <c:pt idx="1">
                  <c:v>8.53138146051631</c:v>
                </c:pt>
                <c:pt idx="2">
                  <c:v>9.18487534290828</c:v>
                </c:pt>
                <c:pt idx="3">
                  <c:v>8.51175265376738</c:v>
                </c:pt>
                <c:pt idx="4">
                  <c:v>7.90086680798075</c:v>
                </c:pt>
                <c:pt idx="5">
                  <c:v>8.61838550225861</c:v>
                </c:pt>
                <c:pt idx="6">
                  <c:v>8.73131903102506</c:v>
                </c:pt>
                <c:pt idx="7">
                  <c:v>9.52552080909507</c:v>
                </c:pt>
                <c:pt idx="8">
                  <c:v>11.7151040092362</c:v>
                </c:pt>
                <c:pt idx="9">
                  <c:v>12.1283166029035</c:v>
                </c:pt>
                <c:pt idx="10">
                  <c:v>11.585432051593</c:v>
                </c:pt>
                <c:pt idx="11">
                  <c:v>12.5538692431961</c:v>
                </c:pt>
                <c:pt idx="12">
                  <c:v>12.2243032093734</c:v>
                </c:pt>
                <c:pt idx="13">
                  <c:v>12.0464419480073</c:v>
                </c:pt>
              </c:numCache>
            </c:numRef>
          </c:val>
        </c:ser>
        <c:ser>
          <c:idx val="1"/>
          <c:order val="1"/>
          <c:spPr>
            <a:solidFill>
              <a:srgbClr val="47A3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数据!$F$2:$F$15</c:f>
              <c:strCache>
                <c:ptCount val="14"/>
                <c:pt idx="0">
                  <c:v>Jan 21-Mar 21</c:v>
                </c:pt>
                <c:pt idx="1">
                  <c:v>Apr 21-Jun 21</c:v>
                </c:pt>
                <c:pt idx="2">
                  <c:v>Jul 21-Sep 21</c:v>
                </c:pt>
                <c:pt idx="3">
                  <c:v>Oct 21-Dec 21</c:v>
                </c:pt>
                <c:pt idx="4">
                  <c:v>Jan 22-Mar 22</c:v>
                </c:pt>
                <c:pt idx="5">
                  <c:v>Apr 22-Jun 22</c:v>
                </c:pt>
                <c:pt idx="6">
                  <c:v>Jul 22-Sep 22</c:v>
                </c:pt>
                <c:pt idx="7">
                  <c:v>Oct 22-Dec 22</c:v>
                </c:pt>
                <c:pt idx="8">
                  <c:v>Jan 23-Mar 23</c:v>
                </c:pt>
                <c:pt idx="9">
                  <c:v>Apr 23-Jun 23</c:v>
                </c:pt>
                <c:pt idx="10">
                  <c:v>Jul 23-Sep 23</c:v>
                </c:pt>
                <c:pt idx="11">
                  <c:v>Oct 23-Dec 23</c:v>
                </c:pt>
                <c:pt idx="12">
                  <c:v>Jan 24-Mar 24</c:v>
                </c:pt>
                <c:pt idx="13">
                  <c:v>Apr 24-Jun 24</c:v>
                </c:pt>
              </c:strCache>
            </c:strRef>
          </c:cat>
          <c:val>
            <c:numRef>
              <c:f>数据!$L$2:$L$15</c:f>
              <c:numCache>
                <c:formatCode>General</c:formatCode>
                <c:ptCount val="14"/>
                <c:pt idx="0">
                  <c:v>4.85798099512757</c:v>
                </c:pt>
                <c:pt idx="1">
                  <c:v>10.667111542075</c:v>
                </c:pt>
                <c:pt idx="2">
                  <c:v>10.5058115539196</c:v>
                </c:pt>
                <c:pt idx="3">
                  <c:v>9.56795607541546</c:v>
                </c:pt>
                <c:pt idx="4">
                  <c:v>10.2443638351205</c:v>
                </c:pt>
                <c:pt idx="5">
                  <c:v>10.6211361132746</c:v>
                </c:pt>
                <c:pt idx="6">
                  <c:v>10.4532706340106</c:v>
                </c:pt>
                <c:pt idx="7">
                  <c:v>12.3365065598103</c:v>
                </c:pt>
                <c:pt idx="8">
                  <c:v>16.4694669383685</c:v>
                </c:pt>
                <c:pt idx="9">
                  <c:v>17.029114645469</c:v>
                </c:pt>
                <c:pt idx="10">
                  <c:v>16.7561653659143</c:v>
                </c:pt>
                <c:pt idx="11">
                  <c:v>17.1713722927319</c:v>
                </c:pt>
                <c:pt idx="12">
                  <c:v>16.6613188335493</c:v>
                </c:pt>
                <c:pt idx="13">
                  <c:v>16.9051519273684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6995734"/>
        <c:axId val="637631661"/>
      </c:barChart>
      <c:catAx>
        <c:axId val="466995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37631661"/>
        <c:crosses val="autoZero"/>
        <c:auto val="1"/>
        <c:lblAlgn val="ctr"/>
        <c:lblOffset val="100"/>
        <c:noMultiLvlLbl val="0"/>
      </c:catAx>
      <c:valAx>
        <c:axId val="6376316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69957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74671052631579"/>
          <c:y val="0.0382048331415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583333333333"/>
          <c:y val="0.299768518518519"/>
          <c:w val="0.849361111111111"/>
          <c:h val="0.5783333333333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'[1]Sheet1 (2)'!$A$42:$A$53</c:f>
              <c:strCache>
                <c:ptCount val="12"/>
                <c:pt idx="0">
                  <c:v>Feb 21-Apr 21</c:v>
                </c:pt>
                <c:pt idx="1">
                  <c:v>May 21-Jul 21</c:v>
                </c:pt>
                <c:pt idx="2">
                  <c:v>Aug 21-Oct 21</c:v>
                </c:pt>
                <c:pt idx="3">
                  <c:v>Nov 21-Jan 22</c:v>
                </c:pt>
                <c:pt idx="4">
                  <c:v>Feb 22-Apr 22</c:v>
                </c:pt>
                <c:pt idx="5">
                  <c:v>May 22-Jul 22</c:v>
                </c:pt>
                <c:pt idx="6">
                  <c:v>Aug 22-Oct 22</c:v>
                </c:pt>
                <c:pt idx="7">
                  <c:v>Nov 22-Jan 23</c:v>
                </c:pt>
                <c:pt idx="8">
                  <c:v>Feb 23-Apr 23</c:v>
                </c:pt>
                <c:pt idx="9">
                  <c:v>May 23-Jul 23</c:v>
                </c:pt>
                <c:pt idx="10">
                  <c:v>Aug 23-Oct 23</c:v>
                </c:pt>
                <c:pt idx="11">
                  <c:v>Nov 23-Jan 24</c:v>
                </c:pt>
              </c:strCache>
            </c:strRef>
          </c:cat>
          <c:val>
            <c:numRef>
              <c:f>'[2]Sheet1 (2)'!$D$42:$D$53</c:f>
              <c:numCache>
                <c:formatCode>General</c:formatCode>
                <c:ptCount val="12"/>
                <c:pt idx="0">
                  <c:v>6.4262647547021</c:v>
                </c:pt>
                <c:pt idx="1">
                  <c:v>8.81378119121704</c:v>
                </c:pt>
                <c:pt idx="2">
                  <c:v>9.10852445677817</c:v>
                </c:pt>
                <c:pt idx="3">
                  <c:v>8.35314682549808</c:v>
                </c:pt>
                <c:pt idx="4">
                  <c:v>8.06069593168755</c:v>
                </c:pt>
                <c:pt idx="5">
                  <c:v>8.66177809777199</c:v>
                </c:pt>
                <c:pt idx="6">
                  <c:v>8.80413102118332</c:v>
                </c:pt>
                <c:pt idx="7">
                  <c:v>10.3498340914572</c:v>
                </c:pt>
                <c:pt idx="8">
                  <c:v>12.0392617943411</c:v>
                </c:pt>
                <c:pt idx="9">
                  <c:v>11.9686667931952</c:v>
                </c:pt>
                <c:pt idx="10">
                  <c:v>11.6133290543711</c:v>
                </c:pt>
                <c:pt idx="11">
                  <c:v>12.5230718269404</c:v>
                </c:pt>
              </c:numCache>
            </c:numRef>
          </c:val>
        </c:ser>
        <c:ser>
          <c:idx val="1"/>
          <c:order val="1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'[1]Sheet1 (2)'!$A$42:$A$53</c:f>
              <c:strCache>
                <c:ptCount val="12"/>
                <c:pt idx="0">
                  <c:v>Feb 21-Apr 21</c:v>
                </c:pt>
                <c:pt idx="1">
                  <c:v>May 21-Jul 21</c:v>
                </c:pt>
                <c:pt idx="2">
                  <c:v>Aug 21-Oct 21</c:v>
                </c:pt>
                <c:pt idx="3">
                  <c:v>Nov 21-Jan 22</c:v>
                </c:pt>
                <c:pt idx="4">
                  <c:v>Feb 22-Apr 22</c:v>
                </c:pt>
                <c:pt idx="5">
                  <c:v>May 22-Jul 22</c:v>
                </c:pt>
                <c:pt idx="6">
                  <c:v>Aug 22-Oct 22</c:v>
                </c:pt>
                <c:pt idx="7">
                  <c:v>Nov 22-Jan 23</c:v>
                </c:pt>
                <c:pt idx="8">
                  <c:v>Feb 23-Apr 23</c:v>
                </c:pt>
                <c:pt idx="9">
                  <c:v>May 23-Jul 23</c:v>
                </c:pt>
                <c:pt idx="10">
                  <c:v>Aug 23-Oct 23</c:v>
                </c:pt>
                <c:pt idx="11">
                  <c:v>Nov 23-Jan 24</c:v>
                </c:pt>
              </c:strCache>
            </c:strRef>
          </c:cat>
          <c:val>
            <c:numRef>
              <c:f>'[2]Sheet1 (2)'!$L$42:$L$53</c:f>
              <c:numCache>
                <c:formatCode>General</c:formatCode>
                <c:ptCount val="12"/>
                <c:pt idx="0">
                  <c:v>9.34872815423108</c:v>
                </c:pt>
                <c:pt idx="1">
                  <c:v>10.5087851620645</c:v>
                </c:pt>
                <c:pt idx="2">
                  <c:v>10.3060616894283</c:v>
                </c:pt>
                <c:pt idx="3">
                  <c:v>9.64745842645492</c:v>
                </c:pt>
                <c:pt idx="4">
                  <c:v>10.7210991887072</c:v>
                </c:pt>
                <c:pt idx="5">
                  <c:v>10.2772874001304</c:v>
                </c:pt>
                <c:pt idx="6">
                  <c:v>10.5526690975143</c:v>
                </c:pt>
                <c:pt idx="7">
                  <c:v>14.2552499156203</c:v>
                </c:pt>
                <c:pt idx="8">
                  <c:v>16.9068318910027</c:v>
                </c:pt>
                <c:pt idx="9">
                  <c:v>16.7718505107511</c:v>
                </c:pt>
                <c:pt idx="10">
                  <c:v>17.0766799205647</c:v>
                </c:pt>
                <c:pt idx="11">
                  <c:v>16.8181202773725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33"/>
        <c:axId val="741265191"/>
        <c:axId val="484446244"/>
      </c:barChart>
      <c:catAx>
        <c:axId val="741265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84446244"/>
        <c:crosses val="autoZero"/>
        <c:auto val="1"/>
        <c:lblAlgn val="ctr"/>
        <c:lblOffset val="100"/>
        <c:noMultiLvlLbl val="0"/>
      </c:catAx>
      <c:valAx>
        <c:axId val="484446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</a:sys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41265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91160035762182"/>
          <c:y val="0.190679384203481"/>
          <c:w val="0.244970943227537"/>
          <c:h val="0.07220548862115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 lang="zh-CN" sz="14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03533325725"/>
          <c:y val="0.258240096764439"/>
          <c:w val="0.814952396761666"/>
          <c:h val="0.5412760810402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数据!$F$24:$F$33</c:f>
              <c:strCache>
                <c:ptCount val="10"/>
                <c:pt idx="0">
                  <c:v>Feb 21-May 21</c:v>
                </c:pt>
                <c:pt idx="1">
                  <c:v>Jun 21-Sep 21</c:v>
                </c:pt>
                <c:pt idx="2">
                  <c:v>Oct 21-Jan 22</c:v>
                </c:pt>
                <c:pt idx="3">
                  <c:v>Feb 22-May 22</c:v>
                </c:pt>
                <c:pt idx="4">
                  <c:v>Jun 22-Sep 22</c:v>
                </c:pt>
                <c:pt idx="5">
                  <c:v>Oct 22-Jan 23</c:v>
                </c:pt>
                <c:pt idx="6">
                  <c:v>Feb 23-May 23</c:v>
                </c:pt>
                <c:pt idx="7">
                  <c:v>Jun 23-Sep 23</c:v>
                </c:pt>
                <c:pt idx="8">
                  <c:v>Oct 23-Jan 24</c:v>
                </c:pt>
                <c:pt idx="9">
                  <c:v>Feb 24-May 24</c:v>
                </c:pt>
              </c:strCache>
            </c:strRef>
          </c:cat>
          <c:val>
            <c:numRef>
              <c:f>数据!$I$24:$I$33</c:f>
              <c:numCache>
                <c:formatCode>General</c:formatCode>
                <c:ptCount val="10"/>
                <c:pt idx="0">
                  <c:v>7.82654848729091</c:v>
                </c:pt>
                <c:pt idx="1">
                  <c:v>9.51372759595244</c:v>
                </c:pt>
                <c:pt idx="2">
                  <c:v>8.86108690599539</c:v>
                </c:pt>
                <c:pt idx="3">
                  <c:v>8.62935662007961</c:v>
                </c:pt>
                <c:pt idx="4">
                  <c:v>9.13185696060879</c:v>
                </c:pt>
                <c:pt idx="5">
                  <c:v>10.5304063370991</c:v>
                </c:pt>
                <c:pt idx="6">
                  <c:v>12.5340596564504</c:v>
                </c:pt>
                <c:pt idx="7">
                  <c:v>12.0495082510551</c:v>
                </c:pt>
                <c:pt idx="8">
                  <c:v>12.9205389495838</c:v>
                </c:pt>
                <c:pt idx="9">
                  <c:v>12.5660540381711</c:v>
                </c:pt>
              </c:numCache>
            </c:numRef>
          </c:val>
        </c:ser>
        <c:ser>
          <c:idx val="1"/>
          <c:order val="1"/>
          <c:spPr>
            <a:solidFill>
              <a:srgbClr val="47A3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数据!$F$24:$F$33</c:f>
              <c:strCache>
                <c:ptCount val="10"/>
                <c:pt idx="0">
                  <c:v>Feb 21-May 21</c:v>
                </c:pt>
                <c:pt idx="1">
                  <c:v>Jun 21-Sep 21</c:v>
                </c:pt>
                <c:pt idx="2">
                  <c:v>Oct 21-Jan 22</c:v>
                </c:pt>
                <c:pt idx="3">
                  <c:v>Feb 22-May 22</c:v>
                </c:pt>
                <c:pt idx="4">
                  <c:v>Jun 22-Sep 22</c:v>
                </c:pt>
                <c:pt idx="5">
                  <c:v>Oct 22-Jan 23</c:v>
                </c:pt>
                <c:pt idx="6">
                  <c:v>Feb 23-May 23</c:v>
                </c:pt>
                <c:pt idx="7">
                  <c:v>Jun 23-Sep 23</c:v>
                </c:pt>
                <c:pt idx="8">
                  <c:v>Oct 23-Jan 24</c:v>
                </c:pt>
                <c:pt idx="9">
                  <c:v>Feb 24-May 24</c:v>
                </c:pt>
              </c:strCache>
            </c:strRef>
          </c:cat>
          <c:val>
            <c:numRef>
              <c:f>数据!$L$24:$L$33</c:f>
              <c:numCache>
                <c:formatCode>General</c:formatCode>
                <c:ptCount val="10"/>
                <c:pt idx="0">
                  <c:v>10.2550285698187</c:v>
                </c:pt>
                <c:pt idx="1">
                  <c:v>10.8818787076004</c:v>
                </c:pt>
                <c:pt idx="2">
                  <c:v>10.0606959316876</c:v>
                </c:pt>
                <c:pt idx="3">
                  <c:v>11.1013191544233</c:v>
                </c:pt>
                <c:pt idx="4">
                  <c:v>10.7176764230664</c:v>
                </c:pt>
                <c:pt idx="5">
                  <c:v>14.2952667156877</c:v>
                </c:pt>
                <c:pt idx="6">
                  <c:v>17.4127352233132</c:v>
                </c:pt>
                <c:pt idx="7">
                  <c:v>17.1532155430673</c:v>
                </c:pt>
                <c:pt idx="8">
                  <c:v>17.3993613804809</c:v>
                </c:pt>
                <c:pt idx="9">
                  <c:v>17.2020090037606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4127067"/>
        <c:axId val="473161912"/>
      </c:barChart>
      <c:catAx>
        <c:axId val="914127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73161912"/>
        <c:crosses val="autoZero"/>
        <c:auto val="1"/>
        <c:lblAlgn val="ctr"/>
        <c:lblOffset val="100"/>
        <c:noMultiLvlLbl val="0"/>
      </c:catAx>
      <c:valAx>
        <c:axId val="47316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14127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51205952088954"/>
          <c:y val="0.04377051743004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1814830</xdr:colOff>
      <xdr:row>71</xdr:row>
      <xdr:rowOff>64770</xdr:rowOff>
    </xdr:from>
    <xdr:to>
      <xdr:col>16</xdr:col>
      <xdr:colOff>44450</xdr:colOff>
      <xdr:row>113</xdr:row>
      <xdr:rowOff>97790</xdr:rowOff>
    </xdr:to>
    <xdr:graphicFrame>
      <xdr:nvGraphicFramePr>
        <xdr:cNvPr id="2" name="图表 1" descr="7b0a202020202263686172745265734964223a20223230343734353236220a7d0a"/>
        <xdr:cNvGraphicFramePr/>
      </xdr:nvGraphicFramePr>
      <xdr:xfrm>
        <a:off x="7999730" y="14860270"/>
        <a:ext cx="11913870" cy="750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1767840</xdr:colOff>
      <xdr:row>115</xdr:row>
      <xdr:rowOff>130175</xdr:rowOff>
    </xdr:from>
    <xdr:to>
      <xdr:col>16</xdr:col>
      <xdr:colOff>10795</xdr:colOff>
      <xdr:row>158</xdr:row>
      <xdr:rowOff>26670</xdr:rowOff>
    </xdr:to>
    <xdr:graphicFrame>
      <xdr:nvGraphicFramePr>
        <xdr:cNvPr id="3" name="图表 2" descr="7b0a202020202263686172745265734964223a20223230343734353236220a7d0a"/>
        <xdr:cNvGraphicFramePr/>
      </xdr:nvGraphicFramePr>
      <xdr:xfrm>
        <a:off x="7952740" y="22748875"/>
        <a:ext cx="11927205" cy="7541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617220</xdr:colOff>
      <xdr:row>1</xdr:row>
      <xdr:rowOff>21590</xdr:rowOff>
    </xdr:from>
    <xdr:to>
      <xdr:col>24</xdr:col>
      <xdr:colOff>553720</xdr:colOff>
      <xdr:row>24</xdr:row>
      <xdr:rowOff>146685</xdr:rowOff>
    </xdr:to>
    <xdr:graphicFrame>
      <xdr:nvGraphicFramePr>
        <xdr:cNvPr id="3" name="图表 2"/>
        <xdr:cNvGraphicFramePr/>
      </xdr:nvGraphicFramePr>
      <xdr:xfrm>
        <a:off x="8961120" y="199390"/>
        <a:ext cx="7480300" cy="4360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74295</xdr:colOff>
      <xdr:row>56</xdr:row>
      <xdr:rowOff>177165</xdr:rowOff>
    </xdr:from>
    <xdr:to>
      <xdr:col>27</xdr:col>
      <xdr:colOff>64135</xdr:colOff>
      <xdr:row>92</xdr:row>
      <xdr:rowOff>32385</xdr:rowOff>
    </xdr:to>
    <xdr:graphicFrame>
      <xdr:nvGraphicFramePr>
        <xdr:cNvPr id="4" name="图表 3" descr="7b0a202020202263686172745265734964223a20223230343734353236220a7d0a"/>
        <xdr:cNvGraphicFramePr/>
      </xdr:nvGraphicFramePr>
      <xdr:xfrm>
        <a:off x="9046845" y="10394315"/>
        <a:ext cx="8790940" cy="625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474980</xdr:colOff>
      <xdr:row>26</xdr:row>
      <xdr:rowOff>78740</xdr:rowOff>
    </xdr:from>
    <xdr:to>
      <xdr:col>25</xdr:col>
      <xdr:colOff>449580</xdr:colOff>
      <xdr:row>49</xdr:row>
      <xdr:rowOff>108585</xdr:rowOff>
    </xdr:to>
    <xdr:graphicFrame>
      <xdr:nvGraphicFramePr>
        <xdr:cNvPr id="5" name="图表 4"/>
        <xdr:cNvGraphicFramePr/>
      </xdr:nvGraphicFramePr>
      <xdr:xfrm>
        <a:off x="8818880" y="4860290"/>
        <a:ext cx="8147050" cy="4220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352;&#24191;&#20493;&#22823;&#23398;\&#24352;&#24191;&#20493;&#31185;&#30740;\&#35770;&#25991;&#30011;&#22270;\&#30011;&#22270;2&#24352;&#24191;&#20493;\mi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s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Sheet2"/>
      <sheetName val="Sheet3"/>
      <sheetName val="Sheet4"/>
      <sheetName val="Sheet5"/>
      <sheetName val="Sheet6"/>
      <sheetName val="Sheet7"/>
      <sheetName val="Sheet7.2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/>
      <sheetData sheetId="1">
        <row r="42">
          <cell r="A42" t="str">
            <v>Feb 21-Apr 21</v>
          </cell>
        </row>
        <row r="42">
          <cell r="D42">
            <v>6.4262647547021</v>
          </cell>
        </row>
        <row r="42">
          <cell r="L42">
            <v>9.34872815423108</v>
          </cell>
        </row>
        <row r="43">
          <cell r="A43" t="str">
            <v>May 21-Jul 21</v>
          </cell>
        </row>
        <row r="43">
          <cell r="D43">
            <v>8.81378119121704</v>
          </cell>
        </row>
        <row r="43">
          <cell r="L43">
            <v>10.5087851620645</v>
          </cell>
        </row>
        <row r="44">
          <cell r="A44" t="str">
            <v>Aug 21-Oct 21</v>
          </cell>
        </row>
        <row r="44">
          <cell r="D44">
            <v>9.10852445677817</v>
          </cell>
        </row>
        <row r="44">
          <cell r="L44">
            <v>10.3060616894283</v>
          </cell>
        </row>
        <row r="45">
          <cell r="A45" t="str">
            <v>Nov 21-Jan 22</v>
          </cell>
        </row>
        <row r="45">
          <cell r="D45">
            <v>8.35314682549808</v>
          </cell>
        </row>
        <row r="45">
          <cell r="L45">
            <v>9.64745842645492</v>
          </cell>
        </row>
        <row r="46">
          <cell r="A46" t="str">
            <v>Feb 22-Apr 22</v>
          </cell>
        </row>
        <row r="46">
          <cell r="D46">
            <v>8.06069593168755</v>
          </cell>
        </row>
        <row r="46">
          <cell r="L46">
            <v>10.7210991887072</v>
          </cell>
        </row>
        <row r="47">
          <cell r="A47" t="str">
            <v>May 22-Jul 22</v>
          </cell>
        </row>
        <row r="47">
          <cell r="D47">
            <v>8.66177809777199</v>
          </cell>
        </row>
        <row r="47">
          <cell r="L47">
            <v>10.2772874001304</v>
          </cell>
        </row>
        <row r="48">
          <cell r="A48" t="str">
            <v>Aug 22-Oct 22</v>
          </cell>
        </row>
        <row r="48">
          <cell r="D48">
            <v>8.80413102118332</v>
          </cell>
        </row>
        <row r="48">
          <cell r="L48">
            <v>10.5526690975143</v>
          </cell>
        </row>
        <row r="49">
          <cell r="A49" t="str">
            <v>Nov 22-Jan 23</v>
          </cell>
        </row>
        <row r="49">
          <cell r="D49">
            <v>10.3498340914572</v>
          </cell>
        </row>
        <row r="49">
          <cell r="L49">
            <v>14.2552499156203</v>
          </cell>
        </row>
        <row r="50">
          <cell r="A50" t="str">
            <v>Feb 23-Apr 23</v>
          </cell>
        </row>
        <row r="50">
          <cell r="D50">
            <v>12.0392617943411</v>
          </cell>
        </row>
        <row r="50">
          <cell r="L50">
            <v>16.9068318910027</v>
          </cell>
        </row>
        <row r="51">
          <cell r="A51" t="str">
            <v>May 23-Jul 23</v>
          </cell>
        </row>
        <row r="51">
          <cell r="D51">
            <v>11.9686667931952</v>
          </cell>
        </row>
        <row r="51">
          <cell r="L51">
            <v>16.7718505107511</v>
          </cell>
        </row>
        <row r="52">
          <cell r="A52" t="str">
            <v>Aug 23-Oct 23</v>
          </cell>
        </row>
        <row r="52">
          <cell r="D52">
            <v>11.6133290543711</v>
          </cell>
        </row>
        <row r="52">
          <cell r="L52">
            <v>17.0766799205647</v>
          </cell>
        </row>
        <row r="53">
          <cell r="A53" t="str">
            <v>Nov 23-Jan 24</v>
          </cell>
        </row>
        <row r="53">
          <cell r="D53">
            <v>12.5230718269404</v>
          </cell>
        </row>
        <row r="53">
          <cell r="L53">
            <v>16.8181202773725</v>
          </cell>
        </row>
        <row r="56">
          <cell r="A56" t="str">
            <v>Feb 21-May 21</v>
          </cell>
        </row>
        <row r="56">
          <cell r="D56">
            <v>7.82654848729091</v>
          </cell>
        </row>
        <row r="56">
          <cell r="L56">
            <v>10.2550285698187</v>
          </cell>
        </row>
        <row r="57">
          <cell r="A57" t="str">
            <v>Jun 21-Sep 21</v>
          </cell>
        </row>
        <row r="57">
          <cell r="D57">
            <v>9.5018371849023</v>
          </cell>
        </row>
        <row r="57">
          <cell r="L57">
            <v>10.8818787076004</v>
          </cell>
        </row>
        <row r="58">
          <cell r="A58" t="str">
            <v>Oct 21-Jan 22</v>
          </cell>
        </row>
        <row r="58">
          <cell r="D58">
            <v>8.85486838326024</v>
          </cell>
        </row>
        <row r="58">
          <cell r="L58">
            <v>10.0606959316876</v>
          </cell>
        </row>
        <row r="59">
          <cell r="A59" t="str">
            <v>Feb 22-May 22</v>
          </cell>
        </row>
        <row r="59">
          <cell r="D59">
            <v>8.62570884306447</v>
          </cell>
        </row>
        <row r="59">
          <cell r="L59">
            <v>11.1013191544233</v>
          </cell>
        </row>
        <row r="60">
          <cell r="A60" t="str">
            <v>Jun 22-Sep 22</v>
          </cell>
        </row>
        <row r="60">
          <cell r="D60">
            <v>9.12928301694497</v>
          </cell>
        </row>
        <row r="60">
          <cell r="L60">
            <v>10.7176764230664</v>
          </cell>
        </row>
        <row r="61">
          <cell r="A61" t="str">
            <v>Oct 22-Jan 23</v>
          </cell>
        </row>
        <row r="61">
          <cell r="D61">
            <v>10.5206186805563</v>
          </cell>
        </row>
        <row r="61">
          <cell r="L61">
            <v>14.2952667156877</v>
          </cell>
        </row>
        <row r="62">
          <cell r="A62" t="str">
            <v>Feb 23-May 23</v>
          </cell>
        </row>
        <row r="62">
          <cell r="D62">
            <v>12.53843146295</v>
          </cell>
        </row>
        <row r="62">
          <cell r="L62">
            <v>17.4127352233132</v>
          </cell>
        </row>
        <row r="63">
          <cell r="A63" t="str">
            <v>Jun 23-Sep 23</v>
          </cell>
        </row>
        <row r="63">
          <cell r="D63">
            <v>12.0569763361782</v>
          </cell>
        </row>
        <row r="63">
          <cell r="L63">
            <v>17.1532155430673</v>
          </cell>
        </row>
        <row r="64">
          <cell r="A64" t="str">
            <v>Oct 23-Jan 24</v>
          </cell>
        </row>
        <row r="64">
          <cell r="D64">
            <v>12.7784878612224</v>
          </cell>
        </row>
        <row r="64">
          <cell r="L64">
            <v>17.3607356549982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theme/themeOverride2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theme/themeOverride3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4"/>
  <sheetViews>
    <sheetView zoomScale="70" zoomScaleNormal="70" topLeftCell="A69" workbookViewId="0">
      <selection activeCell="R85" sqref="R85"/>
    </sheetView>
  </sheetViews>
  <sheetFormatPr defaultColWidth="9.81818181818182" defaultRowHeight="14"/>
  <cols>
    <col min="1" max="3" width="44.2727272727273" customWidth="1"/>
    <col min="4" max="5" width="13.8181818181818"/>
    <col min="12" max="13" width="13.8181818181818"/>
    <col min="15" max="16" width="13.8181818181818"/>
    <col min="18" max="19" width="13.8181818181818"/>
  </cols>
  <sheetData>
    <row r="1" ht="18.5" customHeight="1" spans="1:12">
      <c r="A1" s="4" t="s">
        <v>0</v>
      </c>
      <c r="B1" s="5" t="s">
        <v>1</v>
      </c>
      <c r="C1" s="6" t="s">
        <v>2</v>
      </c>
      <c r="J1" s="14" t="s">
        <v>3</v>
      </c>
      <c r="K1" s="15" t="s">
        <v>4</v>
      </c>
      <c r="L1" s="14" t="s">
        <v>5</v>
      </c>
    </row>
    <row r="2" ht="18.5" customHeight="1" spans="1:12">
      <c r="A2" s="2">
        <v>44228</v>
      </c>
      <c r="B2" s="7">
        <v>1</v>
      </c>
      <c r="C2" s="8">
        <f>B2</f>
        <v>1</v>
      </c>
      <c r="J2" s="16">
        <v>44228</v>
      </c>
      <c r="K2" s="17">
        <v>4</v>
      </c>
      <c r="L2" s="17">
        <f>K2</f>
        <v>4</v>
      </c>
    </row>
    <row r="3" ht="18.5" customHeight="1" spans="1:12">
      <c r="A3" s="3">
        <v>44256</v>
      </c>
      <c r="B3" s="9">
        <v>5</v>
      </c>
      <c r="C3" s="10">
        <f t="shared" ref="C3:C37" si="0">B3+C2</f>
        <v>6</v>
      </c>
      <c r="J3" s="16">
        <v>44256</v>
      </c>
      <c r="K3" s="17">
        <v>25</v>
      </c>
      <c r="L3" s="17">
        <f t="shared" ref="L3:L37" si="1">K3+L2</f>
        <v>29</v>
      </c>
    </row>
    <row r="4" ht="18.5" customHeight="1" spans="1:12">
      <c r="A4" s="3">
        <v>44287</v>
      </c>
      <c r="B4" s="9">
        <v>80</v>
      </c>
      <c r="C4" s="10">
        <f t="shared" si="0"/>
        <v>86</v>
      </c>
      <c r="J4" s="16">
        <v>44287</v>
      </c>
      <c r="K4" s="17">
        <v>623</v>
      </c>
      <c r="L4" s="17">
        <f t="shared" si="1"/>
        <v>652</v>
      </c>
    </row>
    <row r="5" ht="18.5" customHeight="1" spans="1:12">
      <c r="A5" s="3">
        <v>44317</v>
      </c>
      <c r="B5" s="9">
        <v>141</v>
      </c>
      <c r="C5" s="10">
        <f t="shared" si="0"/>
        <v>227</v>
      </c>
      <c r="J5" s="16">
        <v>44317</v>
      </c>
      <c r="K5" s="17">
        <v>570</v>
      </c>
      <c r="L5" s="17">
        <f t="shared" si="1"/>
        <v>1222</v>
      </c>
    </row>
    <row r="6" ht="18.5" customHeight="1" spans="1:12">
      <c r="A6" s="3">
        <v>44348</v>
      </c>
      <c r="B6" s="9">
        <v>146</v>
      </c>
      <c r="C6" s="10">
        <f t="shared" si="0"/>
        <v>373</v>
      </c>
      <c r="J6" s="16">
        <v>44348</v>
      </c>
      <c r="K6" s="17">
        <v>433</v>
      </c>
      <c r="L6" s="17">
        <f t="shared" si="1"/>
        <v>1655</v>
      </c>
    </row>
    <row r="7" ht="18.5" customHeight="1" spans="1:12">
      <c r="A7" s="3">
        <v>44378</v>
      </c>
      <c r="B7" s="9">
        <v>163</v>
      </c>
      <c r="C7" s="10">
        <f t="shared" si="0"/>
        <v>536</v>
      </c>
      <c r="J7" s="16">
        <v>44378</v>
      </c>
      <c r="K7" s="17">
        <v>454</v>
      </c>
      <c r="L7" s="17">
        <f t="shared" si="1"/>
        <v>2109</v>
      </c>
    </row>
    <row r="8" ht="18.5" customHeight="1" spans="1:12">
      <c r="A8" s="3">
        <v>44409</v>
      </c>
      <c r="B8" s="9">
        <v>211</v>
      </c>
      <c r="C8" s="10">
        <f t="shared" si="0"/>
        <v>747</v>
      </c>
      <c r="J8" s="16">
        <v>44409</v>
      </c>
      <c r="K8" s="17">
        <v>491</v>
      </c>
      <c r="L8" s="17">
        <f t="shared" si="1"/>
        <v>2600</v>
      </c>
    </row>
    <row r="9" ht="18.5" customHeight="1" spans="1:12">
      <c r="A9" s="3">
        <v>44440</v>
      </c>
      <c r="B9" s="9">
        <v>205</v>
      </c>
      <c r="C9" s="10">
        <f t="shared" si="0"/>
        <v>952</v>
      </c>
      <c r="J9" s="16">
        <v>44440</v>
      </c>
      <c r="K9" s="17">
        <v>509</v>
      </c>
      <c r="L9" s="17">
        <f t="shared" si="1"/>
        <v>3109</v>
      </c>
    </row>
    <row r="10" ht="18.5" customHeight="1" spans="1:12">
      <c r="A10" s="3">
        <v>44470</v>
      </c>
      <c r="B10" s="9">
        <v>136</v>
      </c>
      <c r="C10" s="10">
        <f t="shared" si="0"/>
        <v>1088</v>
      </c>
      <c r="J10" s="16">
        <v>44470</v>
      </c>
      <c r="K10" s="17">
        <v>266</v>
      </c>
      <c r="L10" s="17">
        <f t="shared" si="1"/>
        <v>3375</v>
      </c>
    </row>
    <row r="11" ht="18.5" customHeight="1" spans="1:12">
      <c r="A11" s="3">
        <v>44501</v>
      </c>
      <c r="B11" s="9">
        <v>113</v>
      </c>
      <c r="C11" s="10">
        <f t="shared" si="0"/>
        <v>1201</v>
      </c>
      <c r="J11" s="16">
        <v>44501</v>
      </c>
      <c r="K11" s="17">
        <v>228</v>
      </c>
      <c r="L11" s="17">
        <f t="shared" si="1"/>
        <v>3603</v>
      </c>
    </row>
    <row r="12" ht="18.5" customHeight="1" spans="1:12">
      <c r="A12" s="3">
        <v>44531</v>
      </c>
      <c r="B12" s="9">
        <v>114</v>
      </c>
      <c r="C12" s="10">
        <f t="shared" si="0"/>
        <v>1315</v>
      </c>
      <c r="J12" s="16">
        <v>44531</v>
      </c>
      <c r="K12" s="17">
        <v>265</v>
      </c>
      <c r="L12" s="17">
        <f t="shared" si="1"/>
        <v>3868</v>
      </c>
    </row>
    <row r="13" ht="18.5" customHeight="1" spans="1:12">
      <c r="A13" s="3">
        <v>44562</v>
      </c>
      <c r="B13" s="9">
        <v>100</v>
      </c>
      <c r="C13" s="10">
        <f t="shared" si="0"/>
        <v>1415</v>
      </c>
      <c r="J13" s="16">
        <v>44562</v>
      </c>
      <c r="K13" s="17">
        <v>309</v>
      </c>
      <c r="L13" s="17">
        <f t="shared" si="1"/>
        <v>4177</v>
      </c>
    </row>
    <row r="14" ht="18.5" customHeight="1" spans="1:12">
      <c r="A14" s="3">
        <v>44593</v>
      </c>
      <c r="B14" s="9">
        <v>70</v>
      </c>
      <c r="C14" s="10">
        <f t="shared" si="0"/>
        <v>1485</v>
      </c>
      <c r="J14" s="16">
        <v>44593</v>
      </c>
      <c r="K14" s="17">
        <v>437</v>
      </c>
      <c r="L14" s="17">
        <f t="shared" si="1"/>
        <v>4614</v>
      </c>
    </row>
    <row r="15" ht="18.5" customHeight="1" spans="1:12">
      <c r="A15" s="3">
        <v>44621</v>
      </c>
      <c r="B15" s="9">
        <v>69</v>
      </c>
      <c r="C15" s="10">
        <f t="shared" si="0"/>
        <v>1554</v>
      </c>
      <c r="J15" s="16">
        <v>44621</v>
      </c>
      <c r="K15" s="17">
        <v>467</v>
      </c>
      <c r="L15" s="17">
        <f t="shared" si="1"/>
        <v>5081</v>
      </c>
    </row>
    <row r="16" ht="18.5" customHeight="1" spans="1:12">
      <c r="A16" s="3">
        <v>44652</v>
      </c>
      <c r="B16" s="9">
        <v>128</v>
      </c>
      <c r="C16" s="10">
        <f t="shared" si="0"/>
        <v>1682</v>
      </c>
      <c r="J16" s="16">
        <v>44652</v>
      </c>
      <c r="K16" s="17">
        <v>784</v>
      </c>
      <c r="L16" s="17">
        <f t="shared" si="1"/>
        <v>5865</v>
      </c>
    </row>
    <row r="17" ht="18.5" customHeight="1" spans="1:12">
      <c r="A17" s="3">
        <v>44682</v>
      </c>
      <c r="B17" s="9">
        <v>128</v>
      </c>
      <c r="C17" s="10">
        <f t="shared" si="0"/>
        <v>1810</v>
      </c>
      <c r="J17" s="16">
        <v>44682</v>
      </c>
      <c r="K17" s="17">
        <v>509</v>
      </c>
      <c r="L17" s="17">
        <f t="shared" si="1"/>
        <v>6374</v>
      </c>
    </row>
    <row r="18" ht="18.5" customHeight="1" spans="1:12">
      <c r="A18" s="3">
        <v>44713</v>
      </c>
      <c r="B18" s="9">
        <v>137</v>
      </c>
      <c r="C18" s="10">
        <f t="shared" si="0"/>
        <v>1947</v>
      </c>
      <c r="J18" s="16">
        <v>44713</v>
      </c>
      <c r="K18" s="17">
        <v>282</v>
      </c>
      <c r="L18" s="17">
        <f t="shared" si="1"/>
        <v>6656</v>
      </c>
    </row>
    <row r="19" ht="18.5" customHeight="1" spans="1:12">
      <c r="A19" s="3">
        <v>44743</v>
      </c>
      <c r="B19" s="9">
        <v>140</v>
      </c>
      <c r="C19" s="10">
        <f t="shared" si="0"/>
        <v>2087</v>
      </c>
      <c r="J19" s="16">
        <v>44743</v>
      </c>
      <c r="K19" s="17">
        <v>450</v>
      </c>
      <c r="L19" s="17">
        <f t="shared" si="1"/>
        <v>7106</v>
      </c>
    </row>
    <row r="20" ht="18.5" customHeight="1" spans="1:12">
      <c r="A20" s="3">
        <v>44774</v>
      </c>
      <c r="B20" s="9">
        <v>148</v>
      </c>
      <c r="C20" s="10">
        <f t="shared" si="0"/>
        <v>2235</v>
      </c>
      <c r="J20" s="16">
        <v>44774</v>
      </c>
      <c r="K20" s="17">
        <v>523</v>
      </c>
      <c r="L20" s="17">
        <f t="shared" si="1"/>
        <v>7629</v>
      </c>
    </row>
    <row r="21" ht="18.5" customHeight="1" spans="1:12">
      <c r="A21" s="3">
        <v>44805</v>
      </c>
      <c r="B21" s="9">
        <v>135</v>
      </c>
      <c r="C21" s="10">
        <f t="shared" si="0"/>
        <v>2370</v>
      </c>
      <c r="J21" s="16">
        <v>44805</v>
      </c>
      <c r="K21" s="17">
        <v>429</v>
      </c>
      <c r="L21" s="17">
        <f t="shared" si="1"/>
        <v>8058</v>
      </c>
    </row>
    <row r="22" ht="18.5" customHeight="1" spans="1:12">
      <c r="A22" s="3">
        <v>44835</v>
      </c>
      <c r="B22" s="9">
        <v>164</v>
      </c>
      <c r="C22" s="10">
        <f t="shared" si="0"/>
        <v>2534</v>
      </c>
      <c r="J22" s="16">
        <v>44835</v>
      </c>
      <c r="K22" s="17">
        <v>550</v>
      </c>
      <c r="L22" s="17">
        <f t="shared" si="1"/>
        <v>8608</v>
      </c>
    </row>
    <row r="23" ht="18.5" customHeight="1" spans="1:12">
      <c r="A23" s="3">
        <v>44866</v>
      </c>
      <c r="B23" s="9">
        <v>139</v>
      </c>
      <c r="C23" s="10">
        <f t="shared" si="0"/>
        <v>2673</v>
      </c>
      <c r="J23" s="16">
        <v>44866</v>
      </c>
      <c r="K23" s="17">
        <v>614</v>
      </c>
      <c r="L23" s="17">
        <f t="shared" si="1"/>
        <v>9222</v>
      </c>
    </row>
    <row r="24" ht="18.5" customHeight="1" spans="1:12">
      <c r="A24" s="3">
        <v>44896</v>
      </c>
      <c r="B24" s="9">
        <v>428</v>
      </c>
      <c r="C24" s="10">
        <f t="shared" si="0"/>
        <v>3101</v>
      </c>
      <c r="J24" s="16">
        <v>44896</v>
      </c>
      <c r="K24" s="17">
        <v>4008</v>
      </c>
      <c r="L24" s="17">
        <f t="shared" si="1"/>
        <v>13230</v>
      </c>
    </row>
    <row r="25" ht="18.5" customHeight="1" spans="1:12">
      <c r="A25" s="3">
        <v>44927</v>
      </c>
      <c r="B25" s="9">
        <v>738</v>
      </c>
      <c r="C25" s="10">
        <f t="shared" si="0"/>
        <v>3839</v>
      </c>
      <c r="J25" s="16">
        <v>44927</v>
      </c>
      <c r="K25" s="17">
        <v>14933</v>
      </c>
      <c r="L25" s="17">
        <f t="shared" si="1"/>
        <v>28163</v>
      </c>
    </row>
    <row r="26" ht="18.5" customHeight="1" spans="1:12">
      <c r="A26" s="3">
        <v>44958</v>
      </c>
      <c r="B26" s="9">
        <v>811</v>
      </c>
      <c r="C26" s="10">
        <f t="shared" si="0"/>
        <v>4650</v>
      </c>
      <c r="J26" s="16">
        <v>44958</v>
      </c>
      <c r="K26" s="17">
        <v>28685</v>
      </c>
      <c r="L26" s="17">
        <f t="shared" si="1"/>
        <v>56848</v>
      </c>
    </row>
    <row r="27" ht="18.5" customHeight="1" spans="1:12">
      <c r="A27" s="3">
        <v>44986</v>
      </c>
      <c r="B27" s="9">
        <v>1814</v>
      </c>
      <c r="C27" s="10">
        <f t="shared" si="0"/>
        <v>6464</v>
      </c>
      <c r="J27" s="16">
        <v>44986</v>
      </c>
      <c r="K27" s="17">
        <v>47123</v>
      </c>
      <c r="L27" s="17">
        <f t="shared" si="1"/>
        <v>103971</v>
      </c>
    </row>
    <row r="28" ht="18.5" customHeight="1" spans="1:12">
      <c r="A28" s="3">
        <v>45017</v>
      </c>
      <c r="B28" s="9">
        <v>1584</v>
      </c>
      <c r="C28" s="10">
        <f t="shared" si="0"/>
        <v>8048</v>
      </c>
      <c r="J28" s="16">
        <v>45017</v>
      </c>
      <c r="K28" s="17">
        <v>47067</v>
      </c>
      <c r="L28" s="17">
        <f t="shared" si="1"/>
        <v>151038</v>
      </c>
    </row>
    <row r="29" ht="18.5" customHeight="1" spans="1:12">
      <c r="A29" s="3">
        <v>45047</v>
      </c>
      <c r="B29" s="9">
        <v>1740</v>
      </c>
      <c r="C29" s="10">
        <f t="shared" si="0"/>
        <v>9788</v>
      </c>
      <c r="J29" s="16">
        <v>45047</v>
      </c>
      <c r="K29" s="17">
        <v>51609</v>
      </c>
      <c r="L29" s="17">
        <f t="shared" si="1"/>
        <v>202647</v>
      </c>
    </row>
    <row r="30" ht="18.5" customHeight="1" spans="1:12">
      <c r="A30" s="3">
        <v>45078</v>
      </c>
      <c r="B30" s="9">
        <v>1179</v>
      </c>
      <c r="C30" s="10">
        <f t="shared" si="0"/>
        <v>10967</v>
      </c>
      <c r="J30" s="16">
        <v>45078</v>
      </c>
      <c r="K30" s="17">
        <v>35068</v>
      </c>
      <c r="L30" s="17">
        <f t="shared" si="1"/>
        <v>237715</v>
      </c>
    </row>
    <row r="31" ht="18.5" customHeight="1" spans="1:12">
      <c r="A31" s="3">
        <v>45108</v>
      </c>
      <c r="B31" s="9">
        <v>1089</v>
      </c>
      <c r="C31" s="10">
        <f t="shared" si="0"/>
        <v>12056</v>
      </c>
      <c r="J31" s="16">
        <v>45108</v>
      </c>
      <c r="K31" s="17">
        <v>25223</v>
      </c>
      <c r="L31" s="17">
        <f t="shared" si="1"/>
        <v>262938</v>
      </c>
    </row>
    <row r="32" ht="18.5" customHeight="1" spans="1:12">
      <c r="A32" s="3">
        <v>45139</v>
      </c>
      <c r="B32" s="9">
        <v>964</v>
      </c>
      <c r="C32" s="10">
        <f t="shared" si="0"/>
        <v>13020</v>
      </c>
      <c r="J32" s="16">
        <v>45139</v>
      </c>
      <c r="K32" s="17">
        <v>28288</v>
      </c>
      <c r="L32" s="17">
        <f t="shared" si="1"/>
        <v>291226</v>
      </c>
    </row>
    <row r="33" ht="18.5" customHeight="1" spans="1:12">
      <c r="A33" s="3">
        <v>45170</v>
      </c>
      <c r="B33" s="9">
        <v>1029</v>
      </c>
      <c r="C33" s="10">
        <f t="shared" si="0"/>
        <v>14049</v>
      </c>
      <c r="J33" s="16">
        <v>45170</v>
      </c>
      <c r="K33" s="17">
        <v>57179</v>
      </c>
      <c r="L33" s="17">
        <f t="shared" si="1"/>
        <v>348405</v>
      </c>
    </row>
    <row r="34" ht="18.5" customHeight="1" spans="1:12">
      <c r="A34" s="3">
        <v>45200</v>
      </c>
      <c r="B34" s="9">
        <v>1140</v>
      </c>
      <c r="C34" s="10">
        <f t="shared" si="0"/>
        <v>15189</v>
      </c>
      <c r="J34" s="16">
        <v>45200</v>
      </c>
      <c r="K34" s="17">
        <v>52760</v>
      </c>
      <c r="L34" s="17">
        <f t="shared" si="1"/>
        <v>401165</v>
      </c>
    </row>
    <row r="35" ht="18.5" customHeight="1" spans="1:12">
      <c r="A35" s="3">
        <v>45231</v>
      </c>
      <c r="B35" s="9">
        <v>3131</v>
      </c>
      <c r="C35" s="10">
        <f t="shared" si="0"/>
        <v>18320</v>
      </c>
      <c r="J35" s="16">
        <v>45231</v>
      </c>
      <c r="K35" s="17">
        <v>61750</v>
      </c>
      <c r="L35" s="17">
        <f t="shared" si="1"/>
        <v>462915</v>
      </c>
    </row>
    <row r="36" ht="18.5" customHeight="1" spans="1:12">
      <c r="A36" s="3">
        <v>45261</v>
      </c>
      <c r="B36" s="9">
        <v>1776</v>
      </c>
      <c r="C36" s="10">
        <f t="shared" si="0"/>
        <v>20096</v>
      </c>
      <c r="J36" s="16">
        <v>45261</v>
      </c>
      <c r="K36" s="17">
        <v>33094</v>
      </c>
      <c r="L36" s="17">
        <f t="shared" si="1"/>
        <v>496009</v>
      </c>
    </row>
    <row r="37" ht="18.5" customHeight="1" spans="1:12">
      <c r="A37" s="3">
        <v>45292</v>
      </c>
      <c r="B37" s="9">
        <v>979</v>
      </c>
      <c r="C37" s="10">
        <f t="shared" si="0"/>
        <v>21075</v>
      </c>
      <c r="J37" s="16">
        <v>45292</v>
      </c>
      <c r="K37" s="17">
        <v>20703</v>
      </c>
      <c r="L37" s="17">
        <f t="shared" si="1"/>
        <v>516712</v>
      </c>
    </row>
    <row r="38" ht="18.5" customHeight="1" spans="1:3">
      <c r="A38" s="11" t="s">
        <v>6</v>
      </c>
      <c r="B38" s="12">
        <v>21075</v>
      </c>
      <c r="C38" s="13"/>
    </row>
    <row r="39" customFormat="1"/>
    <row r="40" customFormat="1"/>
    <row r="41" spans="1:18">
      <c r="A41" t="s">
        <v>7</v>
      </c>
      <c r="B41" t="s">
        <v>8</v>
      </c>
      <c r="D41" s="1" t="s">
        <v>9</v>
      </c>
      <c r="E41" s="1"/>
      <c r="H41" t="s">
        <v>7</v>
      </c>
      <c r="L41" s="1" t="s">
        <v>10</v>
      </c>
      <c r="M41" s="1"/>
      <c r="O41" t="s">
        <v>11</v>
      </c>
      <c r="R41" t="s">
        <v>12</v>
      </c>
    </row>
    <row r="42" spans="1:19">
      <c r="A42" t="s">
        <v>13</v>
      </c>
      <c r="B42">
        <f>SUM(B2:B4)</f>
        <v>86</v>
      </c>
      <c r="C42">
        <v>86</v>
      </c>
      <c r="D42" s="1">
        <f t="shared" ref="D42:D53" si="2">LOG(B42,2)</f>
        <v>6.4262647547021</v>
      </c>
      <c r="E42" s="1">
        <f t="shared" ref="E42:E53" si="3">LOG(C42,2)</f>
        <v>6.4262647547021</v>
      </c>
      <c r="H42" t="s">
        <v>13</v>
      </c>
      <c r="J42">
        <f>SUM(K2:K4)</f>
        <v>652</v>
      </c>
      <c r="K42">
        <f>SUM(J42)</f>
        <v>652</v>
      </c>
      <c r="L42" s="1">
        <f t="shared" ref="L42:L53" si="4">LOG(J42,2)</f>
        <v>9.34872815423108</v>
      </c>
      <c r="M42" s="1">
        <f t="shared" ref="M42:M53" si="5">LOG(K42,2)</f>
        <v>9.34872815423108</v>
      </c>
      <c r="R42" t="s">
        <v>14</v>
      </c>
      <c r="S42" t="s">
        <v>15</v>
      </c>
    </row>
    <row r="43" spans="1:19">
      <c r="A43" t="s">
        <v>16</v>
      </c>
      <c r="B43">
        <f>SUM(B5:B7)</f>
        <v>450</v>
      </c>
      <c r="C43">
        <f t="shared" ref="C43:C53" si="6">SUM(C42,B43)</f>
        <v>536</v>
      </c>
      <c r="D43" s="1">
        <f t="shared" si="2"/>
        <v>8.81378119121704</v>
      </c>
      <c r="E43" s="1">
        <f t="shared" si="3"/>
        <v>9.06608919045777</v>
      </c>
      <c r="H43" t="s">
        <v>16</v>
      </c>
      <c r="J43">
        <f>SUM(K5:K7)</f>
        <v>1457</v>
      </c>
      <c r="K43">
        <f t="shared" ref="K43:K53" si="7">SUM(K42,J43)</f>
        <v>2109</v>
      </c>
      <c r="L43" s="1">
        <f t="shared" si="4"/>
        <v>10.5087851620645</v>
      </c>
      <c r="M43" s="1">
        <f t="shared" si="5"/>
        <v>11.0423433797937</v>
      </c>
      <c r="O43">
        <f t="shared" ref="O43:O53" si="8">B43/B42</f>
        <v>5.23255813953488</v>
      </c>
      <c r="P43">
        <f t="shared" ref="P43:P53" si="9">J43/J42</f>
        <v>2.23466257668712</v>
      </c>
      <c r="R43">
        <f t="shared" ref="R43:R53" si="10">C43/C42</f>
        <v>6.23255813953488</v>
      </c>
      <c r="S43">
        <f t="shared" ref="S43:S53" si="11">K43/K42</f>
        <v>3.23466257668712</v>
      </c>
    </row>
    <row r="44" spans="1:19">
      <c r="A44" t="s">
        <v>17</v>
      </c>
      <c r="B44">
        <f>SUM(B8:B10)</f>
        <v>552</v>
      </c>
      <c r="C44">
        <f t="shared" si="6"/>
        <v>1088</v>
      </c>
      <c r="D44" s="1">
        <f t="shared" si="2"/>
        <v>9.10852445677817</v>
      </c>
      <c r="E44" s="1">
        <f t="shared" si="3"/>
        <v>10.0874628412503</v>
      </c>
      <c r="H44" t="s">
        <v>17</v>
      </c>
      <c r="J44">
        <f>SUM(K8:K10)</f>
        <v>1266</v>
      </c>
      <c r="K44">
        <f t="shared" si="7"/>
        <v>3375</v>
      </c>
      <c r="L44" s="1">
        <f t="shared" si="4"/>
        <v>10.3060616894283</v>
      </c>
      <c r="M44" s="1">
        <f t="shared" si="5"/>
        <v>11.7206717868256</v>
      </c>
      <c r="O44">
        <f t="shared" si="8"/>
        <v>1.22666666666667</v>
      </c>
      <c r="P44">
        <f t="shared" si="9"/>
        <v>0.868908716540837</v>
      </c>
      <c r="R44">
        <f t="shared" si="10"/>
        <v>2.02985074626866</v>
      </c>
      <c r="S44">
        <f t="shared" si="11"/>
        <v>1.60028449502134</v>
      </c>
    </row>
    <row r="45" spans="1:19">
      <c r="A45" t="s">
        <v>18</v>
      </c>
      <c r="B45">
        <f>SUM(B11:B13)</f>
        <v>327</v>
      </c>
      <c r="C45">
        <f t="shared" si="6"/>
        <v>1415</v>
      </c>
      <c r="D45" s="1">
        <f t="shared" si="2"/>
        <v>8.35314682549808</v>
      </c>
      <c r="E45" s="1">
        <f t="shared" si="3"/>
        <v>10.4665863377192</v>
      </c>
      <c r="H45" t="s">
        <v>18</v>
      </c>
      <c r="J45">
        <f>SUM(K11:K13)</f>
        <v>802</v>
      </c>
      <c r="K45">
        <f t="shared" si="7"/>
        <v>4177</v>
      </c>
      <c r="L45" s="1">
        <f t="shared" si="4"/>
        <v>9.64745842645492</v>
      </c>
      <c r="M45" s="1">
        <f t="shared" si="5"/>
        <v>12.0282514281628</v>
      </c>
      <c r="O45">
        <f t="shared" si="8"/>
        <v>0.592391304347826</v>
      </c>
      <c r="P45">
        <f t="shared" si="9"/>
        <v>0.63349131121643</v>
      </c>
      <c r="R45">
        <f t="shared" si="10"/>
        <v>1.30055147058824</v>
      </c>
      <c r="S45">
        <f t="shared" si="11"/>
        <v>1.23762962962963</v>
      </c>
    </row>
    <row r="46" spans="1:19">
      <c r="A46" t="s">
        <v>19</v>
      </c>
      <c r="B46">
        <f>SUM(B14:B16)</f>
        <v>267</v>
      </c>
      <c r="C46">
        <f t="shared" si="6"/>
        <v>1682</v>
      </c>
      <c r="D46" s="1">
        <f t="shared" si="2"/>
        <v>8.06069593168755</v>
      </c>
      <c r="E46" s="1">
        <f t="shared" si="3"/>
        <v>10.7159619902551</v>
      </c>
      <c r="H46" t="s">
        <v>19</v>
      </c>
      <c r="J46">
        <f>SUM(K14:K16)</f>
        <v>1688</v>
      </c>
      <c r="K46">
        <f t="shared" si="7"/>
        <v>5865</v>
      </c>
      <c r="L46" s="1">
        <f t="shared" si="4"/>
        <v>10.7210991887072</v>
      </c>
      <c r="M46" s="1">
        <f t="shared" si="5"/>
        <v>12.5179153929159</v>
      </c>
      <c r="O46">
        <f t="shared" si="8"/>
        <v>0.81651376146789</v>
      </c>
      <c r="P46">
        <f t="shared" si="9"/>
        <v>2.10473815461347</v>
      </c>
      <c r="R46">
        <f t="shared" si="10"/>
        <v>1.1886925795053</v>
      </c>
      <c r="S46">
        <f t="shared" si="11"/>
        <v>1.40411778788604</v>
      </c>
    </row>
    <row r="47" spans="1:19">
      <c r="A47" t="s">
        <v>20</v>
      </c>
      <c r="B47">
        <f>SUM(B17:B19)</f>
        <v>405</v>
      </c>
      <c r="C47">
        <f t="shared" si="6"/>
        <v>2087</v>
      </c>
      <c r="D47" s="1">
        <f t="shared" si="2"/>
        <v>8.66177809777199</v>
      </c>
      <c r="E47" s="1">
        <f t="shared" si="3"/>
        <v>11.0272148851598</v>
      </c>
      <c r="H47" t="s">
        <v>20</v>
      </c>
      <c r="J47">
        <f>SUM(K17:K19)</f>
        <v>1241</v>
      </c>
      <c r="K47">
        <f t="shared" si="7"/>
        <v>7106</v>
      </c>
      <c r="L47" s="1">
        <f t="shared" si="4"/>
        <v>10.2772874001304</v>
      </c>
      <c r="M47" s="1">
        <f t="shared" si="5"/>
        <v>12.7948219733312</v>
      </c>
      <c r="O47">
        <f t="shared" si="8"/>
        <v>1.51685393258427</v>
      </c>
      <c r="P47">
        <f t="shared" si="9"/>
        <v>0.735189573459716</v>
      </c>
      <c r="R47">
        <f t="shared" si="10"/>
        <v>1.24078478002378</v>
      </c>
      <c r="S47">
        <f t="shared" si="11"/>
        <v>1.21159420289855</v>
      </c>
    </row>
    <row r="48" spans="1:19">
      <c r="A48" t="s">
        <v>21</v>
      </c>
      <c r="B48">
        <f>SUM(B20:B22)</f>
        <v>447</v>
      </c>
      <c r="C48">
        <f t="shared" si="6"/>
        <v>2534</v>
      </c>
      <c r="D48" s="1">
        <f t="shared" si="2"/>
        <v>8.80413102118332</v>
      </c>
      <c r="E48" s="1">
        <f t="shared" si="3"/>
        <v>11.3072008091408</v>
      </c>
      <c r="H48" t="s">
        <v>21</v>
      </c>
      <c r="J48">
        <f>SUM(K20:K22)</f>
        <v>1502</v>
      </c>
      <c r="K48">
        <f t="shared" si="7"/>
        <v>8608</v>
      </c>
      <c r="L48" s="1">
        <f t="shared" si="4"/>
        <v>10.5526690975143</v>
      </c>
      <c r="M48" s="1">
        <f t="shared" si="5"/>
        <v>13.0714623625566</v>
      </c>
      <c r="O48">
        <f t="shared" si="8"/>
        <v>1.1037037037037</v>
      </c>
      <c r="P48">
        <f t="shared" si="9"/>
        <v>1.21031426269138</v>
      </c>
      <c r="R48">
        <f t="shared" si="10"/>
        <v>1.21418303785338</v>
      </c>
      <c r="S48">
        <f t="shared" si="11"/>
        <v>1.21137067267098</v>
      </c>
    </row>
    <row r="49" spans="1:19">
      <c r="A49" t="s">
        <v>22</v>
      </c>
      <c r="B49">
        <f>SUM(B23:B25)</f>
        <v>1305</v>
      </c>
      <c r="C49">
        <f t="shared" si="6"/>
        <v>3839</v>
      </c>
      <c r="D49" s="1">
        <f t="shared" si="2"/>
        <v>10.3498340914572</v>
      </c>
      <c r="E49" s="1">
        <f t="shared" si="3"/>
        <v>11.9065148448469</v>
      </c>
      <c r="H49" t="s">
        <v>22</v>
      </c>
      <c r="J49">
        <f>SUM(K23:K25)</f>
        <v>19555</v>
      </c>
      <c r="K49">
        <f t="shared" si="7"/>
        <v>28163</v>
      </c>
      <c r="L49" s="1">
        <f t="shared" si="4"/>
        <v>14.2552499156203</v>
      </c>
      <c r="M49" s="1">
        <f t="shared" si="5"/>
        <v>14.7815134015429</v>
      </c>
      <c r="O49">
        <f t="shared" si="8"/>
        <v>2.91946308724832</v>
      </c>
      <c r="P49">
        <f t="shared" si="9"/>
        <v>13.0193075898802</v>
      </c>
      <c r="R49">
        <f t="shared" si="10"/>
        <v>1.51499605367009</v>
      </c>
      <c r="S49">
        <f t="shared" si="11"/>
        <v>3.27172397769517</v>
      </c>
    </row>
    <row r="50" spans="1:19">
      <c r="A50" t="s">
        <v>23</v>
      </c>
      <c r="B50">
        <f>SUM(B26:B28)</f>
        <v>4209</v>
      </c>
      <c r="C50">
        <f t="shared" si="6"/>
        <v>8048</v>
      </c>
      <c r="D50" s="1">
        <f t="shared" si="2"/>
        <v>12.0392617943411</v>
      </c>
      <c r="E50" s="1">
        <f t="shared" si="3"/>
        <v>12.9744145898055</v>
      </c>
      <c r="H50" t="s">
        <v>23</v>
      </c>
      <c r="J50">
        <f>SUM(K26:K28)</f>
        <v>122875</v>
      </c>
      <c r="K50">
        <f t="shared" si="7"/>
        <v>151038</v>
      </c>
      <c r="L50" s="1">
        <f t="shared" si="4"/>
        <v>16.9068318910027</v>
      </c>
      <c r="M50" s="1">
        <f t="shared" si="5"/>
        <v>17.2045520406397</v>
      </c>
      <c r="O50">
        <f t="shared" si="8"/>
        <v>3.22528735632184</v>
      </c>
      <c r="P50">
        <f t="shared" si="9"/>
        <v>6.2835591920225</v>
      </c>
      <c r="R50">
        <f t="shared" si="10"/>
        <v>2.09637926543371</v>
      </c>
      <c r="S50">
        <f t="shared" si="11"/>
        <v>5.36299399921883</v>
      </c>
    </row>
    <row r="51" spans="1:19">
      <c r="A51" t="s">
        <v>24</v>
      </c>
      <c r="B51">
        <f>SUM(B29:B31)</f>
        <v>4008</v>
      </c>
      <c r="C51">
        <f t="shared" si="6"/>
        <v>12056</v>
      </c>
      <c r="D51" s="1">
        <f t="shared" si="2"/>
        <v>11.9686667931952</v>
      </c>
      <c r="E51" s="1">
        <f t="shared" si="3"/>
        <v>13.5574637015978</v>
      </c>
      <c r="H51" t="s">
        <v>24</v>
      </c>
      <c r="J51">
        <f>SUM(K29:K31)</f>
        <v>111900</v>
      </c>
      <c r="K51">
        <f t="shared" si="7"/>
        <v>262938</v>
      </c>
      <c r="L51" s="1">
        <f t="shared" si="4"/>
        <v>16.7718505107511</v>
      </c>
      <c r="M51" s="1">
        <f t="shared" si="5"/>
        <v>18.0043631308465</v>
      </c>
      <c r="O51">
        <f t="shared" si="8"/>
        <v>0.952245188880969</v>
      </c>
      <c r="P51">
        <f t="shared" si="9"/>
        <v>0.910681586978637</v>
      </c>
      <c r="R51">
        <f t="shared" si="10"/>
        <v>1.49801192842942</v>
      </c>
      <c r="S51">
        <f t="shared" si="11"/>
        <v>1.74087315774838</v>
      </c>
    </row>
    <row r="52" spans="1:19">
      <c r="A52" t="s">
        <v>25</v>
      </c>
      <c r="B52">
        <f>SUM(B32:B34)</f>
        <v>3133</v>
      </c>
      <c r="C52">
        <f t="shared" si="6"/>
        <v>15189</v>
      </c>
      <c r="D52" s="1">
        <f t="shared" si="2"/>
        <v>11.6133290543711</v>
      </c>
      <c r="E52" s="1">
        <f t="shared" si="3"/>
        <v>13.890739269631</v>
      </c>
      <c r="H52" t="s">
        <v>25</v>
      </c>
      <c r="J52">
        <f>SUM(K32:K34)</f>
        <v>138227</v>
      </c>
      <c r="K52">
        <f t="shared" si="7"/>
        <v>401165</v>
      </c>
      <c r="L52" s="1">
        <f t="shared" si="4"/>
        <v>17.0766799205647</v>
      </c>
      <c r="M52" s="1">
        <f t="shared" si="5"/>
        <v>18.6138362166554</v>
      </c>
      <c r="O52">
        <f t="shared" si="8"/>
        <v>0.781686626746507</v>
      </c>
      <c r="P52">
        <f t="shared" si="9"/>
        <v>1.23527256478999</v>
      </c>
      <c r="R52">
        <f t="shared" si="10"/>
        <v>1.25987060384871</v>
      </c>
      <c r="S52">
        <f t="shared" si="11"/>
        <v>1.52570187648799</v>
      </c>
    </row>
    <row r="53" spans="1:19">
      <c r="A53" t="s">
        <v>26</v>
      </c>
      <c r="B53">
        <f>SUM(B35:B37)</f>
        <v>5886</v>
      </c>
      <c r="C53">
        <f t="shared" si="6"/>
        <v>21075</v>
      </c>
      <c r="D53" s="1">
        <f t="shared" si="2"/>
        <v>12.5230718269404</v>
      </c>
      <c r="E53" s="1">
        <f t="shared" si="3"/>
        <v>14.3632450107168</v>
      </c>
      <c r="H53" t="s">
        <v>26</v>
      </c>
      <c r="J53">
        <f>SUM(K35:K37)</f>
        <v>115547</v>
      </c>
      <c r="K53">
        <f t="shared" si="7"/>
        <v>516712</v>
      </c>
      <c r="L53" s="1">
        <f t="shared" si="4"/>
        <v>16.8181202773725</v>
      </c>
      <c r="M53" s="1">
        <f t="shared" si="5"/>
        <v>18.9790008634047</v>
      </c>
      <c r="O53">
        <f t="shared" si="8"/>
        <v>1.87871050111714</v>
      </c>
      <c r="P53">
        <f t="shared" si="9"/>
        <v>0.83592207021783</v>
      </c>
      <c r="R53">
        <f t="shared" si="10"/>
        <v>1.38751728224373</v>
      </c>
      <c r="S53">
        <f t="shared" si="11"/>
        <v>1.288028616654</v>
      </c>
    </row>
    <row r="54" spans="4:13">
      <c r="D54" s="1"/>
      <c r="E54" s="1"/>
      <c r="L54" s="1"/>
      <c r="M54" s="1"/>
    </row>
    <row r="55" spans="1:13">
      <c r="A55" t="s">
        <v>27</v>
      </c>
      <c r="D55" s="1" t="s">
        <v>8</v>
      </c>
      <c r="E55" s="1"/>
      <c r="L55" s="1" t="s">
        <v>28</v>
      </c>
      <c r="M55" s="1"/>
    </row>
    <row r="56" spans="1:19">
      <c r="A56" t="s">
        <v>29</v>
      </c>
      <c r="B56">
        <f>SUM(B2:B5)</f>
        <v>227</v>
      </c>
      <c r="C56">
        <v>227</v>
      </c>
      <c r="D56" s="1">
        <f t="shared" ref="D56:D64" si="12">LOG(B56,2)</f>
        <v>7.82654848729091</v>
      </c>
      <c r="E56" s="1">
        <f t="shared" ref="E56:E64" si="13">LOG(C56,2)</f>
        <v>7.82654848729091</v>
      </c>
      <c r="H56" t="s">
        <v>29</v>
      </c>
      <c r="J56">
        <f>SUM(K2:K5)</f>
        <v>1222</v>
      </c>
      <c r="K56">
        <f>SUM(J56)</f>
        <v>1222</v>
      </c>
      <c r="L56" s="1">
        <f t="shared" ref="L56:L64" si="14">LOG(J56,2)</f>
        <v>10.2550285698187</v>
      </c>
      <c r="M56" s="1">
        <f t="shared" ref="M56:M64" si="15">LOG(K56,2)</f>
        <v>10.2550285698187</v>
      </c>
      <c r="R56" t="s">
        <v>30</v>
      </c>
      <c r="S56" t="s">
        <v>31</v>
      </c>
    </row>
    <row r="57" spans="1:19">
      <c r="A57" t="s">
        <v>32</v>
      </c>
      <c r="B57">
        <f>SUM(B6:B9)</f>
        <v>725</v>
      </c>
      <c r="C57">
        <f t="shared" ref="C57:C64" si="16">SUM(C56,B57)</f>
        <v>952</v>
      </c>
      <c r="D57" s="1">
        <f t="shared" si="12"/>
        <v>9.5018371849023</v>
      </c>
      <c r="E57" s="1">
        <f t="shared" si="13"/>
        <v>9.89481776330794</v>
      </c>
      <c r="H57" t="s">
        <v>32</v>
      </c>
      <c r="J57">
        <f>SUM(K6:K9)</f>
        <v>1887</v>
      </c>
      <c r="K57">
        <f t="shared" ref="K57:K64" si="17">SUM(J57,K56)</f>
        <v>3109</v>
      </c>
      <c r="L57" s="1">
        <f t="shared" si="14"/>
        <v>10.8818787076004</v>
      </c>
      <c r="M57" s="1">
        <f t="shared" si="15"/>
        <v>11.6022349013411</v>
      </c>
      <c r="O57">
        <f t="shared" ref="O57:O64" si="18">B57/B56</f>
        <v>3.19383259911894</v>
      </c>
      <c r="P57">
        <f t="shared" ref="P57:P64" si="19">J57/J56</f>
        <v>1.54418985270049</v>
      </c>
      <c r="R57">
        <f t="shared" ref="R57:R64" si="20">C57/C56</f>
        <v>4.19383259911894</v>
      </c>
      <c r="S57">
        <f t="shared" ref="S57:S64" si="21">K57/K56</f>
        <v>2.54418985270049</v>
      </c>
    </row>
    <row r="58" spans="1:19">
      <c r="A58" t="s">
        <v>33</v>
      </c>
      <c r="B58">
        <f>SUM(B10:B13)</f>
        <v>463</v>
      </c>
      <c r="C58">
        <f t="shared" si="16"/>
        <v>1415</v>
      </c>
      <c r="D58" s="1">
        <f t="shared" si="12"/>
        <v>8.85486838326024</v>
      </c>
      <c r="E58" s="1">
        <f t="shared" si="13"/>
        <v>10.4665863377192</v>
      </c>
      <c r="H58" t="s">
        <v>33</v>
      </c>
      <c r="J58">
        <f>SUM(K10:K13)</f>
        <v>1068</v>
      </c>
      <c r="K58">
        <f t="shared" si="17"/>
        <v>4177</v>
      </c>
      <c r="L58" s="1">
        <f t="shared" si="14"/>
        <v>10.0606959316876</v>
      </c>
      <c r="M58" s="1">
        <f t="shared" si="15"/>
        <v>12.0282514281628</v>
      </c>
      <c r="O58">
        <f t="shared" si="18"/>
        <v>0.638620689655172</v>
      </c>
      <c r="P58">
        <f t="shared" si="19"/>
        <v>0.565977742448331</v>
      </c>
      <c r="R58">
        <f t="shared" si="20"/>
        <v>1.48634453781513</v>
      </c>
      <c r="S58">
        <f t="shared" si="21"/>
        <v>1.34351881633966</v>
      </c>
    </row>
    <row r="59" spans="1:19">
      <c r="A59" t="s">
        <v>34</v>
      </c>
      <c r="B59">
        <f>SUM(B14:B17)</f>
        <v>395</v>
      </c>
      <c r="C59">
        <f t="shared" si="16"/>
        <v>1810</v>
      </c>
      <c r="D59" s="1">
        <f t="shared" si="12"/>
        <v>8.62570884306447</v>
      </c>
      <c r="E59" s="1">
        <f t="shared" si="13"/>
        <v>10.8217739819706</v>
      </c>
      <c r="H59" t="s">
        <v>34</v>
      </c>
      <c r="J59">
        <f>SUM(K14:K17)</f>
        <v>2197</v>
      </c>
      <c r="K59">
        <f t="shared" si="17"/>
        <v>6374</v>
      </c>
      <c r="L59" s="1">
        <f t="shared" si="14"/>
        <v>11.1013191544233</v>
      </c>
      <c r="M59" s="1">
        <f t="shared" si="15"/>
        <v>12.6379833037779</v>
      </c>
      <c r="O59">
        <f t="shared" si="18"/>
        <v>0.853131749460043</v>
      </c>
      <c r="P59">
        <f t="shared" si="19"/>
        <v>2.05711610486891</v>
      </c>
      <c r="R59">
        <f t="shared" si="20"/>
        <v>1.2791519434629</v>
      </c>
      <c r="S59">
        <f t="shared" si="21"/>
        <v>1.52597558056021</v>
      </c>
    </row>
    <row r="60" spans="1:19">
      <c r="A60" t="s">
        <v>35</v>
      </c>
      <c r="B60">
        <f>SUM(B18:B21)</f>
        <v>560</v>
      </c>
      <c r="C60">
        <f t="shared" si="16"/>
        <v>2370</v>
      </c>
      <c r="D60" s="1">
        <f t="shared" si="12"/>
        <v>9.12928301694497</v>
      </c>
      <c r="E60" s="1">
        <f t="shared" si="13"/>
        <v>11.2106713437856</v>
      </c>
      <c r="H60" t="s">
        <v>35</v>
      </c>
      <c r="J60">
        <f>SUM(K18:K21)</f>
        <v>1684</v>
      </c>
      <c r="K60">
        <f t="shared" si="17"/>
        <v>8058</v>
      </c>
      <c r="L60" s="1">
        <f t="shared" si="14"/>
        <v>10.7176764230664</v>
      </c>
      <c r="M60" s="1">
        <f t="shared" si="15"/>
        <v>12.9762060901486</v>
      </c>
      <c r="O60">
        <f t="shared" si="18"/>
        <v>1.41772151898734</v>
      </c>
      <c r="P60">
        <f t="shared" si="19"/>
        <v>0.766499772416932</v>
      </c>
      <c r="R60">
        <f t="shared" si="20"/>
        <v>1.30939226519337</v>
      </c>
      <c r="S60">
        <f t="shared" si="21"/>
        <v>1.26419830561657</v>
      </c>
    </row>
    <row r="61" spans="1:19">
      <c r="A61" t="s">
        <v>36</v>
      </c>
      <c r="B61">
        <f>SUM(B22:B25)</f>
        <v>1469</v>
      </c>
      <c r="C61">
        <f t="shared" si="16"/>
        <v>3839</v>
      </c>
      <c r="D61" s="1">
        <f t="shared" si="12"/>
        <v>10.5206186805563</v>
      </c>
      <c r="E61" s="1">
        <f t="shared" si="13"/>
        <v>11.9065148448469</v>
      </c>
      <c r="H61" t="s">
        <v>36</v>
      </c>
      <c r="J61">
        <f>SUM(K22:K25)</f>
        <v>20105</v>
      </c>
      <c r="K61">
        <f t="shared" si="17"/>
        <v>28163</v>
      </c>
      <c r="L61" s="1">
        <f t="shared" si="14"/>
        <v>14.2952667156877</v>
      </c>
      <c r="M61" s="1">
        <f t="shared" si="15"/>
        <v>14.7815134015429</v>
      </c>
      <c r="O61">
        <f t="shared" si="18"/>
        <v>2.62321428571429</v>
      </c>
      <c r="P61">
        <f t="shared" si="19"/>
        <v>11.9388361045131</v>
      </c>
      <c r="R61">
        <f t="shared" si="20"/>
        <v>1.61983122362869</v>
      </c>
      <c r="S61">
        <f t="shared" si="21"/>
        <v>3.49503598907918</v>
      </c>
    </row>
    <row r="62" spans="1:19">
      <c r="A62" t="s">
        <v>37</v>
      </c>
      <c r="B62">
        <f>SUM(B26:B29)</f>
        <v>5949</v>
      </c>
      <c r="C62">
        <f t="shared" si="16"/>
        <v>9788</v>
      </c>
      <c r="D62" s="1">
        <f t="shared" si="12"/>
        <v>12.53843146295</v>
      </c>
      <c r="E62" s="1">
        <f t="shared" si="13"/>
        <v>13.2567983860794</v>
      </c>
      <c r="H62" t="s">
        <v>37</v>
      </c>
      <c r="J62">
        <f>SUM(K26:K29)</f>
        <v>174484</v>
      </c>
      <c r="K62">
        <f t="shared" si="17"/>
        <v>202647</v>
      </c>
      <c r="L62" s="1">
        <f t="shared" si="14"/>
        <v>17.4127352233132</v>
      </c>
      <c r="M62" s="1">
        <f t="shared" si="15"/>
        <v>17.6286092922239</v>
      </c>
      <c r="O62">
        <f t="shared" si="18"/>
        <v>4.0496936691627</v>
      </c>
      <c r="P62">
        <f t="shared" si="19"/>
        <v>8.67863715493658</v>
      </c>
      <c r="R62">
        <f t="shared" si="20"/>
        <v>2.5496222974733</v>
      </c>
      <c r="S62">
        <f t="shared" si="21"/>
        <v>7.19550474026205</v>
      </c>
    </row>
    <row r="63" spans="1:19">
      <c r="A63" t="s">
        <v>38</v>
      </c>
      <c r="B63">
        <f>SUM(B30:B33)</f>
        <v>4261</v>
      </c>
      <c r="C63">
        <f t="shared" si="16"/>
        <v>14049</v>
      </c>
      <c r="D63" s="1">
        <f t="shared" si="12"/>
        <v>12.0569763361782</v>
      </c>
      <c r="E63" s="1">
        <f t="shared" si="13"/>
        <v>13.7781798234202</v>
      </c>
      <c r="H63" t="s">
        <v>38</v>
      </c>
      <c r="J63">
        <f>SUM(K30:K33)</f>
        <v>145758</v>
      </c>
      <c r="K63">
        <f t="shared" si="17"/>
        <v>348405</v>
      </c>
      <c r="L63" s="1">
        <f t="shared" si="14"/>
        <v>17.1532155430673</v>
      </c>
      <c r="M63" s="1">
        <f t="shared" si="15"/>
        <v>18.4104058028037</v>
      </c>
      <c r="O63">
        <f t="shared" si="18"/>
        <v>0.716254832744999</v>
      </c>
      <c r="P63">
        <f t="shared" si="19"/>
        <v>0.835365993443525</v>
      </c>
      <c r="R63">
        <f t="shared" si="20"/>
        <v>1.43532897425419</v>
      </c>
      <c r="S63">
        <f t="shared" si="21"/>
        <v>1.71927045552118</v>
      </c>
    </row>
    <row r="64" spans="1:19">
      <c r="A64" t="s">
        <v>39</v>
      </c>
      <c r="B64">
        <f>SUM(B34:B37)</f>
        <v>7026</v>
      </c>
      <c r="C64">
        <f t="shared" si="16"/>
        <v>21075</v>
      </c>
      <c r="D64" s="1">
        <f t="shared" si="12"/>
        <v>12.7784878612224</v>
      </c>
      <c r="E64" s="1">
        <f t="shared" si="13"/>
        <v>14.3632450107168</v>
      </c>
      <c r="H64" t="s">
        <v>39</v>
      </c>
      <c r="J64">
        <f>SUM(K34:K37)</f>
        <v>168307</v>
      </c>
      <c r="K64">
        <f t="shared" si="17"/>
        <v>516712</v>
      </c>
      <c r="L64" s="1">
        <f t="shared" si="14"/>
        <v>17.3607356549982</v>
      </c>
      <c r="M64" s="1">
        <f t="shared" si="15"/>
        <v>18.9790008634047</v>
      </c>
      <c r="O64">
        <f t="shared" si="18"/>
        <v>1.64890870687632</v>
      </c>
      <c r="P64">
        <f t="shared" si="19"/>
        <v>1.15470162872707</v>
      </c>
      <c r="R64">
        <f t="shared" si="20"/>
        <v>1.50010676916507</v>
      </c>
      <c r="S64">
        <f t="shared" si="21"/>
        <v>1.48307860105337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zoomScale="90" zoomScaleNormal="90" topLeftCell="K7" workbookViewId="0">
      <selection activeCell="AB26" sqref="AB26"/>
    </sheetView>
  </sheetViews>
  <sheetFormatPr defaultColWidth="9" defaultRowHeight="14"/>
  <cols>
    <col min="9" max="10" width="12.8181818181818"/>
    <col min="12" max="12" width="12.8181818181818"/>
  </cols>
  <sheetData>
    <row r="1" spans="1:12">
      <c r="A1" t="s">
        <v>0</v>
      </c>
      <c r="B1" t="s">
        <v>40</v>
      </c>
      <c r="C1" t="s">
        <v>41</v>
      </c>
      <c r="F1" s="1" t="s">
        <v>42</v>
      </c>
      <c r="G1" s="1"/>
      <c r="H1" t="s">
        <v>40</v>
      </c>
      <c r="I1" t="s">
        <v>43</v>
      </c>
      <c r="K1" t="s">
        <v>41</v>
      </c>
      <c r="L1" t="s">
        <v>44</v>
      </c>
    </row>
    <row r="2" ht="14.5" spans="1:12">
      <c r="A2" s="2">
        <v>44228</v>
      </c>
      <c r="B2">
        <v>1</v>
      </c>
      <c r="C2">
        <v>4</v>
      </c>
      <c r="F2" t="s">
        <v>45</v>
      </c>
      <c r="H2">
        <f>SUM(B2:B3)</f>
        <v>6</v>
      </c>
      <c r="I2">
        <f>LOG(H2,2)</f>
        <v>2.58496250072116</v>
      </c>
      <c r="K2">
        <f>SUM(C2:C3)</f>
        <v>29</v>
      </c>
      <c r="L2">
        <f>LOG(K2,2)</f>
        <v>4.85798099512757</v>
      </c>
    </row>
    <row r="3" ht="14.5" spans="1:12">
      <c r="A3" s="3">
        <v>44256</v>
      </c>
      <c r="B3">
        <v>5</v>
      </c>
      <c r="C3">
        <v>25</v>
      </c>
      <c r="F3" t="s">
        <v>46</v>
      </c>
      <c r="H3">
        <f>SUM(B4:B6)</f>
        <v>370</v>
      </c>
      <c r="I3">
        <f t="shared" ref="I3:I15" si="0">LOG(H3,2)</f>
        <v>8.53138146051631</v>
      </c>
      <c r="K3">
        <f>SUM(C4:C6)</f>
        <v>1626</v>
      </c>
      <c r="L3">
        <f t="shared" ref="L3:L15" si="1">LOG(K3,2)</f>
        <v>10.667111542075</v>
      </c>
    </row>
    <row r="4" ht="14.5" spans="1:12">
      <c r="A4" s="3">
        <v>44287</v>
      </c>
      <c r="B4">
        <v>80</v>
      </c>
      <c r="C4">
        <v>623</v>
      </c>
      <c r="F4" t="s">
        <v>47</v>
      </c>
      <c r="H4">
        <f>SUM(B7:B9)</f>
        <v>582</v>
      </c>
      <c r="I4">
        <f t="shared" si="0"/>
        <v>9.18487534290828</v>
      </c>
      <c r="K4">
        <f>SUM(C7:C9)</f>
        <v>1454</v>
      </c>
      <c r="L4">
        <f t="shared" si="1"/>
        <v>10.5058115539196</v>
      </c>
    </row>
    <row r="5" ht="14.5" spans="1:12">
      <c r="A5" s="3">
        <v>44317</v>
      </c>
      <c r="B5">
        <v>141</v>
      </c>
      <c r="C5">
        <v>570</v>
      </c>
      <c r="F5" t="s">
        <v>48</v>
      </c>
      <c r="H5">
        <f>SUM(B10:B12)</f>
        <v>365</v>
      </c>
      <c r="I5">
        <f t="shared" si="0"/>
        <v>8.51175265376738</v>
      </c>
      <c r="K5">
        <f>SUM(C10:C12)</f>
        <v>759</v>
      </c>
      <c r="L5">
        <f t="shared" si="1"/>
        <v>9.56795607541546</v>
      </c>
    </row>
    <row r="6" ht="14.5" spans="1:12">
      <c r="A6" s="3">
        <v>44348</v>
      </c>
      <c r="B6">
        <v>149</v>
      </c>
      <c r="C6">
        <v>433</v>
      </c>
      <c r="F6" t="s">
        <v>49</v>
      </c>
      <c r="H6">
        <f>SUM(B13:B15)</f>
        <v>239</v>
      </c>
      <c r="I6">
        <f t="shared" si="0"/>
        <v>7.90086680798075</v>
      </c>
      <c r="K6">
        <f>SUM(C13:C15)</f>
        <v>1213</v>
      </c>
      <c r="L6">
        <f t="shared" si="1"/>
        <v>10.2443638351205</v>
      </c>
    </row>
    <row r="7" ht="14.5" spans="1:12">
      <c r="A7" s="3">
        <v>44378</v>
      </c>
      <c r="B7">
        <v>163</v>
      </c>
      <c r="C7">
        <v>454</v>
      </c>
      <c r="F7" t="s">
        <v>50</v>
      </c>
      <c r="H7">
        <f>SUM(B16:B18)</f>
        <v>393</v>
      </c>
      <c r="I7">
        <f t="shared" si="0"/>
        <v>8.61838550225861</v>
      </c>
      <c r="K7">
        <f>SUM(C16:C18)</f>
        <v>1575</v>
      </c>
      <c r="L7">
        <f t="shared" si="1"/>
        <v>10.6211361132746</v>
      </c>
    </row>
    <row r="8" ht="14.5" spans="1:12">
      <c r="A8" s="3">
        <v>44409</v>
      </c>
      <c r="B8">
        <v>211</v>
      </c>
      <c r="C8">
        <v>491</v>
      </c>
      <c r="F8" t="s">
        <v>51</v>
      </c>
      <c r="H8">
        <f>SUM(B19:B21)</f>
        <v>425</v>
      </c>
      <c r="I8">
        <f t="shared" si="0"/>
        <v>8.73131903102506</v>
      </c>
      <c r="K8">
        <f>SUM(C19:C21)</f>
        <v>1402</v>
      </c>
      <c r="L8">
        <f t="shared" si="1"/>
        <v>10.4532706340106</v>
      </c>
    </row>
    <row r="9" ht="14.5" spans="1:12">
      <c r="A9" s="3">
        <v>44440</v>
      </c>
      <c r="B9">
        <v>208</v>
      </c>
      <c r="C9">
        <v>509</v>
      </c>
      <c r="F9" t="s">
        <v>52</v>
      </c>
      <c r="H9">
        <f>SUM(B22:B24)</f>
        <v>737</v>
      </c>
      <c r="I9">
        <f t="shared" si="0"/>
        <v>9.52552080909507</v>
      </c>
      <c r="K9">
        <f>SUM(C22:C24)</f>
        <v>5172</v>
      </c>
      <c r="L9">
        <f t="shared" si="1"/>
        <v>12.3365065598103</v>
      </c>
    </row>
    <row r="10" ht="14.5" spans="1:12">
      <c r="A10" s="3">
        <v>44470</v>
      </c>
      <c r="B10">
        <v>136</v>
      </c>
      <c r="C10">
        <v>266</v>
      </c>
      <c r="F10" t="s">
        <v>53</v>
      </c>
      <c r="H10">
        <f>SUM(B25:B27)</f>
        <v>3362</v>
      </c>
      <c r="I10">
        <f t="shared" si="0"/>
        <v>11.7151040092362</v>
      </c>
      <c r="K10">
        <f>SUM(C25:C27)</f>
        <v>90741</v>
      </c>
      <c r="L10">
        <f t="shared" si="1"/>
        <v>16.4694669383685</v>
      </c>
    </row>
    <row r="11" ht="14.5" spans="1:12">
      <c r="A11" s="3">
        <v>44501</v>
      </c>
      <c r="B11">
        <v>115</v>
      </c>
      <c r="C11">
        <v>228</v>
      </c>
      <c r="F11" t="s">
        <v>54</v>
      </c>
      <c r="H11">
        <f>SUM(B28:B30)</f>
        <v>4477</v>
      </c>
      <c r="I11">
        <f t="shared" si="0"/>
        <v>12.1283166029035</v>
      </c>
      <c r="K11">
        <f>SUM(C28:C30)</f>
        <v>133744</v>
      </c>
      <c r="L11">
        <f t="shared" si="1"/>
        <v>17.029114645469</v>
      </c>
    </row>
    <row r="12" ht="14.5" spans="1:12">
      <c r="A12" s="3">
        <v>44531</v>
      </c>
      <c r="B12">
        <v>114</v>
      </c>
      <c r="C12">
        <v>265</v>
      </c>
      <c r="F12" t="s">
        <v>55</v>
      </c>
      <c r="H12">
        <f>SUM(B31:B33)</f>
        <v>3073</v>
      </c>
      <c r="I12">
        <f t="shared" si="0"/>
        <v>11.585432051593</v>
      </c>
      <c r="K12">
        <f>SUM(C31:C33)</f>
        <v>110690</v>
      </c>
      <c r="L12">
        <f t="shared" si="1"/>
        <v>16.7561653659143</v>
      </c>
    </row>
    <row r="13" ht="14.5" spans="1:12">
      <c r="A13" s="3">
        <v>44562</v>
      </c>
      <c r="B13">
        <v>100</v>
      </c>
      <c r="C13">
        <v>309</v>
      </c>
      <c r="F13" t="s">
        <v>56</v>
      </c>
      <c r="H13">
        <f>SUM(B34:B36)</f>
        <v>6013</v>
      </c>
      <c r="I13">
        <f t="shared" si="0"/>
        <v>12.5538692431961</v>
      </c>
      <c r="K13">
        <f>SUM(C34:C36)</f>
        <v>147604</v>
      </c>
      <c r="L13">
        <f t="shared" si="1"/>
        <v>17.1713722927319</v>
      </c>
    </row>
    <row r="14" ht="14.5" spans="1:12">
      <c r="A14" s="3">
        <v>44593</v>
      </c>
      <c r="B14">
        <v>70</v>
      </c>
      <c r="C14">
        <v>437</v>
      </c>
      <c r="F14" t="s">
        <v>57</v>
      </c>
      <c r="H14">
        <f>SUM(B37:B39)</f>
        <v>4785</v>
      </c>
      <c r="I14">
        <f t="shared" si="0"/>
        <v>12.2243032093734</v>
      </c>
      <c r="K14">
        <f>SUM(C37:C39)</f>
        <v>103647</v>
      </c>
      <c r="L14">
        <f t="shared" si="1"/>
        <v>16.6613188335493</v>
      </c>
    </row>
    <row r="15" ht="14.5" spans="1:12">
      <c r="A15" s="3">
        <v>44621</v>
      </c>
      <c r="B15">
        <v>69</v>
      </c>
      <c r="C15">
        <v>467</v>
      </c>
      <c r="F15" t="s">
        <v>58</v>
      </c>
      <c r="H15">
        <f>SUM(B40:B42)</f>
        <v>4230</v>
      </c>
      <c r="I15">
        <f t="shared" si="0"/>
        <v>12.0464419480073</v>
      </c>
      <c r="K15">
        <f>SUM(C40:C42)</f>
        <v>122732</v>
      </c>
      <c r="L15">
        <f t="shared" si="1"/>
        <v>16.9051519273684</v>
      </c>
    </row>
    <row r="16" ht="14.5" spans="1:3">
      <c r="A16" s="3">
        <v>44652</v>
      </c>
      <c r="B16">
        <v>129</v>
      </c>
      <c r="C16">
        <v>784</v>
      </c>
    </row>
    <row r="17" ht="14.5" spans="1:3">
      <c r="A17" s="3">
        <v>44682</v>
      </c>
      <c r="B17">
        <v>128</v>
      </c>
      <c r="C17">
        <v>509</v>
      </c>
    </row>
    <row r="18" ht="14.5" spans="1:3">
      <c r="A18" s="3">
        <v>44713</v>
      </c>
      <c r="B18">
        <v>136</v>
      </c>
      <c r="C18">
        <v>282</v>
      </c>
    </row>
    <row r="19" ht="14.5" spans="1:3">
      <c r="A19" s="3">
        <v>44743</v>
      </c>
      <c r="B19">
        <v>140</v>
      </c>
      <c r="C19">
        <v>450</v>
      </c>
    </row>
    <row r="20" ht="14.5" spans="1:3">
      <c r="A20" s="3">
        <v>44774</v>
      </c>
      <c r="B20">
        <v>150</v>
      </c>
      <c r="C20">
        <v>523</v>
      </c>
    </row>
    <row r="21" ht="14.5" spans="1:3">
      <c r="A21" s="3">
        <v>44805</v>
      </c>
      <c r="B21">
        <v>135</v>
      </c>
      <c r="C21">
        <v>429</v>
      </c>
    </row>
    <row r="22" ht="14.5" spans="1:3">
      <c r="A22" s="3">
        <v>44835</v>
      </c>
      <c r="B22">
        <v>166</v>
      </c>
      <c r="C22">
        <v>550</v>
      </c>
    </row>
    <row r="23" ht="14.5" spans="1:12">
      <c r="A23" s="3">
        <v>44866</v>
      </c>
      <c r="B23">
        <v>140</v>
      </c>
      <c r="C23">
        <v>614</v>
      </c>
      <c r="F23" s="1" t="s">
        <v>59</v>
      </c>
      <c r="G23" s="1"/>
      <c r="H23" t="s">
        <v>40</v>
      </c>
      <c r="I23" t="s">
        <v>43</v>
      </c>
      <c r="K23" t="s">
        <v>41</v>
      </c>
      <c r="L23" t="s">
        <v>44</v>
      </c>
    </row>
    <row r="24" ht="14.5" spans="1:12">
      <c r="A24" s="3">
        <v>44896</v>
      </c>
      <c r="B24">
        <v>431</v>
      </c>
      <c r="C24">
        <v>4008</v>
      </c>
      <c r="F24" t="s">
        <v>29</v>
      </c>
      <c r="H24">
        <f>SUM(B2:B5)</f>
        <v>227</v>
      </c>
      <c r="I24">
        <f>LOG(H24,2)</f>
        <v>7.82654848729091</v>
      </c>
      <c r="K24">
        <f>SUM(C2:C5)</f>
        <v>1222</v>
      </c>
      <c r="L24">
        <f>LOG(K24,2)</f>
        <v>10.2550285698187</v>
      </c>
    </row>
    <row r="25" ht="14.5" spans="1:12">
      <c r="A25" s="3">
        <v>44927</v>
      </c>
      <c r="B25">
        <v>742</v>
      </c>
      <c r="C25">
        <v>14933</v>
      </c>
      <c r="F25" t="s">
        <v>32</v>
      </c>
      <c r="H25">
        <f>SUM(B6:B9)</f>
        <v>731</v>
      </c>
      <c r="I25">
        <f t="shared" ref="I25:I33" si="2">LOG(H25,2)</f>
        <v>9.51372759595244</v>
      </c>
      <c r="K25">
        <f>SUM(C6:C9)</f>
        <v>1887</v>
      </c>
      <c r="L25">
        <f t="shared" ref="L25:L33" si="3">LOG(K25,2)</f>
        <v>10.8818787076004</v>
      </c>
    </row>
    <row r="26" ht="14.5" spans="1:12">
      <c r="A26" s="3">
        <v>44958</v>
      </c>
      <c r="B26">
        <v>813</v>
      </c>
      <c r="C26">
        <v>28685</v>
      </c>
      <c r="F26" t="s">
        <v>33</v>
      </c>
      <c r="H26">
        <f>SUM(B10:B13)</f>
        <v>465</v>
      </c>
      <c r="I26">
        <f t="shared" si="2"/>
        <v>8.86108690599539</v>
      </c>
      <c r="K26">
        <f>SUM(C10:C13)</f>
        <v>1068</v>
      </c>
      <c r="L26">
        <f t="shared" si="3"/>
        <v>10.0606959316876</v>
      </c>
    </row>
    <row r="27" ht="14.5" spans="1:12">
      <c r="A27" s="3">
        <v>44986</v>
      </c>
      <c r="B27">
        <v>1807</v>
      </c>
      <c r="C27">
        <v>47123</v>
      </c>
      <c r="F27" t="s">
        <v>34</v>
      </c>
      <c r="H27">
        <f>SUM(B14:B17)</f>
        <v>396</v>
      </c>
      <c r="I27">
        <f t="shared" si="2"/>
        <v>8.62935662007961</v>
      </c>
      <c r="K27">
        <f>SUM(C14:C17)</f>
        <v>2197</v>
      </c>
      <c r="L27">
        <f t="shared" si="3"/>
        <v>11.1013191544233</v>
      </c>
    </row>
    <row r="28" ht="14.5" spans="1:12">
      <c r="A28" s="3">
        <v>45017</v>
      </c>
      <c r="B28">
        <v>1574</v>
      </c>
      <c r="C28">
        <v>47067</v>
      </c>
      <c r="F28" t="s">
        <v>35</v>
      </c>
      <c r="H28">
        <f>SUM(B18:B21)</f>
        <v>561</v>
      </c>
      <c r="I28">
        <f t="shared" si="2"/>
        <v>9.13185696060879</v>
      </c>
      <c r="K28">
        <f>SUM(C18:C21)</f>
        <v>1684</v>
      </c>
      <c r="L28">
        <f t="shared" si="3"/>
        <v>10.7176764230664</v>
      </c>
    </row>
    <row r="29" ht="14.5" spans="1:12">
      <c r="A29" s="3">
        <v>45047</v>
      </c>
      <c r="B29">
        <v>1737</v>
      </c>
      <c r="C29">
        <v>51609</v>
      </c>
      <c r="F29" t="s">
        <v>36</v>
      </c>
      <c r="H29">
        <f>SUM(B22:B25)</f>
        <v>1479</v>
      </c>
      <c r="I29">
        <f t="shared" si="2"/>
        <v>10.5304063370991</v>
      </c>
      <c r="K29">
        <f>SUM(C22:C25)</f>
        <v>20105</v>
      </c>
      <c r="L29">
        <f t="shared" si="3"/>
        <v>14.2952667156877</v>
      </c>
    </row>
    <row r="30" ht="14.5" spans="1:12">
      <c r="A30" s="3">
        <v>45078</v>
      </c>
      <c r="B30">
        <v>1166</v>
      </c>
      <c r="C30">
        <v>35068</v>
      </c>
      <c r="F30" t="s">
        <v>37</v>
      </c>
      <c r="H30">
        <f>SUM(B26:B29)</f>
        <v>5931</v>
      </c>
      <c r="I30">
        <f t="shared" si="2"/>
        <v>12.5340596564504</v>
      </c>
      <c r="K30">
        <f>SUM(C26:C29)</f>
        <v>174484</v>
      </c>
      <c r="L30">
        <f t="shared" si="3"/>
        <v>17.4127352233132</v>
      </c>
    </row>
    <row r="31" ht="14.5" spans="1:12">
      <c r="A31" s="3">
        <v>45108</v>
      </c>
      <c r="B31">
        <v>1084</v>
      </c>
      <c r="C31">
        <v>25223</v>
      </c>
      <c r="F31" t="s">
        <v>38</v>
      </c>
      <c r="H31">
        <f>SUM(B30:B33)</f>
        <v>4239</v>
      </c>
      <c r="I31">
        <f t="shared" si="2"/>
        <v>12.0495082510551</v>
      </c>
      <c r="K31">
        <f>SUM(C30:C33)</f>
        <v>145758</v>
      </c>
      <c r="L31">
        <f t="shared" si="3"/>
        <v>17.1532155430673</v>
      </c>
    </row>
    <row r="32" ht="14.5" spans="1:12">
      <c r="A32" s="3">
        <v>45139</v>
      </c>
      <c r="B32">
        <v>962</v>
      </c>
      <c r="C32">
        <v>28288</v>
      </c>
      <c r="F32" t="s">
        <v>39</v>
      </c>
      <c r="H32">
        <f>SUM(B34:B37)</f>
        <v>7753</v>
      </c>
      <c r="I32">
        <f t="shared" si="2"/>
        <v>12.9205389495838</v>
      </c>
      <c r="K32">
        <f>SUM(C34:C37)</f>
        <v>172874</v>
      </c>
      <c r="L32">
        <f t="shared" si="3"/>
        <v>17.3993613804809</v>
      </c>
    </row>
    <row r="33" ht="14.5" spans="1:12">
      <c r="A33" s="3">
        <v>45170</v>
      </c>
      <c r="B33">
        <v>1027</v>
      </c>
      <c r="C33">
        <v>57179</v>
      </c>
      <c r="F33" t="s">
        <v>60</v>
      </c>
      <c r="H33">
        <f>SUM(B38:B41)</f>
        <v>6064</v>
      </c>
      <c r="I33">
        <f t="shared" si="2"/>
        <v>12.5660540381711</v>
      </c>
      <c r="K33">
        <f>SUM(C38:C41)</f>
        <v>150772</v>
      </c>
      <c r="L33">
        <f t="shared" si="3"/>
        <v>17.2020090037606</v>
      </c>
    </row>
    <row r="34" ht="14.5" spans="1:3">
      <c r="A34" s="3">
        <v>45200</v>
      </c>
      <c r="B34">
        <v>1137</v>
      </c>
      <c r="C34">
        <v>52760</v>
      </c>
    </row>
    <row r="35" ht="14.5" spans="1:3">
      <c r="A35" s="3">
        <v>45231</v>
      </c>
      <c r="B35">
        <v>3112</v>
      </c>
      <c r="C35">
        <v>61750</v>
      </c>
    </row>
    <row r="36" ht="14.5" spans="1:3">
      <c r="A36" s="3">
        <v>45261</v>
      </c>
      <c r="B36">
        <v>1764</v>
      </c>
      <c r="C36">
        <v>33094</v>
      </c>
    </row>
    <row r="37" ht="14.5" spans="1:3">
      <c r="A37" s="3">
        <v>45292</v>
      </c>
      <c r="B37">
        <v>1740</v>
      </c>
      <c r="C37">
        <v>25270</v>
      </c>
    </row>
    <row r="38" ht="14.5" spans="1:3">
      <c r="A38" s="3">
        <v>45323</v>
      </c>
      <c r="B38">
        <v>1677</v>
      </c>
      <c r="C38">
        <v>42943</v>
      </c>
    </row>
    <row r="39" ht="14.5" spans="1:3">
      <c r="A39" s="3">
        <v>45352</v>
      </c>
      <c r="B39">
        <v>1368</v>
      </c>
      <c r="C39">
        <v>35434</v>
      </c>
    </row>
    <row r="40" ht="14.5" spans="1:3">
      <c r="A40" s="3">
        <v>45383</v>
      </c>
      <c r="B40">
        <v>1263</v>
      </c>
      <c r="C40">
        <v>23527</v>
      </c>
    </row>
    <row r="41" ht="14.5" spans="1:3">
      <c r="A41" s="3">
        <v>45413</v>
      </c>
      <c r="B41">
        <v>1756</v>
      </c>
      <c r="C41">
        <v>48868</v>
      </c>
    </row>
    <row r="42" ht="14.5" spans="1:3">
      <c r="A42" s="3">
        <v>45444</v>
      </c>
      <c r="B42">
        <v>1211</v>
      </c>
      <c r="C42">
        <v>50337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zhangguangbei</dc:creator>
  <cp:lastModifiedBy>守</cp:lastModifiedBy>
  <dcterms:created xsi:type="dcterms:W3CDTF">2023-05-12T11:15:00Z</dcterms:created>
  <dcterms:modified xsi:type="dcterms:W3CDTF">2024-07-03T13:32:00Z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84D4309A035A434091D82DC77CD5361D_12</vt:lpwstr>
  </property>
</Properties>
</file>