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9bac56e1bf0939/Documents/Data Science/MS Excel/CoHarvesters/MS Excel/Group Assignments/Financial Modelling/"/>
    </mc:Choice>
  </mc:AlternateContent>
  <xr:revisionPtr revIDLastSave="6" documentId="13_ncr:1_{E9F2B213-C99E-4A6C-A5A3-FC5E4689D663}" xr6:coauthVersionLast="47" xr6:coauthVersionMax="47" xr10:uidLastSave="{9DBCC1B6-FED2-45A5-B41A-2C663E7A6145}"/>
  <bookViews>
    <workbookView xWindow="-108" yWindow="-108" windowWidth="23256" windowHeight="12456" xr2:uid="{36A92D5F-F39B-4F6B-A68A-29055DC8F098}"/>
  </bookViews>
  <sheets>
    <sheet name="EMEB" sheetId="2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1" i="2" l="1"/>
  <c r="A302" i="2"/>
  <c r="A303" i="2"/>
  <c r="A304" i="2"/>
  <c r="A305" i="2"/>
  <c r="A306" i="2"/>
  <c r="A307" i="2"/>
  <c r="A308" i="2"/>
  <c r="A309" i="2"/>
  <c r="A310" i="2"/>
  <c r="A311" i="2"/>
  <c r="A312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15" i="2"/>
  <c r="C10" i="2"/>
  <c r="E296" i="2" l="1"/>
  <c r="J296" i="2" s="1"/>
  <c r="G296" i="2"/>
  <c r="L296" i="2" s="1"/>
  <c r="F296" i="2"/>
  <c r="K296" i="2" s="1"/>
  <c r="D296" i="2"/>
  <c r="I296" i="2" s="1"/>
  <c r="C296" i="2"/>
  <c r="H296" i="2" s="1"/>
  <c r="B296" i="2"/>
  <c r="E280" i="2"/>
  <c r="J280" i="2" s="1"/>
  <c r="G280" i="2"/>
  <c r="L280" i="2" s="1"/>
  <c r="F280" i="2"/>
  <c r="K280" i="2" s="1"/>
  <c r="D280" i="2"/>
  <c r="I280" i="2" s="1"/>
  <c r="C280" i="2"/>
  <c r="H280" i="2" s="1"/>
  <c r="B280" i="2"/>
  <c r="E256" i="2"/>
  <c r="J256" i="2" s="1"/>
  <c r="G256" i="2"/>
  <c r="L256" i="2" s="1"/>
  <c r="F256" i="2"/>
  <c r="K256" i="2" s="1"/>
  <c r="D256" i="2"/>
  <c r="I256" i="2" s="1"/>
  <c r="C256" i="2"/>
  <c r="H256" i="2" s="1"/>
  <c r="B256" i="2"/>
  <c r="E240" i="2"/>
  <c r="J240" i="2" s="1"/>
  <c r="G240" i="2"/>
  <c r="L240" i="2" s="1"/>
  <c r="F240" i="2"/>
  <c r="K240" i="2" s="1"/>
  <c r="D240" i="2"/>
  <c r="I240" i="2" s="1"/>
  <c r="C240" i="2"/>
  <c r="H240" i="2" s="1"/>
  <c r="B240" i="2"/>
  <c r="E224" i="2"/>
  <c r="J224" i="2" s="1"/>
  <c r="G224" i="2"/>
  <c r="L224" i="2" s="1"/>
  <c r="F224" i="2"/>
  <c r="K224" i="2" s="1"/>
  <c r="D224" i="2"/>
  <c r="I224" i="2" s="1"/>
  <c r="C224" i="2"/>
  <c r="H224" i="2" s="1"/>
  <c r="B224" i="2"/>
  <c r="E208" i="2"/>
  <c r="J208" i="2" s="1"/>
  <c r="G208" i="2"/>
  <c r="L208" i="2" s="1"/>
  <c r="F208" i="2"/>
  <c r="K208" i="2" s="1"/>
  <c r="D208" i="2"/>
  <c r="I208" i="2" s="1"/>
  <c r="C208" i="2"/>
  <c r="H208" i="2" s="1"/>
  <c r="B208" i="2"/>
  <c r="E192" i="2"/>
  <c r="J192" i="2" s="1"/>
  <c r="G192" i="2"/>
  <c r="L192" i="2" s="1"/>
  <c r="F192" i="2"/>
  <c r="K192" i="2" s="1"/>
  <c r="D192" i="2"/>
  <c r="I192" i="2" s="1"/>
  <c r="C192" i="2"/>
  <c r="H192" i="2" s="1"/>
  <c r="B192" i="2"/>
  <c r="E184" i="2"/>
  <c r="J184" i="2" s="1"/>
  <c r="G184" i="2"/>
  <c r="L184" i="2" s="1"/>
  <c r="F184" i="2"/>
  <c r="K184" i="2" s="1"/>
  <c r="D184" i="2"/>
  <c r="I184" i="2" s="1"/>
  <c r="C184" i="2"/>
  <c r="H184" i="2" s="1"/>
  <c r="B184" i="2"/>
  <c r="E168" i="2"/>
  <c r="J168" i="2" s="1"/>
  <c r="G168" i="2"/>
  <c r="L168" i="2" s="1"/>
  <c r="F168" i="2"/>
  <c r="K168" i="2" s="1"/>
  <c r="D168" i="2"/>
  <c r="I168" i="2" s="1"/>
  <c r="C168" i="2"/>
  <c r="H168" i="2" s="1"/>
  <c r="B168" i="2"/>
  <c r="E152" i="2"/>
  <c r="J152" i="2" s="1"/>
  <c r="G152" i="2"/>
  <c r="L152" i="2" s="1"/>
  <c r="F152" i="2"/>
  <c r="K152" i="2" s="1"/>
  <c r="D152" i="2"/>
  <c r="I152" i="2" s="1"/>
  <c r="C152" i="2"/>
  <c r="H152" i="2" s="1"/>
  <c r="B152" i="2"/>
  <c r="E144" i="2"/>
  <c r="J144" i="2" s="1"/>
  <c r="G144" i="2"/>
  <c r="L144" i="2" s="1"/>
  <c r="F144" i="2"/>
  <c r="K144" i="2" s="1"/>
  <c r="D144" i="2"/>
  <c r="I144" i="2" s="1"/>
  <c r="C144" i="2"/>
  <c r="H144" i="2" s="1"/>
  <c r="B144" i="2"/>
  <c r="E128" i="2"/>
  <c r="J128" i="2" s="1"/>
  <c r="G128" i="2"/>
  <c r="L128" i="2" s="1"/>
  <c r="F128" i="2"/>
  <c r="K128" i="2" s="1"/>
  <c r="D128" i="2"/>
  <c r="I128" i="2" s="1"/>
  <c r="C128" i="2"/>
  <c r="H128" i="2" s="1"/>
  <c r="B128" i="2"/>
  <c r="E112" i="2"/>
  <c r="J112" i="2" s="1"/>
  <c r="G112" i="2"/>
  <c r="L112" i="2" s="1"/>
  <c r="F112" i="2"/>
  <c r="K112" i="2" s="1"/>
  <c r="D112" i="2"/>
  <c r="I112" i="2" s="1"/>
  <c r="C112" i="2"/>
  <c r="H112" i="2" s="1"/>
  <c r="B112" i="2"/>
  <c r="E96" i="2"/>
  <c r="J96" i="2" s="1"/>
  <c r="G96" i="2"/>
  <c r="L96" i="2" s="1"/>
  <c r="F96" i="2"/>
  <c r="K96" i="2" s="1"/>
  <c r="D96" i="2"/>
  <c r="I96" i="2" s="1"/>
  <c r="C96" i="2"/>
  <c r="H96" i="2" s="1"/>
  <c r="B96" i="2"/>
  <c r="E72" i="2"/>
  <c r="J72" i="2" s="1"/>
  <c r="G72" i="2"/>
  <c r="L72" i="2" s="1"/>
  <c r="F72" i="2"/>
  <c r="K72" i="2" s="1"/>
  <c r="D72" i="2"/>
  <c r="I72" i="2" s="1"/>
  <c r="C72" i="2"/>
  <c r="H72" i="2" s="1"/>
  <c r="B72" i="2"/>
  <c r="E64" i="2"/>
  <c r="J64" i="2" s="1"/>
  <c r="G64" i="2"/>
  <c r="L64" i="2" s="1"/>
  <c r="F64" i="2"/>
  <c r="K64" i="2" s="1"/>
  <c r="D64" i="2"/>
  <c r="I64" i="2" s="1"/>
  <c r="C64" i="2"/>
  <c r="H64" i="2" s="1"/>
  <c r="B64" i="2"/>
  <c r="E48" i="2"/>
  <c r="J48" i="2" s="1"/>
  <c r="G48" i="2"/>
  <c r="L48" i="2" s="1"/>
  <c r="F48" i="2"/>
  <c r="K48" i="2" s="1"/>
  <c r="D48" i="2"/>
  <c r="I48" i="2" s="1"/>
  <c r="C48" i="2"/>
  <c r="H48" i="2" s="1"/>
  <c r="B48" i="2"/>
  <c r="E24" i="2"/>
  <c r="J24" i="2" s="1"/>
  <c r="G24" i="2"/>
  <c r="L24" i="2" s="1"/>
  <c r="F24" i="2"/>
  <c r="K24" i="2" s="1"/>
  <c r="D24" i="2"/>
  <c r="I24" i="2" s="1"/>
  <c r="C24" i="2"/>
  <c r="H24" i="2" s="1"/>
  <c r="B24" i="2"/>
  <c r="E279" i="2"/>
  <c r="J279" i="2" s="1"/>
  <c r="G279" i="2"/>
  <c r="L279" i="2" s="1"/>
  <c r="F279" i="2"/>
  <c r="K279" i="2" s="1"/>
  <c r="D279" i="2"/>
  <c r="I279" i="2" s="1"/>
  <c r="B279" i="2"/>
  <c r="C279" i="2"/>
  <c r="H279" i="2" s="1"/>
  <c r="E255" i="2"/>
  <c r="J255" i="2" s="1"/>
  <c r="G255" i="2"/>
  <c r="L255" i="2" s="1"/>
  <c r="F255" i="2"/>
  <c r="K255" i="2" s="1"/>
  <c r="D255" i="2"/>
  <c r="I255" i="2" s="1"/>
  <c r="B255" i="2"/>
  <c r="C255" i="2"/>
  <c r="H255" i="2" s="1"/>
  <c r="E239" i="2"/>
  <c r="J239" i="2" s="1"/>
  <c r="F239" i="2"/>
  <c r="K239" i="2" s="1"/>
  <c r="G239" i="2"/>
  <c r="L239" i="2" s="1"/>
  <c r="D239" i="2"/>
  <c r="I239" i="2" s="1"/>
  <c r="B239" i="2"/>
  <c r="C239" i="2"/>
  <c r="H239" i="2" s="1"/>
  <c r="E223" i="2"/>
  <c r="J223" i="2" s="1"/>
  <c r="F223" i="2"/>
  <c r="K223" i="2" s="1"/>
  <c r="G223" i="2"/>
  <c r="L223" i="2" s="1"/>
  <c r="D223" i="2"/>
  <c r="I223" i="2" s="1"/>
  <c r="B223" i="2"/>
  <c r="C223" i="2"/>
  <c r="H223" i="2" s="1"/>
  <c r="E207" i="2"/>
  <c r="J207" i="2" s="1"/>
  <c r="G207" i="2"/>
  <c r="L207" i="2" s="1"/>
  <c r="F207" i="2"/>
  <c r="K207" i="2" s="1"/>
  <c r="D207" i="2"/>
  <c r="I207" i="2" s="1"/>
  <c r="B207" i="2"/>
  <c r="C207" i="2"/>
  <c r="H207" i="2" s="1"/>
  <c r="E183" i="2"/>
  <c r="J183" i="2" s="1"/>
  <c r="G183" i="2"/>
  <c r="L183" i="2" s="1"/>
  <c r="F183" i="2"/>
  <c r="K183" i="2" s="1"/>
  <c r="D183" i="2"/>
  <c r="I183" i="2" s="1"/>
  <c r="B183" i="2"/>
  <c r="C183" i="2"/>
  <c r="H183" i="2" s="1"/>
  <c r="E167" i="2"/>
  <c r="J167" i="2" s="1"/>
  <c r="G167" i="2"/>
  <c r="L167" i="2" s="1"/>
  <c r="F167" i="2"/>
  <c r="K167" i="2" s="1"/>
  <c r="D167" i="2"/>
  <c r="I167" i="2" s="1"/>
  <c r="B167" i="2"/>
  <c r="C167" i="2"/>
  <c r="H167" i="2" s="1"/>
  <c r="E151" i="2"/>
  <c r="J151" i="2" s="1"/>
  <c r="F151" i="2"/>
  <c r="K151" i="2" s="1"/>
  <c r="G151" i="2"/>
  <c r="L151" i="2" s="1"/>
  <c r="D151" i="2"/>
  <c r="I151" i="2" s="1"/>
  <c r="B151" i="2"/>
  <c r="C151" i="2"/>
  <c r="H151" i="2" s="1"/>
  <c r="E135" i="2"/>
  <c r="J135" i="2" s="1"/>
  <c r="G135" i="2"/>
  <c r="L135" i="2" s="1"/>
  <c r="F135" i="2"/>
  <c r="K135" i="2" s="1"/>
  <c r="D135" i="2"/>
  <c r="I135" i="2" s="1"/>
  <c r="B135" i="2"/>
  <c r="C135" i="2"/>
  <c r="H135" i="2" s="1"/>
  <c r="E119" i="2"/>
  <c r="J119" i="2" s="1"/>
  <c r="F119" i="2"/>
  <c r="K119" i="2" s="1"/>
  <c r="G119" i="2"/>
  <c r="L119" i="2" s="1"/>
  <c r="D119" i="2"/>
  <c r="I119" i="2" s="1"/>
  <c r="B119" i="2"/>
  <c r="C119" i="2"/>
  <c r="H119" i="2" s="1"/>
  <c r="E103" i="2"/>
  <c r="J103" i="2" s="1"/>
  <c r="F103" i="2"/>
  <c r="K103" i="2" s="1"/>
  <c r="G103" i="2"/>
  <c r="L103" i="2" s="1"/>
  <c r="D103" i="2"/>
  <c r="I103" i="2" s="1"/>
  <c r="B103" i="2"/>
  <c r="C103" i="2"/>
  <c r="H103" i="2" s="1"/>
  <c r="E87" i="2"/>
  <c r="J87" i="2" s="1"/>
  <c r="F87" i="2"/>
  <c r="K87" i="2" s="1"/>
  <c r="G87" i="2"/>
  <c r="L87" i="2" s="1"/>
  <c r="D87" i="2"/>
  <c r="I87" i="2" s="1"/>
  <c r="B87" i="2"/>
  <c r="C87" i="2"/>
  <c r="H87" i="2" s="1"/>
  <c r="E63" i="2"/>
  <c r="J63" i="2" s="1"/>
  <c r="F63" i="2"/>
  <c r="K63" i="2" s="1"/>
  <c r="G63" i="2"/>
  <c r="L63" i="2" s="1"/>
  <c r="D63" i="2"/>
  <c r="I63" i="2" s="1"/>
  <c r="B63" i="2"/>
  <c r="C63" i="2"/>
  <c r="H63" i="2" s="1"/>
  <c r="E39" i="2"/>
  <c r="J39" i="2" s="1"/>
  <c r="G39" i="2"/>
  <c r="L39" i="2" s="1"/>
  <c r="F39" i="2"/>
  <c r="K39" i="2" s="1"/>
  <c r="D39" i="2"/>
  <c r="I39" i="2" s="1"/>
  <c r="B39" i="2"/>
  <c r="C39" i="2"/>
  <c r="H39" i="2" s="1"/>
  <c r="E15" i="2"/>
  <c r="J15" i="2" s="1"/>
  <c r="G15" i="2"/>
  <c r="L15" i="2" s="1"/>
  <c r="F15" i="2"/>
  <c r="K15" i="2" s="1"/>
  <c r="D15" i="2"/>
  <c r="I15" i="2" s="1"/>
  <c r="C15" i="2"/>
  <c r="H15" i="2" s="1"/>
  <c r="B15" i="2"/>
  <c r="E285" i="2"/>
  <c r="J285" i="2" s="1"/>
  <c r="G285" i="2"/>
  <c r="L285" i="2" s="1"/>
  <c r="F285" i="2"/>
  <c r="K285" i="2" s="1"/>
  <c r="D285" i="2"/>
  <c r="I285" i="2" s="1"/>
  <c r="C285" i="2"/>
  <c r="H285" i="2" s="1"/>
  <c r="B285" i="2"/>
  <c r="E269" i="2"/>
  <c r="J269" i="2" s="1"/>
  <c r="G269" i="2"/>
  <c r="L269" i="2" s="1"/>
  <c r="F269" i="2"/>
  <c r="K269" i="2" s="1"/>
  <c r="D269" i="2"/>
  <c r="I269" i="2" s="1"/>
  <c r="C269" i="2"/>
  <c r="H269" i="2" s="1"/>
  <c r="B269" i="2"/>
  <c r="E253" i="2"/>
  <c r="J253" i="2" s="1"/>
  <c r="G253" i="2"/>
  <c r="L253" i="2" s="1"/>
  <c r="F253" i="2"/>
  <c r="K253" i="2" s="1"/>
  <c r="D253" i="2"/>
  <c r="I253" i="2" s="1"/>
  <c r="C253" i="2"/>
  <c r="H253" i="2" s="1"/>
  <c r="B253" i="2"/>
  <c r="E237" i="2"/>
  <c r="J237" i="2" s="1"/>
  <c r="G237" i="2"/>
  <c r="L237" i="2" s="1"/>
  <c r="F237" i="2"/>
  <c r="K237" i="2" s="1"/>
  <c r="D237" i="2"/>
  <c r="I237" i="2" s="1"/>
  <c r="C237" i="2"/>
  <c r="H237" i="2" s="1"/>
  <c r="B237" i="2"/>
  <c r="E221" i="2"/>
  <c r="J221" i="2" s="1"/>
  <c r="G221" i="2"/>
  <c r="L221" i="2" s="1"/>
  <c r="F221" i="2"/>
  <c r="K221" i="2" s="1"/>
  <c r="D221" i="2"/>
  <c r="I221" i="2" s="1"/>
  <c r="C221" i="2"/>
  <c r="H221" i="2" s="1"/>
  <c r="B221" i="2"/>
  <c r="E205" i="2"/>
  <c r="J205" i="2" s="1"/>
  <c r="G205" i="2"/>
  <c r="L205" i="2" s="1"/>
  <c r="F205" i="2"/>
  <c r="K205" i="2" s="1"/>
  <c r="D205" i="2"/>
  <c r="I205" i="2" s="1"/>
  <c r="C205" i="2"/>
  <c r="H205" i="2" s="1"/>
  <c r="B205" i="2"/>
  <c r="E189" i="2"/>
  <c r="J189" i="2" s="1"/>
  <c r="G189" i="2"/>
  <c r="L189" i="2" s="1"/>
  <c r="F189" i="2"/>
  <c r="K189" i="2" s="1"/>
  <c r="D189" i="2"/>
  <c r="I189" i="2" s="1"/>
  <c r="C189" i="2"/>
  <c r="H189" i="2" s="1"/>
  <c r="B189" i="2"/>
  <c r="E165" i="2"/>
  <c r="J165" i="2" s="1"/>
  <c r="G165" i="2"/>
  <c r="L165" i="2" s="1"/>
  <c r="F165" i="2"/>
  <c r="K165" i="2" s="1"/>
  <c r="D165" i="2"/>
  <c r="I165" i="2" s="1"/>
  <c r="C165" i="2"/>
  <c r="H165" i="2" s="1"/>
  <c r="B165" i="2"/>
  <c r="E149" i="2"/>
  <c r="J149" i="2" s="1"/>
  <c r="G149" i="2"/>
  <c r="L149" i="2" s="1"/>
  <c r="F149" i="2"/>
  <c r="K149" i="2" s="1"/>
  <c r="D149" i="2"/>
  <c r="I149" i="2" s="1"/>
  <c r="C149" i="2"/>
  <c r="H149" i="2" s="1"/>
  <c r="B149" i="2"/>
  <c r="E133" i="2"/>
  <c r="J133" i="2" s="1"/>
  <c r="G133" i="2"/>
  <c r="L133" i="2" s="1"/>
  <c r="F133" i="2"/>
  <c r="K133" i="2" s="1"/>
  <c r="D133" i="2"/>
  <c r="I133" i="2" s="1"/>
  <c r="C133" i="2"/>
  <c r="H133" i="2" s="1"/>
  <c r="B133" i="2"/>
  <c r="E125" i="2"/>
  <c r="J125" i="2" s="1"/>
  <c r="G125" i="2"/>
  <c r="L125" i="2" s="1"/>
  <c r="F125" i="2"/>
  <c r="K125" i="2" s="1"/>
  <c r="D125" i="2"/>
  <c r="I125" i="2" s="1"/>
  <c r="C125" i="2"/>
  <c r="H125" i="2" s="1"/>
  <c r="B125" i="2"/>
  <c r="E109" i="2"/>
  <c r="J109" i="2" s="1"/>
  <c r="G109" i="2"/>
  <c r="L109" i="2" s="1"/>
  <c r="F109" i="2"/>
  <c r="K109" i="2" s="1"/>
  <c r="D109" i="2"/>
  <c r="I109" i="2" s="1"/>
  <c r="C109" i="2"/>
  <c r="H109" i="2" s="1"/>
  <c r="B109" i="2"/>
  <c r="E93" i="2"/>
  <c r="J93" i="2" s="1"/>
  <c r="G93" i="2"/>
  <c r="L93" i="2" s="1"/>
  <c r="F93" i="2"/>
  <c r="K93" i="2" s="1"/>
  <c r="D93" i="2"/>
  <c r="I93" i="2" s="1"/>
  <c r="C93" i="2"/>
  <c r="H93" i="2" s="1"/>
  <c r="B93" i="2"/>
  <c r="E77" i="2"/>
  <c r="J77" i="2" s="1"/>
  <c r="G77" i="2"/>
  <c r="L77" i="2" s="1"/>
  <c r="F77" i="2"/>
  <c r="K77" i="2" s="1"/>
  <c r="D77" i="2"/>
  <c r="I77" i="2" s="1"/>
  <c r="C77" i="2"/>
  <c r="H77" i="2" s="1"/>
  <c r="B77" i="2"/>
  <c r="E61" i="2"/>
  <c r="J61" i="2" s="1"/>
  <c r="G61" i="2"/>
  <c r="L61" i="2" s="1"/>
  <c r="F61" i="2"/>
  <c r="K61" i="2" s="1"/>
  <c r="D61" i="2"/>
  <c r="I61" i="2" s="1"/>
  <c r="C61" i="2"/>
  <c r="H61" i="2" s="1"/>
  <c r="B61" i="2"/>
  <c r="E45" i="2"/>
  <c r="J45" i="2" s="1"/>
  <c r="G45" i="2"/>
  <c r="L45" i="2" s="1"/>
  <c r="F45" i="2"/>
  <c r="K45" i="2" s="1"/>
  <c r="D45" i="2"/>
  <c r="I45" i="2" s="1"/>
  <c r="C45" i="2"/>
  <c r="H45" i="2" s="1"/>
  <c r="B45" i="2"/>
  <c r="E29" i="2"/>
  <c r="J29" i="2" s="1"/>
  <c r="G29" i="2"/>
  <c r="L29" i="2" s="1"/>
  <c r="F29" i="2"/>
  <c r="K29" i="2" s="1"/>
  <c r="D29" i="2"/>
  <c r="I29" i="2" s="1"/>
  <c r="C29" i="2"/>
  <c r="H29" i="2" s="1"/>
  <c r="B29" i="2"/>
  <c r="E300" i="2"/>
  <c r="J300" i="2" s="1"/>
  <c r="G300" i="2"/>
  <c r="L300" i="2" s="1"/>
  <c r="F300" i="2"/>
  <c r="K300" i="2" s="1"/>
  <c r="D300" i="2"/>
  <c r="I300" i="2" s="1"/>
  <c r="C300" i="2"/>
  <c r="H300" i="2" s="1"/>
  <c r="B300" i="2"/>
  <c r="E284" i="2"/>
  <c r="J284" i="2" s="1"/>
  <c r="G284" i="2"/>
  <c r="L284" i="2" s="1"/>
  <c r="F284" i="2"/>
  <c r="K284" i="2" s="1"/>
  <c r="D284" i="2"/>
  <c r="I284" i="2" s="1"/>
  <c r="C284" i="2"/>
  <c r="H284" i="2" s="1"/>
  <c r="B284" i="2"/>
  <c r="E268" i="2"/>
  <c r="J268" i="2" s="1"/>
  <c r="G268" i="2"/>
  <c r="L268" i="2" s="1"/>
  <c r="F268" i="2"/>
  <c r="K268" i="2" s="1"/>
  <c r="D268" i="2"/>
  <c r="I268" i="2" s="1"/>
  <c r="C268" i="2"/>
  <c r="H268" i="2" s="1"/>
  <c r="B268" i="2"/>
  <c r="E252" i="2"/>
  <c r="J252" i="2" s="1"/>
  <c r="G252" i="2"/>
  <c r="L252" i="2" s="1"/>
  <c r="F252" i="2"/>
  <c r="K252" i="2" s="1"/>
  <c r="D252" i="2"/>
  <c r="I252" i="2" s="1"/>
  <c r="C252" i="2"/>
  <c r="H252" i="2" s="1"/>
  <c r="B252" i="2"/>
  <c r="E236" i="2"/>
  <c r="J236" i="2" s="1"/>
  <c r="G236" i="2"/>
  <c r="L236" i="2" s="1"/>
  <c r="F236" i="2"/>
  <c r="K236" i="2" s="1"/>
  <c r="D236" i="2"/>
  <c r="I236" i="2" s="1"/>
  <c r="C236" i="2"/>
  <c r="H236" i="2" s="1"/>
  <c r="B236" i="2"/>
  <c r="E220" i="2"/>
  <c r="J220" i="2" s="1"/>
  <c r="G220" i="2"/>
  <c r="L220" i="2" s="1"/>
  <c r="F220" i="2"/>
  <c r="K220" i="2" s="1"/>
  <c r="D220" i="2"/>
  <c r="I220" i="2" s="1"/>
  <c r="C220" i="2"/>
  <c r="H220" i="2" s="1"/>
  <c r="B220" i="2"/>
  <c r="E204" i="2"/>
  <c r="J204" i="2" s="1"/>
  <c r="G204" i="2"/>
  <c r="L204" i="2" s="1"/>
  <c r="F204" i="2"/>
  <c r="K204" i="2" s="1"/>
  <c r="D204" i="2"/>
  <c r="I204" i="2" s="1"/>
  <c r="C204" i="2"/>
  <c r="H204" i="2" s="1"/>
  <c r="B204" i="2"/>
  <c r="E196" i="2"/>
  <c r="J196" i="2" s="1"/>
  <c r="G196" i="2"/>
  <c r="L196" i="2" s="1"/>
  <c r="F196" i="2"/>
  <c r="K196" i="2" s="1"/>
  <c r="D196" i="2"/>
  <c r="I196" i="2" s="1"/>
  <c r="C196" i="2"/>
  <c r="H196" i="2" s="1"/>
  <c r="B196" i="2"/>
  <c r="E180" i="2"/>
  <c r="J180" i="2" s="1"/>
  <c r="G180" i="2"/>
  <c r="L180" i="2" s="1"/>
  <c r="F180" i="2"/>
  <c r="K180" i="2" s="1"/>
  <c r="D180" i="2"/>
  <c r="I180" i="2" s="1"/>
  <c r="C180" i="2"/>
  <c r="H180" i="2" s="1"/>
  <c r="B180" i="2"/>
  <c r="E164" i="2"/>
  <c r="J164" i="2" s="1"/>
  <c r="G164" i="2"/>
  <c r="L164" i="2" s="1"/>
  <c r="F164" i="2"/>
  <c r="K164" i="2" s="1"/>
  <c r="D164" i="2"/>
  <c r="I164" i="2" s="1"/>
  <c r="C164" i="2"/>
  <c r="H164" i="2" s="1"/>
  <c r="B164" i="2"/>
  <c r="E148" i="2"/>
  <c r="J148" i="2" s="1"/>
  <c r="G148" i="2"/>
  <c r="L148" i="2" s="1"/>
  <c r="F148" i="2"/>
  <c r="K148" i="2" s="1"/>
  <c r="D148" i="2"/>
  <c r="I148" i="2" s="1"/>
  <c r="C148" i="2"/>
  <c r="H148" i="2" s="1"/>
  <c r="B148" i="2"/>
  <c r="E132" i="2"/>
  <c r="J132" i="2" s="1"/>
  <c r="G132" i="2"/>
  <c r="L132" i="2" s="1"/>
  <c r="F132" i="2"/>
  <c r="K132" i="2" s="1"/>
  <c r="D132" i="2"/>
  <c r="I132" i="2" s="1"/>
  <c r="C132" i="2"/>
  <c r="H132" i="2" s="1"/>
  <c r="B132" i="2"/>
  <c r="E116" i="2"/>
  <c r="J116" i="2" s="1"/>
  <c r="G116" i="2"/>
  <c r="L116" i="2" s="1"/>
  <c r="F116" i="2"/>
  <c r="K116" i="2" s="1"/>
  <c r="D116" i="2"/>
  <c r="I116" i="2" s="1"/>
  <c r="C116" i="2"/>
  <c r="H116" i="2" s="1"/>
  <c r="B116" i="2"/>
  <c r="E100" i="2"/>
  <c r="J100" i="2" s="1"/>
  <c r="G100" i="2"/>
  <c r="L100" i="2" s="1"/>
  <c r="F100" i="2"/>
  <c r="K100" i="2" s="1"/>
  <c r="D100" i="2"/>
  <c r="I100" i="2" s="1"/>
  <c r="C100" i="2"/>
  <c r="H100" i="2" s="1"/>
  <c r="B100" i="2"/>
  <c r="E84" i="2"/>
  <c r="J84" i="2" s="1"/>
  <c r="G84" i="2"/>
  <c r="L84" i="2" s="1"/>
  <c r="F84" i="2"/>
  <c r="K84" i="2" s="1"/>
  <c r="D84" i="2"/>
  <c r="I84" i="2" s="1"/>
  <c r="C84" i="2"/>
  <c r="H84" i="2" s="1"/>
  <c r="B84" i="2"/>
  <c r="E68" i="2"/>
  <c r="J68" i="2" s="1"/>
  <c r="G68" i="2"/>
  <c r="L68" i="2" s="1"/>
  <c r="F68" i="2"/>
  <c r="K68" i="2" s="1"/>
  <c r="D68" i="2"/>
  <c r="I68" i="2" s="1"/>
  <c r="C68" i="2"/>
  <c r="H68" i="2" s="1"/>
  <c r="B68" i="2"/>
  <c r="E36" i="2"/>
  <c r="J36" i="2" s="1"/>
  <c r="G36" i="2"/>
  <c r="L36" i="2" s="1"/>
  <c r="F36" i="2"/>
  <c r="K36" i="2" s="1"/>
  <c r="D36" i="2"/>
  <c r="I36" i="2" s="1"/>
  <c r="C36" i="2"/>
  <c r="H36" i="2" s="1"/>
  <c r="B36" i="2"/>
  <c r="E299" i="2"/>
  <c r="J299" i="2" s="1"/>
  <c r="F299" i="2"/>
  <c r="K299" i="2" s="1"/>
  <c r="G299" i="2"/>
  <c r="L299" i="2" s="1"/>
  <c r="D299" i="2"/>
  <c r="I299" i="2" s="1"/>
  <c r="B299" i="2"/>
  <c r="C299" i="2"/>
  <c r="H299" i="2" s="1"/>
  <c r="E291" i="2"/>
  <c r="J291" i="2" s="1"/>
  <c r="F291" i="2"/>
  <c r="K291" i="2" s="1"/>
  <c r="G291" i="2"/>
  <c r="L291" i="2" s="1"/>
  <c r="D291" i="2"/>
  <c r="I291" i="2" s="1"/>
  <c r="B291" i="2"/>
  <c r="C291" i="2"/>
  <c r="H291" i="2" s="1"/>
  <c r="E283" i="2"/>
  <c r="J283" i="2" s="1"/>
  <c r="F283" i="2"/>
  <c r="K283" i="2" s="1"/>
  <c r="G283" i="2"/>
  <c r="L283" i="2" s="1"/>
  <c r="D283" i="2"/>
  <c r="I283" i="2" s="1"/>
  <c r="C283" i="2"/>
  <c r="H283" i="2" s="1"/>
  <c r="B283" i="2"/>
  <c r="E275" i="2"/>
  <c r="J275" i="2" s="1"/>
  <c r="F275" i="2"/>
  <c r="K275" i="2" s="1"/>
  <c r="G275" i="2"/>
  <c r="L275" i="2" s="1"/>
  <c r="D275" i="2"/>
  <c r="I275" i="2" s="1"/>
  <c r="C275" i="2"/>
  <c r="H275" i="2" s="1"/>
  <c r="B275" i="2"/>
  <c r="E267" i="2"/>
  <c r="J267" i="2" s="1"/>
  <c r="F267" i="2"/>
  <c r="K267" i="2" s="1"/>
  <c r="G267" i="2"/>
  <c r="L267" i="2" s="1"/>
  <c r="D267" i="2"/>
  <c r="I267" i="2" s="1"/>
  <c r="B267" i="2"/>
  <c r="C267" i="2"/>
  <c r="H267" i="2" s="1"/>
  <c r="E259" i="2"/>
  <c r="J259" i="2" s="1"/>
  <c r="F259" i="2"/>
  <c r="K259" i="2" s="1"/>
  <c r="G259" i="2"/>
  <c r="L259" i="2" s="1"/>
  <c r="D259" i="2"/>
  <c r="I259" i="2" s="1"/>
  <c r="C259" i="2"/>
  <c r="H259" i="2" s="1"/>
  <c r="B259" i="2"/>
  <c r="E251" i="2"/>
  <c r="J251" i="2" s="1"/>
  <c r="F251" i="2"/>
  <c r="K251" i="2" s="1"/>
  <c r="G251" i="2"/>
  <c r="L251" i="2" s="1"/>
  <c r="D251" i="2"/>
  <c r="I251" i="2" s="1"/>
  <c r="B251" i="2"/>
  <c r="C251" i="2"/>
  <c r="H251" i="2" s="1"/>
  <c r="E243" i="2"/>
  <c r="J243" i="2" s="1"/>
  <c r="F243" i="2"/>
  <c r="K243" i="2" s="1"/>
  <c r="G243" i="2"/>
  <c r="L243" i="2" s="1"/>
  <c r="D243" i="2"/>
  <c r="I243" i="2" s="1"/>
  <c r="C243" i="2"/>
  <c r="H243" i="2" s="1"/>
  <c r="B243" i="2"/>
  <c r="E235" i="2"/>
  <c r="J235" i="2" s="1"/>
  <c r="F235" i="2"/>
  <c r="K235" i="2" s="1"/>
  <c r="G235" i="2"/>
  <c r="L235" i="2" s="1"/>
  <c r="D235" i="2"/>
  <c r="I235" i="2" s="1"/>
  <c r="B235" i="2"/>
  <c r="C235" i="2"/>
  <c r="H235" i="2" s="1"/>
  <c r="E227" i="2"/>
  <c r="J227" i="2" s="1"/>
  <c r="F227" i="2"/>
  <c r="K227" i="2" s="1"/>
  <c r="G227" i="2"/>
  <c r="L227" i="2" s="1"/>
  <c r="D227" i="2"/>
  <c r="I227" i="2" s="1"/>
  <c r="C227" i="2"/>
  <c r="H227" i="2" s="1"/>
  <c r="B227" i="2"/>
  <c r="E219" i="2"/>
  <c r="J219" i="2" s="1"/>
  <c r="F219" i="2"/>
  <c r="K219" i="2" s="1"/>
  <c r="G219" i="2"/>
  <c r="L219" i="2" s="1"/>
  <c r="D219" i="2"/>
  <c r="I219" i="2" s="1"/>
  <c r="B219" i="2"/>
  <c r="C219" i="2"/>
  <c r="H219" i="2" s="1"/>
  <c r="E211" i="2"/>
  <c r="J211" i="2" s="1"/>
  <c r="F211" i="2"/>
  <c r="K211" i="2" s="1"/>
  <c r="G211" i="2"/>
  <c r="L211" i="2" s="1"/>
  <c r="D211" i="2"/>
  <c r="I211" i="2" s="1"/>
  <c r="C211" i="2"/>
  <c r="H211" i="2" s="1"/>
  <c r="B211" i="2"/>
  <c r="E203" i="2"/>
  <c r="J203" i="2" s="1"/>
  <c r="F203" i="2"/>
  <c r="K203" i="2" s="1"/>
  <c r="G203" i="2"/>
  <c r="L203" i="2" s="1"/>
  <c r="D203" i="2"/>
  <c r="I203" i="2" s="1"/>
  <c r="C203" i="2"/>
  <c r="H203" i="2" s="1"/>
  <c r="B203" i="2"/>
  <c r="E195" i="2"/>
  <c r="J195" i="2" s="1"/>
  <c r="F195" i="2"/>
  <c r="K195" i="2" s="1"/>
  <c r="G195" i="2"/>
  <c r="L195" i="2" s="1"/>
  <c r="D195" i="2"/>
  <c r="I195" i="2" s="1"/>
  <c r="B195" i="2"/>
  <c r="C195" i="2"/>
  <c r="H195" i="2" s="1"/>
  <c r="E187" i="2"/>
  <c r="J187" i="2" s="1"/>
  <c r="F187" i="2"/>
  <c r="K187" i="2" s="1"/>
  <c r="G187" i="2"/>
  <c r="L187" i="2" s="1"/>
  <c r="D187" i="2"/>
  <c r="I187" i="2" s="1"/>
  <c r="B187" i="2"/>
  <c r="C187" i="2"/>
  <c r="H187" i="2" s="1"/>
  <c r="E179" i="2"/>
  <c r="J179" i="2" s="1"/>
  <c r="F179" i="2"/>
  <c r="K179" i="2" s="1"/>
  <c r="G179" i="2"/>
  <c r="L179" i="2" s="1"/>
  <c r="D179" i="2"/>
  <c r="I179" i="2" s="1"/>
  <c r="C179" i="2"/>
  <c r="H179" i="2" s="1"/>
  <c r="B179" i="2"/>
  <c r="E171" i="2"/>
  <c r="J171" i="2" s="1"/>
  <c r="F171" i="2"/>
  <c r="K171" i="2" s="1"/>
  <c r="G171" i="2"/>
  <c r="L171" i="2" s="1"/>
  <c r="D171" i="2"/>
  <c r="I171" i="2" s="1"/>
  <c r="B171" i="2"/>
  <c r="C171" i="2"/>
  <c r="H171" i="2" s="1"/>
  <c r="E163" i="2"/>
  <c r="J163" i="2" s="1"/>
  <c r="F163" i="2"/>
  <c r="K163" i="2" s="1"/>
  <c r="G163" i="2"/>
  <c r="L163" i="2" s="1"/>
  <c r="D163" i="2"/>
  <c r="I163" i="2" s="1"/>
  <c r="C163" i="2"/>
  <c r="H163" i="2" s="1"/>
  <c r="B163" i="2"/>
  <c r="E155" i="2"/>
  <c r="J155" i="2" s="1"/>
  <c r="F155" i="2"/>
  <c r="K155" i="2" s="1"/>
  <c r="G155" i="2"/>
  <c r="L155" i="2" s="1"/>
  <c r="D155" i="2"/>
  <c r="I155" i="2" s="1"/>
  <c r="B155" i="2"/>
  <c r="C155" i="2"/>
  <c r="H155" i="2" s="1"/>
  <c r="E147" i="2"/>
  <c r="J147" i="2" s="1"/>
  <c r="F147" i="2"/>
  <c r="K147" i="2" s="1"/>
  <c r="G147" i="2"/>
  <c r="L147" i="2" s="1"/>
  <c r="D147" i="2"/>
  <c r="I147" i="2" s="1"/>
  <c r="B147" i="2"/>
  <c r="C147" i="2"/>
  <c r="H147" i="2" s="1"/>
  <c r="E139" i="2"/>
  <c r="J139" i="2" s="1"/>
  <c r="F139" i="2"/>
  <c r="K139" i="2" s="1"/>
  <c r="G139" i="2"/>
  <c r="L139" i="2" s="1"/>
  <c r="D139" i="2"/>
  <c r="I139" i="2" s="1"/>
  <c r="C139" i="2"/>
  <c r="H139" i="2" s="1"/>
  <c r="B139" i="2"/>
  <c r="E131" i="2"/>
  <c r="J131" i="2" s="1"/>
  <c r="F131" i="2"/>
  <c r="K131" i="2" s="1"/>
  <c r="G131" i="2"/>
  <c r="L131" i="2" s="1"/>
  <c r="D131" i="2"/>
  <c r="I131" i="2" s="1"/>
  <c r="B131" i="2"/>
  <c r="C131" i="2"/>
  <c r="H131" i="2" s="1"/>
  <c r="E123" i="2"/>
  <c r="J123" i="2" s="1"/>
  <c r="F123" i="2"/>
  <c r="K123" i="2" s="1"/>
  <c r="G123" i="2"/>
  <c r="L123" i="2" s="1"/>
  <c r="D123" i="2"/>
  <c r="I123" i="2" s="1"/>
  <c r="B123" i="2"/>
  <c r="C123" i="2"/>
  <c r="H123" i="2" s="1"/>
  <c r="E115" i="2"/>
  <c r="J115" i="2" s="1"/>
  <c r="F115" i="2"/>
  <c r="K115" i="2" s="1"/>
  <c r="G115" i="2"/>
  <c r="L115" i="2" s="1"/>
  <c r="D115" i="2"/>
  <c r="I115" i="2" s="1"/>
  <c r="B115" i="2"/>
  <c r="C115" i="2"/>
  <c r="H115" i="2" s="1"/>
  <c r="E107" i="2"/>
  <c r="J107" i="2" s="1"/>
  <c r="F107" i="2"/>
  <c r="K107" i="2" s="1"/>
  <c r="G107" i="2"/>
  <c r="L107" i="2" s="1"/>
  <c r="D107" i="2"/>
  <c r="I107" i="2" s="1"/>
  <c r="B107" i="2"/>
  <c r="C107" i="2"/>
  <c r="H107" i="2" s="1"/>
  <c r="E99" i="2"/>
  <c r="J99" i="2" s="1"/>
  <c r="F99" i="2"/>
  <c r="K99" i="2" s="1"/>
  <c r="G99" i="2"/>
  <c r="L99" i="2" s="1"/>
  <c r="D99" i="2"/>
  <c r="I99" i="2" s="1"/>
  <c r="C99" i="2"/>
  <c r="H99" i="2" s="1"/>
  <c r="B99" i="2"/>
  <c r="E91" i="2"/>
  <c r="J91" i="2" s="1"/>
  <c r="F91" i="2"/>
  <c r="K91" i="2" s="1"/>
  <c r="G91" i="2"/>
  <c r="L91" i="2" s="1"/>
  <c r="D91" i="2"/>
  <c r="I91" i="2" s="1"/>
  <c r="B91" i="2"/>
  <c r="C91" i="2"/>
  <c r="H91" i="2" s="1"/>
  <c r="E83" i="2"/>
  <c r="J83" i="2" s="1"/>
  <c r="F83" i="2"/>
  <c r="K83" i="2" s="1"/>
  <c r="G83" i="2"/>
  <c r="L83" i="2" s="1"/>
  <c r="D83" i="2"/>
  <c r="I83" i="2" s="1"/>
  <c r="B83" i="2"/>
  <c r="C83" i="2"/>
  <c r="H83" i="2" s="1"/>
  <c r="E75" i="2"/>
  <c r="J75" i="2" s="1"/>
  <c r="F75" i="2"/>
  <c r="K75" i="2" s="1"/>
  <c r="G75" i="2"/>
  <c r="L75" i="2" s="1"/>
  <c r="D75" i="2"/>
  <c r="I75" i="2" s="1"/>
  <c r="C75" i="2"/>
  <c r="H75" i="2" s="1"/>
  <c r="B75" i="2"/>
  <c r="E67" i="2"/>
  <c r="J67" i="2" s="1"/>
  <c r="F67" i="2"/>
  <c r="K67" i="2" s="1"/>
  <c r="G67" i="2"/>
  <c r="L67" i="2" s="1"/>
  <c r="D67" i="2"/>
  <c r="I67" i="2" s="1"/>
  <c r="B67" i="2"/>
  <c r="C67" i="2"/>
  <c r="H67" i="2" s="1"/>
  <c r="E59" i="2"/>
  <c r="J59" i="2" s="1"/>
  <c r="F59" i="2"/>
  <c r="K59" i="2" s="1"/>
  <c r="G59" i="2"/>
  <c r="L59" i="2" s="1"/>
  <c r="D59" i="2"/>
  <c r="I59" i="2" s="1"/>
  <c r="B59" i="2"/>
  <c r="C59" i="2"/>
  <c r="H59" i="2" s="1"/>
  <c r="E51" i="2"/>
  <c r="J51" i="2" s="1"/>
  <c r="F51" i="2"/>
  <c r="K51" i="2" s="1"/>
  <c r="G51" i="2"/>
  <c r="L51" i="2" s="1"/>
  <c r="D51" i="2"/>
  <c r="I51" i="2" s="1"/>
  <c r="C51" i="2"/>
  <c r="H51" i="2" s="1"/>
  <c r="B51" i="2"/>
  <c r="E43" i="2"/>
  <c r="J43" i="2" s="1"/>
  <c r="F43" i="2"/>
  <c r="K43" i="2" s="1"/>
  <c r="G43" i="2"/>
  <c r="L43" i="2" s="1"/>
  <c r="D43" i="2"/>
  <c r="I43" i="2" s="1"/>
  <c r="B43" i="2"/>
  <c r="C43" i="2"/>
  <c r="H43" i="2" s="1"/>
  <c r="E35" i="2"/>
  <c r="J35" i="2" s="1"/>
  <c r="F35" i="2"/>
  <c r="K35" i="2" s="1"/>
  <c r="G35" i="2"/>
  <c r="L35" i="2" s="1"/>
  <c r="D35" i="2"/>
  <c r="I35" i="2" s="1"/>
  <c r="B35" i="2"/>
  <c r="C35" i="2"/>
  <c r="H35" i="2" s="1"/>
  <c r="E27" i="2"/>
  <c r="J27" i="2" s="1"/>
  <c r="F27" i="2"/>
  <c r="K27" i="2" s="1"/>
  <c r="G27" i="2"/>
  <c r="L27" i="2" s="1"/>
  <c r="D27" i="2"/>
  <c r="I27" i="2" s="1"/>
  <c r="B27" i="2"/>
  <c r="C27" i="2"/>
  <c r="H27" i="2" s="1"/>
  <c r="E19" i="2"/>
  <c r="J19" i="2" s="1"/>
  <c r="F19" i="2"/>
  <c r="K19" i="2" s="1"/>
  <c r="G19" i="2"/>
  <c r="L19" i="2" s="1"/>
  <c r="D19" i="2"/>
  <c r="I19" i="2" s="1"/>
  <c r="B19" i="2"/>
  <c r="C19" i="2"/>
  <c r="H19" i="2" s="1"/>
  <c r="E308" i="2"/>
  <c r="J308" i="2" s="1"/>
  <c r="G308" i="2"/>
  <c r="L308" i="2" s="1"/>
  <c r="F308" i="2"/>
  <c r="K308" i="2" s="1"/>
  <c r="D308" i="2"/>
  <c r="I308" i="2" s="1"/>
  <c r="C308" i="2"/>
  <c r="H308" i="2" s="1"/>
  <c r="B308" i="2"/>
  <c r="E28" i="2"/>
  <c r="J28" i="2" s="1"/>
  <c r="G28" i="2"/>
  <c r="L28" i="2" s="1"/>
  <c r="F28" i="2"/>
  <c r="K28" i="2" s="1"/>
  <c r="D28" i="2"/>
  <c r="I28" i="2" s="1"/>
  <c r="C28" i="2"/>
  <c r="H28" i="2" s="1"/>
  <c r="B28" i="2"/>
  <c r="E298" i="2"/>
  <c r="J298" i="2" s="1"/>
  <c r="F298" i="2"/>
  <c r="K298" i="2" s="1"/>
  <c r="G298" i="2"/>
  <c r="L298" i="2" s="1"/>
  <c r="D298" i="2"/>
  <c r="I298" i="2" s="1"/>
  <c r="B298" i="2"/>
  <c r="C298" i="2"/>
  <c r="H298" i="2" s="1"/>
  <c r="E290" i="2"/>
  <c r="J290" i="2" s="1"/>
  <c r="F290" i="2"/>
  <c r="K290" i="2" s="1"/>
  <c r="G290" i="2"/>
  <c r="L290" i="2" s="1"/>
  <c r="D290" i="2"/>
  <c r="I290" i="2" s="1"/>
  <c r="B290" i="2"/>
  <c r="C290" i="2"/>
  <c r="H290" i="2" s="1"/>
  <c r="E282" i="2"/>
  <c r="J282" i="2" s="1"/>
  <c r="F282" i="2"/>
  <c r="K282" i="2" s="1"/>
  <c r="G282" i="2"/>
  <c r="L282" i="2" s="1"/>
  <c r="D282" i="2"/>
  <c r="I282" i="2" s="1"/>
  <c r="C282" i="2"/>
  <c r="H282" i="2" s="1"/>
  <c r="B282" i="2"/>
  <c r="E274" i="2"/>
  <c r="J274" i="2" s="1"/>
  <c r="F274" i="2"/>
  <c r="K274" i="2" s="1"/>
  <c r="G274" i="2"/>
  <c r="L274" i="2" s="1"/>
  <c r="D274" i="2"/>
  <c r="I274" i="2" s="1"/>
  <c r="C274" i="2"/>
  <c r="H274" i="2" s="1"/>
  <c r="B274" i="2"/>
  <c r="E266" i="2"/>
  <c r="J266" i="2" s="1"/>
  <c r="F266" i="2"/>
  <c r="K266" i="2" s="1"/>
  <c r="G266" i="2"/>
  <c r="L266" i="2" s="1"/>
  <c r="D266" i="2"/>
  <c r="I266" i="2" s="1"/>
  <c r="B266" i="2"/>
  <c r="C266" i="2"/>
  <c r="H266" i="2" s="1"/>
  <c r="E258" i="2"/>
  <c r="J258" i="2" s="1"/>
  <c r="F258" i="2"/>
  <c r="K258" i="2" s="1"/>
  <c r="G258" i="2"/>
  <c r="L258" i="2" s="1"/>
  <c r="D258" i="2"/>
  <c r="I258" i="2" s="1"/>
  <c r="B258" i="2"/>
  <c r="C258" i="2"/>
  <c r="H258" i="2" s="1"/>
  <c r="E250" i="2"/>
  <c r="J250" i="2" s="1"/>
  <c r="F250" i="2"/>
  <c r="K250" i="2" s="1"/>
  <c r="G250" i="2"/>
  <c r="L250" i="2" s="1"/>
  <c r="D250" i="2"/>
  <c r="I250" i="2" s="1"/>
  <c r="C250" i="2"/>
  <c r="H250" i="2" s="1"/>
  <c r="B250" i="2"/>
  <c r="E242" i="2"/>
  <c r="J242" i="2" s="1"/>
  <c r="F242" i="2"/>
  <c r="K242" i="2" s="1"/>
  <c r="G242" i="2"/>
  <c r="L242" i="2" s="1"/>
  <c r="D242" i="2"/>
  <c r="I242" i="2" s="1"/>
  <c r="C242" i="2"/>
  <c r="H242" i="2" s="1"/>
  <c r="B242" i="2"/>
  <c r="E234" i="2"/>
  <c r="J234" i="2" s="1"/>
  <c r="F234" i="2"/>
  <c r="K234" i="2" s="1"/>
  <c r="G234" i="2"/>
  <c r="L234" i="2" s="1"/>
  <c r="D234" i="2"/>
  <c r="I234" i="2" s="1"/>
  <c r="B234" i="2"/>
  <c r="C234" i="2"/>
  <c r="H234" i="2" s="1"/>
  <c r="E226" i="2"/>
  <c r="J226" i="2" s="1"/>
  <c r="F226" i="2"/>
  <c r="K226" i="2" s="1"/>
  <c r="G226" i="2"/>
  <c r="L226" i="2" s="1"/>
  <c r="D226" i="2"/>
  <c r="I226" i="2" s="1"/>
  <c r="B226" i="2"/>
  <c r="C226" i="2"/>
  <c r="H226" i="2" s="1"/>
  <c r="E218" i="2"/>
  <c r="J218" i="2" s="1"/>
  <c r="F218" i="2"/>
  <c r="K218" i="2" s="1"/>
  <c r="G218" i="2"/>
  <c r="L218" i="2" s="1"/>
  <c r="D218" i="2"/>
  <c r="I218" i="2" s="1"/>
  <c r="C218" i="2"/>
  <c r="H218" i="2" s="1"/>
  <c r="B218" i="2"/>
  <c r="E210" i="2"/>
  <c r="J210" i="2" s="1"/>
  <c r="F210" i="2"/>
  <c r="K210" i="2" s="1"/>
  <c r="G210" i="2"/>
  <c r="L210" i="2" s="1"/>
  <c r="D210" i="2"/>
  <c r="I210" i="2" s="1"/>
  <c r="C210" i="2"/>
  <c r="H210" i="2" s="1"/>
  <c r="B210" i="2"/>
  <c r="E202" i="2"/>
  <c r="J202" i="2" s="1"/>
  <c r="F202" i="2"/>
  <c r="K202" i="2" s="1"/>
  <c r="G202" i="2"/>
  <c r="L202" i="2" s="1"/>
  <c r="D202" i="2"/>
  <c r="I202" i="2" s="1"/>
  <c r="B202" i="2"/>
  <c r="C202" i="2"/>
  <c r="H202" i="2" s="1"/>
  <c r="E194" i="2"/>
  <c r="J194" i="2" s="1"/>
  <c r="F194" i="2"/>
  <c r="K194" i="2" s="1"/>
  <c r="G194" i="2"/>
  <c r="L194" i="2" s="1"/>
  <c r="D194" i="2"/>
  <c r="I194" i="2" s="1"/>
  <c r="C194" i="2"/>
  <c r="H194" i="2" s="1"/>
  <c r="B194" i="2"/>
  <c r="E186" i="2"/>
  <c r="J186" i="2" s="1"/>
  <c r="F186" i="2"/>
  <c r="K186" i="2" s="1"/>
  <c r="G186" i="2"/>
  <c r="L186" i="2" s="1"/>
  <c r="D186" i="2"/>
  <c r="I186" i="2" s="1"/>
  <c r="B186" i="2"/>
  <c r="C186" i="2"/>
  <c r="H186" i="2" s="1"/>
  <c r="E178" i="2"/>
  <c r="J178" i="2" s="1"/>
  <c r="F178" i="2"/>
  <c r="K178" i="2" s="1"/>
  <c r="G178" i="2"/>
  <c r="L178" i="2" s="1"/>
  <c r="D178" i="2"/>
  <c r="I178" i="2" s="1"/>
  <c r="B178" i="2"/>
  <c r="C178" i="2"/>
  <c r="H178" i="2" s="1"/>
  <c r="E170" i="2"/>
  <c r="J170" i="2" s="1"/>
  <c r="F170" i="2"/>
  <c r="K170" i="2" s="1"/>
  <c r="G170" i="2"/>
  <c r="L170" i="2" s="1"/>
  <c r="D170" i="2"/>
  <c r="I170" i="2" s="1"/>
  <c r="C170" i="2"/>
  <c r="H170" i="2" s="1"/>
  <c r="B170" i="2"/>
  <c r="E162" i="2"/>
  <c r="J162" i="2" s="1"/>
  <c r="F162" i="2"/>
  <c r="K162" i="2" s="1"/>
  <c r="G162" i="2"/>
  <c r="L162" i="2" s="1"/>
  <c r="D162" i="2"/>
  <c r="I162" i="2" s="1"/>
  <c r="C162" i="2"/>
  <c r="H162" i="2" s="1"/>
  <c r="B162" i="2"/>
  <c r="E154" i="2"/>
  <c r="J154" i="2" s="1"/>
  <c r="F154" i="2"/>
  <c r="K154" i="2" s="1"/>
  <c r="G154" i="2"/>
  <c r="L154" i="2" s="1"/>
  <c r="D154" i="2"/>
  <c r="I154" i="2" s="1"/>
  <c r="B154" i="2"/>
  <c r="C154" i="2"/>
  <c r="H154" i="2" s="1"/>
  <c r="E146" i="2"/>
  <c r="J146" i="2" s="1"/>
  <c r="F146" i="2"/>
  <c r="K146" i="2" s="1"/>
  <c r="G146" i="2"/>
  <c r="L146" i="2" s="1"/>
  <c r="D146" i="2"/>
  <c r="I146" i="2" s="1"/>
  <c r="B146" i="2"/>
  <c r="C146" i="2"/>
  <c r="H146" i="2" s="1"/>
  <c r="E138" i="2"/>
  <c r="J138" i="2" s="1"/>
  <c r="F138" i="2"/>
  <c r="K138" i="2" s="1"/>
  <c r="G138" i="2"/>
  <c r="L138" i="2" s="1"/>
  <c r="D138" i="2"/>
  <c r="I138" i="2" s="1"/>
  <c r="C138" i="2"/>
  <c r="H138" i="2" s="1"/>
  <c r="B138" i="2"/>
  <c r="E130" i="2"/>
  <c r="J130" i="2" s="1"/>
  <c r="F130" i="2"/>
  <c r="K130" i="2" s="1"/>
  <c r="G130" i="2"/>
  <c r="L130" i="2" s="1"/>
  <c r="D130" i="2"/>
  <c r="I130" i="2" s="1"/>
  <c r="C130" i="2"/>
  <c r="H130" i="2" s="1"/>
  <c r="B130" i="2"/>
  <c r="E122" i="2"/>
  <c r="J122" i="2" s="1"/>
  <c r="F122" i="2"/>
  <c r="K122" i="2" s="1"/>
  <c r="G122" i="2"/>
  <c r="L122" i="2" s="1"/>
  <c r="D122" i="2"/>
  <c r="I122" i="2" s="1"/>
  <c r="B122" i="2"/>
  <c r="C122" i="2"/>
  <c r="H122" i="2" s="1"/>
  <c r="E114" i="2"/>
  <c r="J114" i="2" s="1"/>
  <c r="F114" i="2"/>
  <c r="K114" i="2" s="1"/>
  <c r="G114" i="2"/>
  <c r="L114" i="2" s="1"/>
  <c r="D114" i="2"/>
  <c r="I114" i="2" s="1"/>
  <c r="B114" i="2"/>
  <c r="C114" i="2"/>
  <c r="H114" i="2" s="1"/>
  <c r="E106" i="2"/>
  <c r="J106" i="2" s="1"/>
  <c r="F106" i="2"/>
  <c r="K106" i="2" s="1"/>
  <c r="G106" i="2"/>
  <c r="L106" i="2" s="1"/>
  <c r="D106" i="2"/>
  <c r="I106" i="2" s="1"/>
  <c r="C106" i="2"/>
  <c r="H106" i="2" s="1"/>
  <c r="B106" i="2"/>
  <c r="E98" i="2"/>
  <c r="J98" i="2" s="1"/>
  <c r="F98" i="2"/>
  <c r="K98" i="2" s="1"/>
  <c r="G98" i="2"/>
  <c r="L98" i="2" s="1"/>
  <c r="D98" i="2"/>
  <c r="I98" i="2" s="1"/>
  <c r="C98" i="2"/>
  <c r="H98" i="2" s="1"/>
  <c r="B98" i="2"/>
  <c r="E90" i="2"/>
  <c r="J90" i="2" s="1"/>
  <c r="F90" i="2"/>
  <c r="K90" i="2" s="1"/>
  <c r="G90" i="2"/>
  <c r="L90" i="2" s="1"/>
  <c r="D90" i="2"/>
  <c r="I90" i="2" s="1"/>
  <c r="B90" i="2"/>
  <c r="C90" i="2"/>
  <c r="H90" i="2" s="1"/>
  <c r="E82" i="2"/>
  <c r="J82" i="2" s="1"/>
  <c r="F82" i="2"/>
  <c r="K82" i="2" s="1"/>
  <c r="G82" i="2"/>
  <c r="L82" i="2" s="1"/>
  <c r="D82" i="2"/>
  <c r="I82" i="2" s="1"/>
  <c r="C82" i="2"/>
  <c r="H82" i="2" s="1"/>
  <c r="B82" i="2"/>
  <c r="E74" i="2"/>
  <c r="J74" i="2" s="1"/>
  <c r="F74" i="2"/>
  <c r="K74" i="2" s="1"/>
  <c r="G74" i="2"/>
  <c r="L74" i="2" s="1"/>
  <c r="D74" i="2"/>
  <c r="I74" i="2" s="1"/>
  <c r="B74" i="2"/>
  <c r="C74" i="2"/>
  <c r="H74" i="2" s="1"/>
  <c r="E66" i="2"/>
  <c r="J66" i="2" s="1"/>
  <c r="F66" i="2"/>
  <c r="K66" i="2" s="1"/>
  <c r="G66" i="2"/>
  <c r="L66" i="2" s="1"/>
  <c r="D66" i="2"/>
  <c r="I66" i="2" s="1"/>
  <c r="C66" i="2"/>
  <c r="H66" i="2" s="1"/>
  <c r="B66" i="2"/>
  <c r="E58" i="2"/>
  <c r="J58" i="2" s="1"/>
  <c r="F58" i="2"/>
  <c r="K58" i="2" s="1"/>
  <c r="G58" i="2"/>
  <c r="L58" i="2" s="1"/>
  <c r="D58" i="2"/>
  <c r="I58" i="2" s="1"/>
  <c r="C58" i="2"/>
  <c r="H58" i="2" s="1"/>
  <c r="B58" i="2"/>
  <c r="E50" i="2"/>
  <c r="J50" i="2" s="1"/>
  <c r="F50" i="2"/>
  <c r="K50" i="2" s="1"/>
  <c r="G50" i="2"/>
  <c r="L50" i="2" s="1"/>
  <c r="D50" i="2"/>
  <c r="I50" i="2" s="1"/>
  <c r="B50" i="2"/>
  <c r="C50" i="2"/>
  <c r="H50" i="2" s="1"/>
  <c r="E42" i="2"/>
  <c r="J42" i="2" s="1"/>
  <c r="F42" i="2"/>
  <c r="K42" i="2" s="1"/>
  <c r="G42" i="2"/>
  <c r="L42" i="2" s="1"/>
  <c r="D42" i="2"/>
  <c r="I42" i="2" s="1"/>
  <c r="B42" i="2"/>
  <c r="C42" i="2"/>
  <c r="H42" i="2" s="1"/>
  <c r="E34" i="2"/>
  <c r="J34" i="2" s="1"/>
  <c r="F34" i="2"/>
  <c r="K34" i="2" s="1"/>
  <c r="G34" i="2"/>
  <c r="L34" i="2" s="1"/>
  <c r="D34" i="2"/>
  <c r="I34" i="2" s="1"/>
  <c r="C34" i="2"/>
  <c r="H34" i="2" s="1"/>
  <c r="B34" i="2"/>
  <c r="E26" i="2"/>
  <c r="J26" i="2" s="1"/>
  <c r="F26" i="2"/>
  <c r="K26" i="2" s="1"/>
  <c r="G26" i="2"/>
  <c r="L26" i="2" s="1"/>
  <c r="D26" i="2"/>
  <c r="I26" i="2" s="1"/>
  <c r="C26" i="2"/>
  <c r="H26" i="2" s="1"/>
  <c r="B26" i="2"/>
  <c r="E18" i="2"/>
  <c r="J18" i="2" s="1"/>
  <c r="F18" i="2"/>
  <c r="K18" i="2" s="1"/>
  <c r="G18" i="2"/>
  <c r="L18" i="2" s="1"/>
  <c r="D18" i="2"/>
  <c r="I18" i="2" s="1"/>
  <c r="B18" i="2"/>
  <c r="C18" i="2"/>
  <c r="H18" i="2" s="1"/>
  <c r="E307" i="2"/>
  <c r="J307" i="2" s="1"/>
  <c r="F307" i="2"/>
  <c r="K307" i="2" s="1"/>
  <c r="G307" i="2"/>
  <c r="L307" i="2" s="1"/>
  <c r="D307" i="2"/>
  <c r="I307" i="2" s="1"/>
  <c r="C307" i="2"/>
  <c r="H307" i="2" s="1"/>
  <c r="B307" i="2"/>
  <c r="E288" i="2"/>
  <c r="J288" i="2" s="1"/>
  <c r="G288" i="2"/>
  <c r="L288" i="2" s="1"/>
  <c r="F288" i="2"/>
  <c r="K288" i="2" s="1"/>
  <c r="D288" i="2"/>
  <c r="I288" i="2" s="1"/>
  <c r="C288" i="2"/>
  <c r="H288" i="2" s="1"/>
  <c r="B288" i="2"/>
  <c r="E272" i="2"/>
  <c r="J272" i="2" s="1"/>
  <c r="G272" i="2"/>
  <c r="L272" i="2" s="1"/>
  <c r="F272" i="2"/>
  <c r="K272" i="2" s="1"/>
  <c r="D272" i="2"/>
  <c r="I272" i="2" s="1"/>
  <c r="C272" i="2"/>
  <c r="H272" i="2" s="1"/>
  <c r="B272" i="2"/>
  <c r="E264" i="2"/>
  <c r="J264" i="2" s="1"/>
  <c r="G264" i="2"/>
  <c r="L264" i="2" s="1"/>
  <c r="F264" i="2"/>
  <c r="K264" i="2" s="1"/>
  <c r="D264" i="2"/>
  <c r="I264" i="2" s="1"/>
  <c r="C264" i="2"/>
  <c r="H264" i="2" s="1"/>
  <c r="B264" i="2"/>
  <c r="E248" i="2"/>
  <c r="J248" i="2" s="1"/>
  <c r="G248" i="2"/>
  <c r="L248" i="2" s="1"/>
  <c r="F248" i="2"/>
  <c r="K248" i="2" s="1"/>
  <c r="D248" i="2"/>
  <c r="I248" i="2" s="1"/>
  <c r="C248" i="2"/>
  <c r="H248" i="2" s="1"/>
  <c r="B248" i="2"/>
  <c r="E232" i="2"/>
  <c r="J232" i="2" s="1"/>
  <c r="G232" i="2"/>
  <c r="L232" i="2" s="1"/>
  <c r="F232" i="2"/>
  <c r="K232" i="2" s="1"/>
  <c r="D232" i="2"/>
  <c r="I232" i="2" s="1"/>
  <c r="C232" i="2"/>
  <c r="H232" i="2" s="1"/>
  <c r="B232" i="2"/>
  <c r="E216" i="2"/>
  <c r="J216" i="2" s="1"/>
  <c r="G216" i="2"/>
  <c r="L216" i="2" s="1"/>
  <c r="F216" i="2"/>
  <c r="K216" i="2" s="1"/>
  <c r="D216" i="2"/>
  <c r="I216" i="2" s="1"/>
  <c r="C216" i="2"/>
  <c r="H216" i="2" s="1"/>
  <c r="B216" i="2"/>
  <c r="E200" i="2"/>
  <c r="J200" i="2" s="1"/>
  <c r="G200" i="2"/>
  <c r="L200" i="2" s="1"/>
  <c r="F200" i="2"/>
  <c r="K200" i="2" s="1"/>
  <c r="D200" i="2"/>
  <c r="I200" i="2" s="1"/>
  <c r="C200" i="2"/>
  <c r="H200" i="2" s="1"/>
  <c r="B200" i="2"/>
  <c r="E176" i="2"/>
  <c r="J176" i="2" s="1"/>
  <c r="G176" i="2"/>
  <c r="L176" i="2" s="1"/>
  <c r="F176" i="2"/>
  <c r="K176" i="2" s="1"/>
  <c r="D176" i="2"/>
  <c r="I176" i="2" s="1"/>
  <c r="C176" i="2"/>
  <c r="H176" i="2" s="1"/>
  <c r="B176" i="2"/>
  <c r="E160" i="2"/>
  <c r="J160" i="2" s="1"/>
  <c r="G160" i="2"/>
  <c r="L160" i="2" s="1"/>
  <c r="F160" i="2"/>
  <c r="K160" i="2" s="1"/>
  <c r="D160" i="2"/>
  <c r="I160" i="2" s="1"/>
  <c r="C160" i="2"/>
  <c r="H160" i="2" s="1"/>
  <c r="B160" i="2"/>
  <c r="E136" i="2"/>
  <c r="J136" i="2" s="1"/>
  <c r="G136" i="2"/>
  <c r="L136" i="2" s="1"/>
  <c r="F136" i="2"/>
  <c r="K136" i="2" s="1"/>
  <c r="D136" i="2"/>
  <c r="I136" i="2" s="1"/>
  <c r="C136" i="2"/>
  <c r="H136" i="2" s="1"/>
  <c r="B136" i="2"/>
  <c r="E120" i="2"/>
  <c r="J120" i="2" s="1"/>
  <c r="G120" i="2"/>
  <c r="L120" i="2" s="1"/>
  <c r="F120" i="2"/>
  <c r="K120" i="2" s="1"/>
  <c r="D120" i="2"/>
  <c r="I120" i="2" s="1"/>
  <c r="C120" i="2"/>
  <c r="H120" i="2" s="1"/>
  <c r="B120" i="2"/>
  <c r="E104" i="2"/>
  <c r="J104" i="2" s="1"/>
  <c r="G104" i="2"/>
  <c r="L104" i="2" s="1"/>
  <c r="F104" i="2"/>
  <c r="K104" i="2" s="1"/>
  <c r="D104" i="2"/>
  <c r="I104" i="2" s="1"/>
  <c r="C104" i="2"/>
  <c r="H104" i="2" s="1"/>
  <c r="B104" i="2"/>
  <c r="E88" i="2"/>
  <c r="J88" i="2" s="1"/>
  <c r="G88" i="2"/>
  <c r="L88" i="2" s="1"/>
  <c r="F88" i="2"/>
  <c r="K88" i="2" s="1"/>
  <c r="D88" i="2"/>
  <c r="I88" i="2" s="1"/>
  <c r="C88" i="2"/>
  <c r="H88" i="2" s="1"/>
  <c r="B88" i="2"/>
  <c r="E80" i="2"/>
  <c r="J80" i="2" s="1"/>
  <c r="G80" i="2"/>
  <c r="L80" i="2" s="1"/>
  <c r="F80" i="2"/>
  <c r="K80" i="2" s="1"/>
  <c r="D80" i="2"/>
  <c r="I80" i="2" s="1"/>
  <c r="C80" i="2"/>
  <c r="H80" i="2" s="1"/>
  <c r="B80" i="2"/>
  <c r="E56" i="2"/>
  <c r="J56" i="2" s="1"/>
  <c r="G56" i="2"/>
  <c r="L56" i="2" s="1"/>
  <c r="F56" i="2"/>
  <c r="K56" i="2" s="1"/>
  <c r="D56" i="2"/>
  <c r="I56" i="2" s="1"/>
  <c r="C56" i="2"/>
  <c r="H56" i="2" s="1"/>
  <c r="B56" i="2"/>
  <c r="E40" i="2"/>
  <c r="J40" i="2" s="1"/>
  <c r="G40" i="2"/>
  <c r="L40" i="2" s="1"/>
  <c r="F40" i="2"/>
  <c r="K40" i="2" s="1"/>
  <c r="D40" i="2"/>
  <c r="I40" i="2" s="1"/>
  <c r="C40" i="2"/>
  <c r="H40" i="2" s="1"/>
  <c r="B40" i="2"/>
  <c r="E32" i="2"/>
  <c r="J32" i="2" s="1"/>
  <c r="G32" i="2"/>
  <c r="L32" i="2" s="1"/>
  <c r="F32" i="2"/>
  <c r="K32" i="2" s="1"/>
  <c r="D32" i="2"/>
  <c r="I32" i="2" s="1"/>
  <c r="C32" i="2"/>
  <c r="H32" i="2" s="1"/>
  <c r="B32" i="2"/>
  <c r="E295" i="2"/>
  <c r="J295" i="2" s="1"/>
  <c r="F295" i="2"/>
  <c r="K295" i="2" s="1"/>
  <c r="G295" i="2"/>
  <c r="L295" i="2" s="1"/>
  <c r="D295" i="2"/>
  <c r="I295" i="2" s="1"/>
  <c r="B295" i="2"/>
  <c r="C295" i="2"/>
  <c r="H295" i="2" s="1"/>
  <c r="E287" i="2"/>
  <c r="J287" i="2" s="1"/>
  <c r="F287" i="2"/>
  <c r="K287" i="2" s="1"/>
  <c r="G287" i="2"/>
  <c r="L287" i="2" s="1"/>
  <c r="D287" i="2"/>
  <c r="I287" i="2" s="1"/>
  <c r="B287" i="2"/>
  <c r="C287" i="2"/>
  <c r="H287" i="2" s="1"/>
  <c r="E271" i="2"/>
  <c r="J271" i="2" s="1"/>
  <c r="F271" i="2"/>
  <c r="K271" i="2" s="1"/>
  <c r="G271" i="2"/>
  <c r="L271" i="2" s="1"/>
  <c r="D271" i="2"/>
  <c r="I271" i="2" s="1"/>
  <c r="B271" i="2"/>
  <c r="C271" i="2"/>
  <c r="H271" i="2" s="1"/>
  <c r="E263" i="2"/>
  <c r="J263" i="2" s="1"/>
  <c r="F263" i="2"/>
  <c r="K263" i="2" s="1"/>
  <c r="G263" i="2"/>
  <c r="L263" i="2" s="1"/>
  <c r="D263" i="2"/>
  <c r="I263" i="2" s="1"/>
  <c r="B263" i="2"/>
  <c r="C263" i="2"/>
  <c r="H263" i="2" s="1"/>
  <c r="E247" i="2"/>
  <c r="J247" i="2" s="1"/>
  <c r="F247" i="2"/>
  <c r="K247" i="2" s="1"/>
  <c r="G247" i="2"/>
  <c r="L247" i="2" s="1"/>
  <c r="D247" i="2"/>
  <c r="I247" i="2" s="1"/>
  <c r="B247" i="2"/>
  <c r="C247" i="2"/>
  <c r="H247" i="2" s="1"/>
  <c r="E231" i="2"/>
  <c r="J231" i="2" s="1"/>
  <c r="G231" i="2"/>
  <c r="L231" i="2" s="1"/>
  <c r="F231" i="2"/>
  <c r="K231" i="2" s="1"/>
  <c r="D231" i="2"/>
  <c r="I231" i="2" s="1"/>
  <c r="B231" i="2"/>
  <c r="C231" i="2"/>
  <c r="H231" i="2" s="1"/>
  <c r="E215" i="2"/>
  <c r="J215" i="2" s="1"/>
  <c r="F215" i="2"/>
  <c r="K215" i="2" s="1"/>
  <c r="G215" i="2"/>
  <c r="L215" i="2" s="1"/>
  <c r="D215" i="2"/>
  <c r="I215" i="2" s="1"/>
  <c r="B215" i="2"/>
  <c r="C215" i="2"/>
  <c r="H215" i="2" s="1"/>
  <c r="E199" i="2"/>
  <c r="J199" i="2" s="1"/>
  <c r="F199" i="2"/>
  <c r="K199" i="2" s="1"/>
  <c r="G199" i="2"/>
  <c r="L199" i="2" s="1"/>
  <c r="D199" i="2"/>
  <c r="I199" i="2" s="1"/>
  <c r="B199" i="2"/>
  <c r="C199" i="2"/>
  <c r="H199" i="2" s="1"/>
  <c r="E191" i="2"/>
  <c r="J191" i="2" s="1"/>
  <c r="F191" i="2"/>
  <c r="K191" i="2" s="1"/>
  <c r="G191" i="2"/>
  <c r="L191" i="2" s="1"/>
  <c r="D191" i="2"/>
  <c r="I191" i="2" s="1"/>
  <c r="B191" i="2"/>
  <c r="C191" i="2"/>
  <c r="H191" i="2" s="1"/>
  <c r="E175" i="2"/>
  <c r="J175" i="2" s="1"/>
  <c r="F175" i="2"/>
  <c r="K175" i="2" s="1"/>
  <c r="G175" i="2"/>
  <c r="L175" i="2" s="1"/>
  <c r="D175" i="2"/>
  <c r="I175" i="2" s="1"/>
  <c r="B175" i="2"/>
  <c r="C175" i="2"/>
  <c r="H175" i="2" s="1"/>
  <c r="E159" i="2"/>
  <c r="J159" i="2" s="1"/>
  <c r="F159" i="2"/>
  <c r="K159" i="2" s="1"/>
  <c r="G159" i="2"/>
  <c r="L159" i="2" s="1"/>
  <c r="D159" i="2"/>
  <c r="I159" i="2" s="1"/>
  <c r="B159" i="2"/>
  <c r="C159" i="2"/>
  <c r="H159" i="2" s="1"/>
  <c r="E143" i="2"/>
  <c r="J143" i="2" s="1"/>
  <c r="F143" i="2"/>
  <c r="K143" i="2" s="1"/>
  <c r="G143" i="2"/>
  <c r="L143" i="2" s="1"/>
  <c r="D143" i="2"/>
  <c r="I143" i="2" s="1"/>
  <c r="B143" i="2"/>
  <c r="C143" i="2"/>
  <c r="H143" i="2" s="1"/>
  <c r="E127" i="2"/>
  <c r="J127" i="2" s="1"/>
  <c r="F127" i="2"/>
  <c r="K127" i="2" s="1"/>
  <c r="G127" i="2"/>
  <c r="L127" i="2" s="1"/>
  <c r="D127" i="2"/>
  <c r="I127" i="2" s="1"/>
  <c r="B127" i="2"/>
  <c r="C127" i="2"/>
  <c r="H127" i="2" s="1"/>
  <c r="E111" i="2"/>
  <c r="J111" i="2" s="1"/>
  <c r="G111" i="2"/>
  <c r="L111" i="2" s="1"/>
  <c r="F111" i="2"/>
  <c r="K111" i="2" s="1"/>
  <c r="D111" i="2"/>
  <c r="I111" i="2" s="1"/>
  <c r="B111" i="2"/>
  <c r="C111" i="2"/>
  <c r="H111" i="2" s="1"/>
  <c r="E95" i="2"/>
  <c r="J95" i="2" s="1"/>
  <c r="F95" i="2"/>
  <c r="K95" i="2" s="1"/>
  <c r="G95" i="2"/>
  <c r="L95" i="2" s="1"/>
  <c r="D95" i="2"/>
  <c r="I95" i="2" s="1"/>
  <c r="B95" i="2"/>
  <c r="C95" i="2"/>
  <c r="H95" i="2" s="1"/>
  <c r="E79" i="2"/>
  <c r="J79" i="2" s="1"/>
  <c r="G79" i="2"/>
  <c r="L79" i="2" s="1"/>
  <c r="F79" i="2"/>
  <c r="K79" i="2" s="1"/>
  <c r="D79" i="2"/>
  <c r="I79" i="2" s="1"/>
  <c r="B79" i="2"/>
  <c r="C79" i="2"/>
  <c r="H79" i="2" s="1"/>
  <c r="E71" i="2"/>
  <c r="J71" i="2" s="1"/>
  <c r="F71" i="2"/>
  <c r="K71" i="2" s="1"/>
  <c r="G71" i="2"/>
  <c r="L71" i="2" s="1"/>
  <c r="D71" i="2"/>
  <c r="I71" i="2" s="1"/>
  <c r="B71" i="2"/>
  <c r="C71" i="2"/>
  <c r="H71" i="2" s="1"/>
  <c r="E55" i="2"/>
  <c r="J55" i="2" s="1"/>
  <c r="F55" i="2"/>
  <c r="K55" i="2" s="1"/>
  <c r="G55" i="2"/>
  <c r="L55" i="2" s="1"/>
  <c r="D55" i="2"/>
  <c r="I55" i="2" s="1"/>
  <c r="B55" i="2"/>
  <c r="C55" i="2"/>
  <c r="H55" i="2" s="1"/>
  <c r="E47" i="2"/>
  <c r="J47" i="2" s="1"/>
  <c r="F47" i="2"/>
  <c r="K47" i="2" s="1"/>
  <c r="G47" i="2"/>
  <c r="L47" i="2" s="1"/>
  <c r="D47" i="2"/>
  <c r="I47" i="2" s="1"/>
  <c r="B47" i="2"/>
  <c r="C47" i="2"/>
  <c r="H47" i="2" s="1"/>
  <c r="E31" i="2"/>
  <c r="J31" i="2" s="1"/>
  <c r="F31" i="2"/>
  <c r="K31" i="2" s="1"/>
  <c r="G31" i="2"/>
  <c r="L31" i="2" s="1"/>
  <c r="D31" i="2"/>
  <c r="I31" i="2" s="1"/>
  <c r="B31" i="2"/>
  <c r="C31" i="2"/>
  <c r="H31" i="2" s="1"/>
  <c r="E294" i="2"/>
  <c r="J294" i="2" s="1"/>
  <c r="F294" i="2"/>
  <c r="K294" i="2" s="1"/>
  <c r="G294" i="2"/>
  <c r="L294" i="2" s="1"/>
  <c r="D294" i="2"/>
  <c r="I294" i="2" s="1"/>
  <c r="B294" i="2"/>
  <c r="C294" i="2"/>
  <c r="H294" i="2" s="1"/>
  <c r="E293" i="2"/>
  <c r="J293" i="2" s="1"/>
  <c r="G293" i="2"/>
  <c r="L293" i="2" s="1"/>
  <c r="F293" i="2"/>
  <c r="K293" i="2" s="1"/>
  <c r="D293" i="2"/>
  <c r="I293" i="2" s="1"/>
  <c r="C293" i="2"/>
  <c r="H293" i="2" s="1"/>
  <c r="B293" i="2"/>
  <c r="E277" i="2"/>
  <c r="J277" i="2" s="1"/>
  <c r="G277" i="2"/>
  <c r="L277" i="2" s="1"/>
  <c r="F277" i="2"/>
  <c r="K277" i="2" s="1"/>
  <c r="D277" i="2"/>
  <c r="I277" i="2" s="1"/>
  <c r="C277" i="2"/>
  <c r="H277" i="2" s="1"/>
  <c r="B277" i="2"/>
  <c r="E261" i="2"/>
  <c r="J261" i="2" s="1"/>
  <c r="G261" i="2"/>
  <c r="L261" i="2" s="1"/>
  <c r="F261" i="2"/>
  <c r="K261" i="2" s="1"/>
  <c r="D261" i="2"/>
  <c r="I261" i="2" s="1"/>
  <c r="C261" i="2"/>
  <c r="H261" i="2" s="1"/>
  <c r="B261" i="2"/>
  <c r="E245" i="2"/>
  <c r="J245" i="2" s="1"/>
  <c r="G245" i="2"/>
  <c r="L245" i="2" s="1"/>
  <c r="F245" i="2"/>
  <c r="K245" i="2" s="1"/>
  <c r="D245" i="2"/>
  <c r="I245" i="2" s="1"/>
  <c r="C245" i="2"/>
  <c r="H245" i="2" s="1"/>
  <c r="B245" i="2"/>
  <c r="E229" i="2"/>
  <c r="J229" i="2" s="1"/>
  <c r="G229" i="2"/>
  <c r="L229" i="2" s="1"/>
  <c r="F229" i="2"/>
  <c r="K229" i="2" s="1"/>
  <c r="D229" i="2"/>
  <c r="I229" i="2" s="1"/>
  <c r="C229" i="2"/>
  <c r="H229" i="2" s="1"/>
  <c r="B229" i="2"/>
  <c r="E213" i="2"/>
  <c r="J213" i="2" s="1"/>
  <c r="G213" i="2"/>
  <c r="L213" i="2" s="1"/>
  <c r="F213" i="2"/>
  <c r="K213" i="2" s="1"/>
  <c r="D213" i="2"/>
  <c r="I213" i="2" s="1"/>
  <c r="C213" i="2"/>
  <c r="H213" i="2" s="1"/>
  <c r="B213" i="2"/>
  <c r="E197" i="2"/>
  <c r="J197" i="2" s="1"/>
  <c r="G197" i="2"/>
  <c r="L197" i="2" s="1"/>
  <c r="F197" i="2"/>
  <c r="K197" i="2" s="1"/>
  <c r="D197" i="2"/>
  <c r="I197" i="2" s="1"/>
  <c r="C197" i="2"/>
  <c r="H197" i="2" s="1"/>
  <c r="B197" i="2"/>
  <c r="E181" i="2"/>
  <c r="J181" i="2" s="1"/>
  <c r="G181" i="2"/>
  <c r="L181" i="2" s="1"/>
  <c r="F181" i="2"/>
  <c r="K181" i="2" s="1"/>
  <c r="D181" i="2"/>
  <c r="I181" i="2" s="1"/>
  <c r="C181" i="2"/>
  <c r="H181" i="2" s="1"/>
  <c r="B181" i="2"/>
  <c r="E173" i="2"/>
  <c r="J173" i="2" s="1"/>
  <c r="G173" i="2"/>
  <c r="L173" i="2" s="1"/>
  <c r="F173" i="2"/>
  <c r="K173" i="2" s="1"/>
  <c r="D173" i="2"/>
  <c r="I173" i="2" s="1"/>
  <c r="C173" i="2"/>
  <c r="H173" i="2" s="1"/>
  <c r="B173" i="2"/>
  <c r="E157" i="2"/>
  <c r="J157" i="2" s="1"/>
  <c r="G157" i="2"/>
  <c r="L157" i="2" s="1"/>
  <c r="F157" i="2"/>
  <c r="K157" i="2" s="1"/>
  <c r="D157" i="2"/>
  <c r="I157" i="2" s="1"/>
  <c r="C157" i="2"/>
  <c r="H157" i="2" s="1"/>
  <c r="B157" i="2"/>
  <c r="E141" i="2"/>
  <c r="J141" i="2" s="1"/>
  <c r="G141" i="2"/>
  <c r="L141" i="2" s="1"/>
  <c r="F141" i="2"/>
  <c r="K141" i="2" s="1"/>
  <c r="D141" i="2"/>
  <c r="I141" i="2" s="1"/>
  <c r="C141" i="2"/>
  <c r="H141" i="2" s="1"/>
  <c r="B141" i="2"/>
  <c r="E117" i="2"/>
  <c r="J117" i="2" s="1"/>
  <c r="G117" i="2"/>
  <c r="L117" i="2" s="1"/>
  <c r="F117" i="2"/>
  <c r="K117" i="2" s="1"/>
  <c r="D117" i="2"/>
  <c r="I117" i="2" s="1"/>
  <c r="C117" i="2"/>
  <c r="H117" i="2" s="1"/>
  <c r="B117" i="2"/>
  <c r="E101" i="2"/>
  <c r="J101" i="2" s="1"/>
  <c r="G101" i="2"/>
  <c r="L101" i="2" s="1"/>
  <c r="F101" i="2"/>
  <c r="K101" i="2" s="1"/>
  <c r="D101" i="2"/>
  <c r="I101" i="2" s="1"/>
  <c r="C101" i="2"/>
  <c r="H101" i="2" s="1"/>
  <c r="B101" i="2"/>
  <c r="E85" i="2"/>
  <c r="J85" i="2" s="1"/>
  <c r="G85" i="2"/>
  <c r="L85" i="2" s="1"/>
  <c r="F85" i="2"/>
  <c r="K85" i="2" s="1"/>
  <c r="D85" i="2"/>
  <c r="I85" i="2" s="1"/>
  <c r="C85" i="2"/>
  <c r="H85" i="2" s="1"/>
  <c r="B85" i="2"/>
  <c r="E69" i="2"/>
  <c r="J69" i="2" s="1"/>
  <c r="G69" i="2"/>
  <c r="L69" i="2" s="1"/>
  <c r="F69" i="2"/>
  <c r="K69" i="2" s="1"/>
  <c r="D69" i="2"/>
  <c r="I69" i="2" s="1"/>
  <c r="C69" i="2"/>
  <c r="H69" i="2" s="1"/>
  <c r="B69" i="2"/>
  <c r="E53" i="2"/>
  <c r="J53" i="2" s="1"/>
  <c r="G53" i="2"/>
  <c r="L53" i="2" s="1"/>
  <c r="F53" i="2"/>
  <c r="K53" i="2" s="1"/>
  <c r="D53" i="2"/>
  <c r="I53" i="2" s="1"/>
  <c r="C53" i="2"/>
  <c r="H53" i="2" s="1"/>
  <c r="B53" i="2"/>
  <c r="E37" i="2"/>
  <c r="J37" i="2" s="1"/>
  <c r="G37" i="2"/>
  <c r="L37" i="2" s="1"/>
  <c r="F37" i="2"/>
  <c r="K37" i="2" s="1"/>
  <c r="D37" i="2"/>
  <c r="I37" i="2" s="1"/>
  <c r="C37" i="2"/>
  <c r="H37" i="2" s="1"/>
  <c r="B37" i="2"/>
  <c r="E292" i="2"/>
  <c r="J292" i="2" s="1"/>
  <c r="G292" i="2"/>
  <c r="L292" i="2" s="1"/>
  <c r="F292" i="2"/>
  <c r="K292" i="2" s="1"/>
  <c r="D292" i="2"/>
  <c r="I292" i="2" s="1"/>
  <c r="C292" i="2"/>
  <c r="H292" i="2" s="1"/>
  <c r="B292" i="2"/>
  <c r="E276" i="2"/>
  <c r="J276" i="2" s="1"/>
  <c r="G276" i="2"/>
  <c r="L276" i="2" s="1"/>
  <c r="F276" i="2"/>
  <c r="K276" i="2" s="1"/>
  <c r="D276" i="2"/>
  <c r="I276" i="2" s="1"/>
  <c r="C276" i="2"/>
  <c r="H276" i="2" s="1"/>
  <c r="B276" i="2"/>
  <c r="E260" i="2"/>
  <c r="J260" i="2" s="1"/>
  <c r="G260" i="2"/>
  <c r="L260" i="2" s="1"/>
  <c r="F260" i="2"/>
  <c r="K260" i="2" s="1"/>
  <c r="D260" i="2"/>
  <c r="I260" i="2" s="1"/>
  <c r="C260" i="2"/>
  <c r="H260" i="2" s="1"/>
  <c r="B260" i="2"/>
  <c r="E244" i="2"/>
  <c r="J244" i="2" s="1"/>
  <c r="G244" i="2"/>
  <c r="L244" i="2" s="1"/>
  <c r="F244" i="2"/>
  <c r="K244" i="2" s="1"/>
  <c r="D244" i="2"/>
  <c r="I244" i="2" s="1"/>
  <c r="C244" i="2"/>
  <c r="H244" i="2" s="1"/>
  <c r="B244" i="2"/>
  <c r="E228" i="2"/>
  <c r="J228" i="2" s="1"/>
  <c r="G228" i="2"/>
  <c r="L228" i="2" s="1"/>
  <c r="F228" i="2"/>
  <c r="K228" i="2" s="1"/>
  <c r="D228" i="2"/>
  <c r="I228" i="2" s="1"/>
  <c r="C228" i="2"/>
  <c r="H228" i="2" s="1"/>
  <c r="B228" i="2"/>
  <c r="E212" i="2"/>
  <c r="J212" i="2" s="1"/>
  <c r="G212" i="2"/>
  <c r="L212" i="2" s="1"/>
  <c r="F212" i="2"/>
  <c r="K212" i="2" s="1"/>
  <c r="D212" i="2"/>
  <c r="I212" i="2" s="1"/>
  <c r="C212" i="2"/>
  <c r="H212" i="2" s="1"/>
  <c r="B212" i="2"/>
  <c r="E188" i="2"/>
  <c r="J188" i="2" s="1"/>
  <c r="G188" i="2"/>
  <c r="L188" i="2" s="1"/>
  <c r="F188" i="2"/>
  <c r="K188" i="2" s="1"/>
  <c r="D188" i="2"/>
  <c r="I188" i="2" s="1"/>
  <c r="C188" i="2"/>
  <c r="H188" i="2" s="1"/>
  <c r="B188" i="2"/>
  <c r="E172" i="2"/>
  <c r="J172" i="2" s="1"/>
  <c r="G172" i="2"/>
  <c r="L172" i="2" s="1"/>
  <c r="F172" i="2"/>
  <c r="K172" i="2" s="1"/>
  <c r="D172" i="2"/>
  <c r="I172" i="2" s="1"/>
  <c r="C172" i="2"/>
  <c r="H172" i="2" s="1"/>
  <c r="B172" i="2"/>
  <c r="E156" i="2"/>
  <c r="J156" i="2" s="1"/>
  <c r="G156" i="2"/>
  <c r="L156" i="2" s="1"/>
  <c r="F156" i="2"/>
  <c r="K156" i="2" s="1"/>
  <c r="D156" i="2"/>
  <c r="I156" i="2" s="1"/>
  <c r="C156" i="2"/>
  <c r="H156" i="2" s="1"/>
  <c r="B156" i="2"/>
  <c r="E140" i="2"/>
  <c r="J140" i="2" s="1"/>
  <c r="G140" i="2"/>
  <c r="L140" i="2" s="1"/>
  <c r="F140" i="2"/>
  <c r="K140" i="2" s="1"/>
  <c r="D140" i="2"/>
  <c r="I140" i="2" s="1"/>
  <c r="C140" i="2"/>
  <c r="H140" i="2" s="1"/>
  <c r="B140" i="2"/>
  <c r="E124" i="2"/>
  <c r="J124" i="2" s="1"/>
  <c r="G124" i="2"/>
  <c r="L124" i="2" s="1"/>
  <c r="F124" i="2"/>
  <c r="K124" i="2" s="1"/>
  <c r="D124" i="2"/>
  <c r="I124" i="2" s="1"/>
  <c r="C124" i="2"/>
  <c r="H124" i="2" s="1"/>
  <c r="B124" i="2"/>
  <c r="E108" i="2"/>
  <c r="J108" i="2" s="1"/>
  <c r="G108" i="2"/>
  <c r="L108" i="2" s="1"/>
  <c r="F108" i="2"/>
  <c r="K108" i="2" s="1"/>
  <c r="D108" i="2"/>
  <c r="I108" i="2" s="1"/>
  <c r="C108" i="2"/>
  <c r="H108" i="2" s="1"/>
  <c r="B108" i="2"/>
  <c r="E92" i="2"/>
  <c r="J92" i="2" s="1"/>
  <c r="G92" i="2"/>
  <c r="L92" i="2" s="1"/>
  <c r="F92" i="2"/>
  <c r="K92" i="2" s="1"/>
  <c r="D92" i="2"/>
  <c r="I92" i="2" s="1"/>
  <c r="C92" i="2"/>
  <c r="H92" i="2" s="1"/>
  <c r="B92" i="2"/>
  <c r="E76" i="2"/>
  <c r="J76" i="2" s="1"/>
  <c r="G76" i="2"/>
  <c r="L76" i="2" s="1"/>
  <c r="F76" i="2"/>
  <c r="K76" i="2" s="1"/>
  <c r="D76" i="2"/>
  <c r="I76" i="2" s="1"/>
  <c r="C76" i="2"/>
  <c r="H76" i="2" s="1"/>
  <c r="B76" i="2"/>
  <c r="E60" i="2"/>
  <c r="J60" i="2" s="1"/>
  <c r="G60" i="2"/>
  <c r="L60" i="2" s="1"/>
  <c r="F60" i="2"/>
  <c r="K60" i="2" s="1"/>
  <c r="D60" i="2"/>
  <c r="I60" i="2" s="1"/>
  <c r="C60" i="2"/>
  <c r="H60" i="2" s="1"/>
  <c r="B60" i="2"/>
  <c r="E52" i="2"/>
  <c r="J52" i="2" s="1"/>
  <c r="G52" i="2"/>
  <c r="L52" i="2" s="1"/>
  <c r="F52" i="2"/>
  <c r="K52" i="2" s="1"/>
  <c r="D52" i="2"/>
  <c r="I52" i="2" s="1"/>
  <c r="C52" i="2"/>
  <c r="H52" i="2" s="1"/>
  <c r="B52" i="2"/>
  <c r="E44" i="2"/>
  <c r="J44" i="2" s="1"/>
  <c r="G44" i="2"/>
  <c r="L44" i="2" s="1"/>
  <c r="F44" i="2"/>
  <c r="K44" i="2" s="1"/>
  <c r="D44" i="2"/>
  <c r="I44" i="2" s="1"/>
  <c r="C44" i="2"/>
  <c r="H44" i="2" s="1"/>
  <c r="B44" i="2"/>
  <c r="E297" i="2"/>
  <c r="J297" i="2" s="1"/>
  <c r="G297" i="2"/>
  <c r="L297" i="2" s="1"/>
  <c r="F297" i="2"/>
  <c r="K297" i="2" s="1"/>
  <c r="D297" i="2"/>
  <c r="I297" i="2" s="1"/>
  <c r="C297" i="2"/>
  <c r="H297" i="2" s="1"/>
  <c r="B297" i="2"/>
  <c r="E289" i="2"/>
  <c r="J289" i="2" s="1"/>
  <c r="G289" i="2"/>
  <c r="L289" i="2" s="1"/>
  <c r="F289" i="2"/>
  <c r="K289" i="2" s="1"/>
  <c r="D289" i="2"/>
  <c r="I289" i="2" s="1"/>
  <c r="C289" i="2"/>
  <c r="H289" i="2" s="1"/>
  <c r="B289" i="2"/>
  <c r="E281" i="2"/>
  <c r="J281" i="2" s="1"/>
  <c r="G281" i="2"/>
  <c r="L281" i="2" s="1"/>
  <c r="F281" i="2"/>
  <c r="K281" i="2" s="1"/>
  <c r="D281" i="2"/>
  <c r="I281" i="2" s="1"/>
  <c r="C281" i="2"/>
  <c r="H281" i="2" s="1"/>
  <c r="B281" i="2"/>
  <c r="E273" i="2"/>
  <c r="J273" i="2" s="1"/>
  <c r="G273" i="2"/>
  <c r="L273" i="2" s="1"/>
  <c r="F273" i="2"/>
  <c r="K273" i="2" s="1"/>
  <c r="D273" i="2"/>
  <c r="I273" i="2" s="1"/>
  <c r="C273" i="2"/>
  <c r="H273" i="2" s="1"/>
  <c r="B273" i="2"/>
  <c r="E265" i="2"/>
  <c r="J265" i="2" s="1"/>
  <c r="G265" i="2"/>
  <c r="L265" i="2" s="1"/>
  <c r="F265" i="2"/>
  <c r="K265" i="2" s="1"/>
  <c r="D265" i="2"/>
  <c r="I265" i="2" s="1"/>
  <c r="C265" i="2"/>
  <c r="H265" i="2" s="1"/>
  <c r="B265" i="2"/>
  <c r="E257" i="2"/>
  <c r="J257" i="2" s="1"/>
  <c r="G257" i="2"/>
  <c r="L257" i="2" s="1"/>
  <c r="F257" i="2"/>
  <c r="K257" i="2" s="1"/>
  <c r="D257" i="2"/>
  <c r="I257" i="2" s="1"/>
  <c r="C257" i="2"/>
  <c r="H257" i="2" s="1"/>
  <c r="B257" i="2"/>
  <c r="E249" i="2"/>
  <c r="J249" i="2" s="1"/>
  <c r="G249" i="2"/>
  <c r="L249" i="2" s="1"/>
  <c r="F249" i="2"/>
  <c r="K249" i="2" s="1"/>
  <c r="D249" i="2"/>
  <c r="I249" i="2" s="1"/>
  <c r="C249" i="2"/>
  <c r="H249" i="2" s="1"/>
  <c r="B249" i="2"/>
  <c r="E241" i="2"/>
  <c r="J241" i="2" s="1"/>
  <c r="G241" i="2"/>
  <c r="L241" i="2" s="1"/>
  <c r="F241" i="2"/>
  <c r="K241" i="2" s="1"/>
  <c r="D241" i="2"/>
  <c r="I241" i="2" s="1"/>
  <c r="C241" i="2"/>
  <c r="H241" i="2" s="1"/>
  <c r="B241" i="2"/>
  <c r="E233" i="2"/>
  <c r="J233" i="2" s="1"/>
  <c r="G233" i="2"/>
  <c r="L233" i="2" s="1"/>
  <c r="F233" i="2"/>
  <c r="K233" i="2" s="1"/>
  <c r="D233" i="2"/>
  <c r="I233" i="2" s="1"/>
  <c r="C233" i="2"/>
  <c r="H233" i="2" s="1"/>
  <c r="B233" i="2"/>
  <c r="E225" i="2"/>
  <c r="J225" i="2" s="1"/>
  <c r="G225" i="2"/>
  <c r="L225" i="2" s="1"/>
  <c r="F225" i="2"/>
  <c r="K225" i="2" s="1"/>
  <c r="D225" i="2"/>
  <c r="I225" i="2" s="1"/>
  <c r="C225" i="2"/>
  <c r="H225" i="2" s="1"/>
  <c r="B225" i="2"/>
  <c r="E217" i="2"/>
  <c r="J217" i="2" s="1"/>
  <c r="G217" i="2"/>
  <c r="L217" i="2" s="1"/>
  <c r="F217" i="2"/>
  <c r="K217" i="2" s="1"/>
  <c r="D217" i="2"/>
  <c r="I217" i="2" s="1"/>
  <c r="C217" i="2"/>
  <c r="H217" i="2" s="1"/>
  <c r="B217" i="2"/>
  <c r="E209" i="2"/>
  <c r="J209" i="2" s="1"/>
  <c r="G209" i="2"/>
  <c r="L209" i="2" s="1"/>
  <c r="F209" i="2"/>
  <c r="K209" i="2" s="1"/>
  <c r="D209" i="2"/>
  <c r="I209" i="2" s="1"/>
  <c r="C209" i="2"/>
  <c r="H209" i="2" s="1"/>
  <c r="B209" i="2"/>
  <c r="E201" i="2"/>
  <c r="J201" i="2" s="1"/>
  <c r="G201" i="2"/>
  <c r="L201" i="2" s="1"/>
  <c r="F201" i="2"/>
  <c r="K201" i="2" s="1"/>
  <c r="D201" i="2"/>
  <c r="I201" i="2" s="1"/>
  <c r="C201" i="2"/>
  <c r="H201" i="2" s="1"/>
  <c r="B201" i="2"/>
  <c r="E193" i="2"/>
  <c r="J193" i="2" s="1"/>
  <c r="G193" i="2"/>
  <c r="L193" i="2" s="1"/>
  <c r="F193" i="2"/>
  <c r="K193" i="2" s="1"/>
  <c r="D193" i="2"/>
  <c r="I193" i="2" s="1"/>
  <c r="C193" i="2"/>
  <c r="H193" i="2" s="1"/>
  <c r="B193" i="2"/>
  <c r="E185" i="2"/>
  <c r="J185" i="2" s="1"/>
  <c r="G185" i="2"/>
  <c r="L185" i="2" s="1"/>
  <c r="F185" i="2"/>
  <c r="K185" i="2" s="1"/>
  <c r="D185" i="2"/>
  <c r="I185" i="2" s="1"/>
  <c r="C185" i="2"/>
  <c r="H185" i="2" s="1"/>
  <c r="B185" i="2"/>
  <c r="E177" i="2"/>
  <c r="J177" i="2" s="1"/>
  <c r="G177" i="2"/>
  <c r="L177" i="2" s="1"/>
  <c r="F177" i="2"/>
  <c r="K177" i="2" s="1"/>
  <c r="D177" i="2"/>
  <c r="I177" i="2" s="1"/>
  <c r="C177" i="2"/>
  <c r="H177" i="2" s="1"/>
  <c r="B177" i="2"/>
  <c r="E169" i="2"/>
  <c r="J169" i="2" s="1"/>
  <c r="G169" i="2"/>
  <c r="L169" i="2" s="1"/>
  <c r="F169" i="2"/>
  <c r="K169" i="2" s="1"/>
  <c r="D169" i="2"/>
  <c r="I169" i="2" s="1"/>
  <c r="C169" i="2"/>
  <c r="H169" i="2" s="1"/>
  <c r="B169" i="2"/>
  <c r="E161" i="2"/>
  <c r="J161" i="2" s="1"/>
  <c r="G161" i="2"/>
  <c r="L161" i="2" s="1"/>
  <c r="F161" i="2"/>
  <c r="K161" i="2" s="1"/>
  <c r="D161" i="2"/>
  <c r="I161" i="2" s="1"/>
  <c r="C161" i="2"/>
  <c r="H161" i="2" s="1"/>
  <c r="B161" i="2"/>
  <c r="E153" i="2"/>
  <c r="J153" i="2" s="1"/>
  <c r="G153" i="2"/>
  <c r="L153" i="2" s="1"/>
  <c r="F153" i="2"/>
  <c r="K153" i="2" s="1"/>
  <c r="D153" i="2"/>
  <c r="I153" i="2" s="1"/>
  <c r="C153" i="2"/>
  <c r="H153" i="2" s="1"/>
  <c r="B153" i="2"/>
  <c r="E145" i="2"/>
  <c r="J145" i="2" s="1"/>
  <c r="G145" i="2"/>
  <c r="L145" i="2" s="1"/>
  <c r="F145" i="2"/>
  <c r="K145" i="2" s="1"/>
  <c r="D145" i="2"/>
  <c r="I145" i="2" s="1"/>
  <c r="C145" i="2"/>
  <c r="H145" i="2" s="1"/>
  <c r="B145" i="2"/>
  <c r="E137" i="2"/>
  <c r="J137" i="2" s="1"/>
  <c r="G137" i="2"/>
  <c r="L137" i="2" s="1"/>
  <c r="F137" i="2"/>
  <c r="K137" i="2" s="1"/>
  <c r="D137" i="2"/>
  <c r="I137" i="2" s="1"/>
  <c r="C137" i="2"/>
  <c r="H137" i="2" s="1"/>
  <c r="B137" i="2"/>
  <c r="E129" i="2"/>
  <c r="J129" i="2" s="1"/>
  <c r="G129" i="2"/>
  <c r="L129" i="2" s="1"/>
  <c r="F129" i="2"/>
  <c r="K129" i="2" s="1"/>
  <c r="D129" i="2"/>
  <c r="I129" i="2" s="1"/>
  <c r="C129" i="2"/>
  <c r="H129" i="2" s="1"/>
  <c r="B129" i="2"/>
  <c r="E121" i="2"/>
  <c r="J121" i="2" s="1"/>
  <c r="G121" i="2"/>
  <c r="L121" i="2" s="1"/>
  <c r="F121" i="2"/>
  <c r="K121" i="2" s="1"/>
  <c r="D121" i="2"/>
  <c r="I121" i="2" s="1"/>
  <c r="C121" i="2"/>
  <c r="H121" i="2" s="1"/>
  <c r="B121" i="2"/>
  <c r="E113" i="2"/>
  <c r="J113" i="2" s="1"/>
  <c r="G113" i="2"/>
  <c r="L113" i="2" s="1"/>
  <c r="F113" i="2"/>
  <c r="K113" i="2" s="1"/>
  <c r="D113" i="2"/>
  <c r="I113" i="2" s="1"/>
  <c r="C113" i="2"/>
  <c r="H113" i="2" s="1"/>
  <c r="B113" i="2"/>
  <c r="E105" i="2"/>
  <c r="J105" i="2" s="1"/>
  <c r="G105" i="2"/>
  <c r="L105" i="2" s="1"/>
  <c r="F105" i="2"/>
  <c r="K105" i="2" s="1"/>
  <c r="D105" i="2"/>
  <c r="I105" i="2" s="1"/>
  <c r="C105" i="2"/>
  <c r="H105" i="2" s="1"/>
  <c r="B105" i="2"/>
  <c r="E97" i="2"/>
  <c r="J97" i="2" s="1"/>
  <c r="G97" i="2"/>
  <c r="L97" i="2" s="1"/>
  <c r="F97" i="2"/>
  <c r="K97" i="2" s="1"/>
  <c r="D97" i="2"/>
  <c r="I97" i="2" s="1"/>
  <c r="C97" i="2"/>
  <c r="H97" i="2" s="1"/>
  <c r="B97" i="2"/>
  <c r="E89" i="2"/>
  <c r="J89" i="2" s="1"/>
  <c r="G89" i="2"/>
  <c r="L89" i="2" s="1"/>
  <c r="F89" i="2"/>
  <c r="K89" i="2" s="1"/>
  <c r="D89" i="2"/>
  <c r="I89" i="2" s="1"/>
  <c r="C89" i="2"/>
  <c r="H89" i="2" s="1"/>
  <c r="B89" i="2"/>
  <c r="E81" i="2"/>
  <c r="J81" i="2" s="1"/>
  <c r="G81" i="2"/>
  <c r="L81" i="2" s="1"/>
  <c r="F81" i="2"/>
  <c r="K81" i="2" s="1"/>
  <c r="D81" i="2"/>
  <c r="I81" i="2" s="1"/>
  <c r="C81" i="2"/>
  <c r="H81" i="2" s="1"/>
  <c r="B81" i="2"/>
  <c r="E73" i="2"/>
  <c r="J73" i="2" s="1"/>
  <c r="G73" i="2"/>
  <c r="L73" i="2" s="1"/>
  <c r="F73" i="2"/>
  <c r="K73" i="2" s="1"/>
  <c r="D73" i="2"/>
  <c r="I73" i="2" s="1"/>
  <c r="C73" i="2"/>
  <c r="H73" i="2" s="1"/>
  <c r="B73" i="2"/>
  <c r="E65" i="2"/>
  <c r="J65" i="2" s="1"/>
  <c r="G65" i="2"/>
  <c r="L65" i="2" s="1"/>
  <c r="F65" i="2"/>
  <c r="K65" i="2" s="1"/>
  <c r="D65" i="2"/>
  <c r="I65" i="2" s="1"/>
  <c r="C65" i="2"/>
  <c r="H65" i="2" s="1"/>
  <c r="B65" i="2"/>
  <c r="E57" i="2"/>
  <c r="J57" i="2" s="1"/>
  <c r="G57" i="2"/>
  <c r="L57" i="2" s="1"/>
  <c r="F57" i="2"/>
  <c r="K57" i="2" s="1"/>
  <c r="D57" i="2"/>
  <c r="I57" i="2" s="1"/>
  <c r="C57" i="2"/>
  <c r="H57" i="2" s="1"/>
  <c r="B57" i="2"/>
  <c r="E49" i="2"/>
  <c r="J49" i="2" s="1"/>
  <c r="G49" i="2"/>
  <c r="L49" i="2" s="1"/>
  <c r="F49" i="2"/>
  <c r="K49" i="2" s="1"/>
  <c r="D49" i="2"/>
  <c r="I49" i="2" s="1"/>
  <c r="C49" i="2"/>
  <c r="H49" i="2" s="1"/>
  <c r="B49" i="2"/>
  <c r="E41" i="2"/>
  <c r="J41" i="2" s="1"/>
  <c r="G41" i="2"/>
  <c r="L41" i="2" s="1"/>
  <c r="F41" i="2"/>
  <c r="K41" i="2" s="1"/>
  <c r="D41" i="2"/>
  <c r="I41" i="2" s="1"/>
  <c r="C41" i="2"/>
  <c r="H41" i="2" s="1"/>
  <c r="B41" i="2"/>
  <c r="E33" i="2"/>
  <c r="J33" i="2" s="1"/>
  <c r="G33" i="2"/>
  <c r="L33" i="2" s="1"/>
  <c r="F33" i="2"/>
  <c r="K33" i="2" s="1"/>
  <c r="D33" i="2"/>
  <c r="I33" i="2" s="1"/>
  <c r="C33" i="2"/>
  <c r="H33" i="2" s="1"/>
  <c r="B33" i="2"/>
  <c r="E25" i="2"/>
  <c r="J25" i="2" s="1"/>
  <c r="G25" i="2"/>
  <c r="L25" i="2" s="1"/>
  <c r="F25" i="2"/>
  <c r="K25" i="2" s="1"/>
  <c r="D25" i="2"/>
  <c r="I25" i="2" s="1"/>
  <c r="C25" i="2"/>
  <c r="H25" i="2" s="1"/>
  <c r="B25" i="2"/>
  <c r="E17" i="2"/>
  <c r="J17" i="2" s="1"/>
  <c r="G17" i="2"/>
  <c r="L17" i="2" s="1"/>
  <c r="F17" i="2"/>
  <c r="K17" i="2" s="1"/>
  <c r="D17" i="2"/>
  <c r="I17" i="2" s="1"/>
  <c r="C17" i="2"/>
  <c r="H17" i="2" s="1"/>
  <c r="B17" i="2"/>
  <c r="E306" i="2"/>
  <c r="J306" i="2" s="1"/>
  <c r="F306" i="2"/>
  <c r="K306" i="2" s="1"/>
  <c r="G306" i="2"/>
  <c r="L306" i="2" s="1"/>
  <c r="D306" i="2"/>
  <c r="I306" i="2" s="1"/>
  <c r="C306" i="2"/>
  <c r="H306" i="2" s="1"/>
  <c r="B306" i="2"/>
  <c r="E16" i="2"/>
  <c r="J16" i="2" s="1"/>
  <c r="G16" i="2"/>
  <c r="L16" i="2" s="1"/>
  <c r="F16" i="2"/>
  <c r="K16" i="2" s="1"/>
  <c r="D16" i="2"/>
  <c r="I16" i="2" s="1"/>
  <c r="C16" i="2"/>
  <c r="H16" i="2" s="1"/>
  <c r="B16" i="2"/>
  <c r="E305" i="2"/>
  <c r="J305" i="2" s="1"/>
  <c r="G305" i="2"/>
  <c r="L305" i="2" s="1"/>
  <c r="F305" i="2"/>
  <c r="K305" i="2" s="1"/>
  <c r="D305" i="2"/>
  <c r="I305" i="2" s="1"/>
  <c r="C305" i="2"/>
  <c r="H305" i="2" s="1"/>
  <c r="B305" i="2"/>
  <c r="E23" i="2"/>
  <c r="J23" i="2" s="1"/>
  <c r="G23" i="2"/>
  <c r="L23" i="2" s="1"/>
  <c r="F23" i="2"/>
  <c r="K23" i="2" s="1"/>
  <c r="D23" i="2"/>
  <c r="I23" i="2" s="1"/>
  <c r="B23" i="2"/>
  <c r="C23" i="2"/>
  <c r="H23" i="2" s="1"/>
  <c r="E312" i="2"/>
  <c r="J312" i="2" s="1"/>
  <c r="G312" i="2"/>
  <c r="L312" i="2" s="1"/>
  <c r="F312" i="2"/>
  <c r="K312" i="2" s="1"/>
  <c r="D312" i="2"/>
  <c r="I312" i="2" s="1"/>
  <c r="C312" i="2"/>
  <c r="H312" i="2" s="1"/>
  <c r="B312" i="2"/>
  <c r="E304" i="2"/>
  <c r="J304" i="2" s="1"/>
  <c r="G304" i="2"/>
  <c r="L304" i="2" s="1"/>
  <c r="F304" i="2"/>
  <c r="K304" i="2" s="1"/>
  <c r="D304" i="2"/>
  <c r="I304" i="2" s="1"/>
  <c r="C304" i="2"/>
  <c r="H304" i="2" s="1"/>
  <c r="B304" i="2"/>
  <c r="E286" i="2"/>
  <c r="J286" i="2" s="1"/>
  <c r="G286" i="2"/>
  <c r="L286" i="2" s="1"/>
  <c r="F286" i="2"/>
  <c r="K286" i="2" s="1"/>
  <c r="D286" i="2"/>
  <c r="I286" i="2" s="1"/>
  <c r="B286" i="2"/>
  <c r="C286" i="2"/>
  <c r="H286" i="2" s="1"/>
  <c r="E278" i="2"/>
  <c r="J278" i="2" s="1"/>
  <c r="F278" i="2"/>
  <c r="K278" i="2" s="1"/>
  <c r="G278" i="2"/>
  <c r="L278" i="2" s="1"/>
  <c r="D278" i="2"/>
  <c r="I278" i="2" s="1"/>
  <c r="B278" i="2"/>
  <c r="C278" i="2"/>
  <c r="H278" i="2" s="1"/>
  <c r="E270" i="2"/>
  <c r="J270" i="2" s="1"/>
  <c r="G270" i="2"/>
  <c r="L270" i="2" s="1"/>
  <c r="F270" i="2"/>
  <c r="K270" i="2" s="1"/>
  <c r="D270" i="2"/>
  <c r="I270" i="2" s="1"/>
  <c r="B270" i="2"/>
  <c r="C270" i="2"/>
  <c r="H270" i="2" s="1"/>
  <c r="E262" i="2"/>
  <c r="J262" i="2" s="1"/>
  <c r="G262" i="2"/>
  <c r="L262" i="2" s="1"/>
  <c r="F262" i="2"/>
  <c r="K262" i="2" s="1"/>
  <c r="D262" i="2"/>
  <c r="I262" i="2" s="1"/>
  <c r="B262" i="2"/>
  <c r="C262" i="2"/>
  <c r="H262" i="2" s="1"/>
  <c r="E254" i="2"/>
  <c r="J254" i="2" s="1"/>
  <c r="G254" i="2"/>
  <c r="L254" i="2" s="1"/>
  <c r="F254" i="2"/>
  <c r="K254" i="2" s="1"/>
  <c r="D254" i="2"/>
  <c r="I254" i="2" s="1"/>
  <c r="B254" i="2"/>
  <c r="C254" i="2"/>
  <c r="H254" i="2" s="1"/>
  <c r="E246" i="2"/>
  <c r="J246" i="2" s="1"/>
  <c r="F246" i="2"/>
  <c r="K246" i="2" s="1"/>
  <c r="G246" i="2"/>
  <c r="L246" i="2" s="1"/>
  <c r="D246" i="2"/>
  <c r="I246" i="2" s="1"/>
  <c r="B246" i="2"/>
  <c r="C246" i="2"/>
  <c r="H246" i="2" s="1"/>
  <c r="E238" i="2"/>
  <c r="J238" i="2" s="1"/>
  <c r="F238" i="2"/>
  <c r="K238" i="2" s="1"/>
  <c r="G238" i="2"/>
  <c r="L238" i="2" s="1"/>
  <c r="D238" i="2"/>
  <c r="I238" i="2" s="1"/>
  <c r="B238" i="2"/>
  <c r="C238" i="2"/>
  <c r="H238" i="2" s="1"/>
  <c r="E230" i="2"/>
  <c r="J230" i="2" s="1"/>
  <c r="G230" i="2"/>
  <c r="L230" i="2" s="1"/>
  <c r="F230" i="2"/>
  <c r="K230" i="2" s="1"/>
  <c r="D230" i="2"/>
  <c r="I230" i="2" s="1"/>
  <c r="B230" i="2"/>
  <c r="C230" i="2"/>
  <c r="H230" i="2" s="1"/>
  <c r="E222" i="2"/>
  <c r="J222" i="2" s="1"/>
  <c r="G222" i="2"/>
  <c r="L222" i="2" s="1"/>
  <c r="F222" i="2"/>
  <c r="K222" i="2" s="1"/>
  <c r="D222" i="2"/>
  <c r="I222" i="2" s="1"/>
  <c r="B222" i="2"/>
  <c r="C222" i="2"/>
  <c r="H222" i="2" s="1"/>
  <c r="E214" i="2"/>
  <c r="J214" i="2" s="1"/>
  <c r="G214" i="2"/>
  <c r="L214" i="2" s="1"/>
  <c r="F214" i="2"/>
  <c r="K214" i="2" s="1"/>
  <c r="D214" i="2"/>
  <c r="I214" i="2" s="1"/>
  <c r="B214" i="2"/>
  <c r="C214" i="2"/>
  <c r="H214" i="2" s="1"/>
  <c r="E206" i="2"/>
  <c r="J206" i="2" s="1"/>
  <c r="F206" i="2"/>
  <c r="K206" i="2" s="1"/>
  <c r="G206" i="2"/>
  <c r="L206" i="2" s="1"/>
  <c r="D206" i="2"/>
  <c r="I206" i="2" s="1"/>
  <c r="B206" i="2"/>
  <c r="C206" i="2"/>
  <c r="H206" i="2" s="1"/>
  <c r="E198" i="2"/>
  <c r="J198" i="2" s="1"/>
  <c r="F198" i="2"/>
  <c r="K198" i="2" s="1"/>
  <c r="G198" i="2"/>
  <c r="L198" i="2" s="1"/>
  <c r="D198" i="2"/>
  <c r="I198" i="2" s="1"/>
  <c r="B198" i="2"/>
  <c r="C198" i="2"/>
  <c r="H198" i="2" s="1"/>
  <c r="E190" i="2"/>
  <c r="J190" i="2" s="1"/>
  <c r="G190" i="2"/>
  <c r="L190" i="2" s="1"/>
  <c r="F190" i="2"/>
  <c r="K190" i="2" s="1"/>
  <c r="D190" i="2"/>
  <c r="I190" i="2" s="1"/>
  <c r="B190" i="2"/>
  <c r="C190" i="2"/>
  <c r="H190" i="2" s="1"/>
  <c r="E182" i="2"/>
  <c r="J182" i="2" s="1"/>
  <c r="G182" i="2"/>
  <c r="L182" i="2" s="1"/>
  <c r="F182" i="2"/>
  <c r="K182" i="2" s="1"/>
  <c r="D182" i="2"/>
  <c r="I182" i="2" s="1"/>
  <c r="B182" i="2"/>
  <c r="C182" i="2"/>
  <c r="H182" i="2" s="1"/>
  <c r="E174" i="2"/>
  <c r="J174" i="2" s="1"/>
  <c r="G174" i="2"/>
  <c r="L174" i="2" s="1"/>
  <c r="F174" i="2"/>
  <c r="K174" i="2" s="1"/>
  <c r="D174" i="2"/>
  <c r="I174" i="2" s="1"/>
  <c r="B174" i="2"/>
  <c r="C174" i="2"/>
  <c r="H174" i="2" s="1"/>
  <c r="E166" i="2"/>
  <c r="J166" i="2" s="1"/>
  <c r="G166" i="2"/>
  <c r="L166" i="2" s="1"/>
  <c r="F166" i="2"/>
  <c r="K166" i="2" s="1"/>
  <c r="D166" i="2"/>
  <c r="I166" i="2" s="1"/>
  <c r="B166" i="2"/>
  <c r="C166" i="2"/>
  <c r="H166" i="2" s="1"/>
  <c r="E158" i="2"/>
  <c r="J158" i="2" s="1"/>
  <c r="F158" i="2"/>
  <c r="K158" i="2" s="1"/>
  <c r="G158" i="2"/>
  <c r="L158" i="2" s="1"/>
  <c r="D158" i="2"/>
  <c r="I158" i="2" s="1"/>
  <c r="B158" i="2"/>
  <c r="C158" i="2"/>
  <c r="H158" i="2" s="1"/>
  <c r="E150" i="2"/>
  <c r="J150" i="2" s="1"/>
  <c r="F150" i="2"/>
  <c r="K150" i="2" s="1"/>
  <c r="G150" i="2"/>
  <c r="L150" i="2" s="1"/>
  <c r="D150" i="2"/>
  <c r="I150" i="2" s="1"/>
  <c r="B150" i="2"/>
  <c r="C150" i="2"/>
  <c r="H150" i="2" s="1"/>
  <c r="E142" i="2"/>
  <c r="J142" i="2" s="1"/>
  <c r="G142" i="2"/>
  <c r="L142" i="2" s="1"/>
  <c r="F142" i="2"/>
  <c r="K142" i="2" s="1"/>
  <c r="D142" i="2"/>
  <c r="I142" i="2" s="1"/>
  <c r="B142" i="2"/>
  <c r="C142" i="2"/>
  <c r="H142" i="2" s="1"/>
  <c r="E134" i="2"/>
  <c r="J134" i="2" s="1"/>
  <c r="G134" i="2"/>
  <c r="L134" i="2" s="1"/>
  <c r="F134" i="2"/>
  <c r="K134" i="2" s="1"/>
  <c r="D134" i="2"/>
  <c r="I134" i="2" s="1"/>
  <c r="B134" i="2"/>
  <c r="C134" i="2"/>
  <c r="H134" i="2" s="1"/>
  <c r="E126" i="2"/>
  <c r="J126" i="2" s="1"/>
  <c r="G126" i="2"/>
  <c r="L126" i="2" s="1"/>
  <c r="F126" i="2"/>
  <c r="K126" i="2" s="1"/>
  <c r="D126" i="2"/>
  <c r="I126" i="2" s="1"/>
  <c r="B126" i="2"/>
  <c r="C126" i="2"/>
  <c r="H126" i="2" s="1"/>
  <c r="E118" i="2"/>
  <c r="J118" i="2" s="1"/>
  <c r="G118" i="2"/>
  <c r="L118" i="2" s="1"/>
  <c r="F118" i="2"/>
  <c r="K118" i="2" s="1"/>
  <c r="D118" i="2"/>
  <c r="I118" i="2" s="1"/>
  <c r="B118" i="2"/>
  <c r="C118" i="2"/>
  <c r="H118" i="2" s="1"/>
  <c r="E110" i="2"/>
  <c r="J110" i="2" s="1"/>
  <c r="F110" i="2"/>
  <c r="K110" i="2" s="1"/>
  <c r="G110" i="2"/>
  <c r="L110" i="2" s="1"/>
  <c r="D110" i="2"/>
  <c r="I110" i="2" s="1"/>
  <c r="B110" i="2"/>
  <c r="C110" i="2"/>
  <c r="H110" i="2" s="1"/>
  <c r="E102" i="2"/>
  <c r="J102" i="2" s="1"/>
  <c r="F102" i="2"/>
  <c r="K102" i="2" s="1"/>
  <c r="G102" i="2"/>
  <c r="L102" i="2" s="1"/>
  <c r="D102" i="2"/>
  <c r="I102" i="2" s="1"/>
  <c r="B102" i="2"/>
  <c r="C102" i="2"/>
  <c r="H102" i="2" s="1"/>
  <c r="E94" i="2"/>
  <c r="J94" i="2" s="1"/>
  <c r="G94" i="2"/>
  <c r="L94" i="2" s="1"/>
  <c r="F94" i="2"/>
  <c r="K94" i="2" s="1"/>
  <c r="D94" i="2"/>
  <c r="I94" i="2" s="1"/>
  <c r="B94" i="2"/>
  <c r="C94" i="2"/>
  <c r="H94" i="2" s="1"/>
  <c r="E86" i="2"/>
  <c r="J86" i="2" s="1"/>
  <c r="G86" i="2"/>
  <c r="L86" i="2" s="1"/>
  <c r="F86" i="2"/>
  <c r="K86" i="2" s="1"/>
  <c r="D86" i="2"/>
  <c r="I86" i="2" s="1"/>
  <c r="B86" i="2"/>
  <c r="C86" i="2"/>
  <c r="H86" i="2" s="1"/>
  <c r="E78" i="2"/>
  <c r="J78" i="2" s="1"/>
  <c r="G78" i="2"/>
  <c r="L78" i="2" s="1"/>
  <c r="F78" i="2"/>
  <c r="K78" i="2" s="1"/>
  <c r="D78" i="2"/>
  <c r="I78" i="2" s="1"/>
  <c r="B78" i="2"/>
  <c r="C78" i="2"/>
  <c r="H78" i="2" s="1"/>
  <c r="E70" i="2"/>
  <c r="J70" i="2" s="1"/>
  <c r="G70" i="2"/>
  <c r="L70" i="2" s="1"/>
  <c r="F70" i="2"/>
  <c r="K70" i="2" s="1"/>
  <c r="D70" i="2"/>
  <c r="I70" i="2" s="1"/>
  <c r="B70" i="2"/>
  <c r="C70" i="2"/>
  <c r="H70" i="2" s="1"/>
  <c r="E62" i="2"/>
  <c r="J62" i="2" s="1"/>
  <c r="G62" i="2"/>
  <c r="L62" i="2" s="1"/>
  <c r="F62" i="2"/>
  <c r="K62" i="2" s="1"/>
  <c r="D62" i="2"/>
  <c r="I62" i="2" s="1"/>
  <c r="B62" i="2"/>
  <c r="C62" i="2"/>
  <c r="H62" i="2" s="1"/>
  <c r="E54" i="2"/>
  <c r="J54" i="2" s="1"/>
  <c r="F54" i="2"/>
  <c r="K54" i="2" s="1"/>
  <c r="G54" i="2"/>
  <c r="L54" i="2" s="1"/>
  <c r="D54" i="2"/>
  <c r="I54" i="2" s="1"/>
  <c r="B54" i="2"/>
  <c r="C54" i="2"/>
  <c r="H54" i="2" s="1"/>
  <c r="E46" i="2"/>
  <c r="J46" i="2" s="1"/>
  <c r="F46" i="2"/>
  <c r="K46" i="2" s="1"/>
  <c r="G46" i="2"/>
  <c r="L46" i="2" s="1"/>
  <c r="D46" i="2"/>
  <c r="I46" i="2" s="1"/>
  <c r="B46" i="2"/>
  <c r="C46" i="2"/>
  <c r="H46" i="2" s="1"/>
  <c r="E38" i="2"/>
  <c r="J38" i="2" s="1"/>
  <c r="G38" i="2"/>
  <c r="L38" i="2" s="1"/>
  <c r="F38" i="2"/>
  <c r="K38" i="2" s="1"/>
  <c r="D38" i="2"/>
  <c r="I38" i="2" s="1"/>
  <c r="B38" i="2"/>
  <c r="C38" i="2"/>
  <c r="H38" i="2" s="1"/>
  <c r="E30" i="2"/>
  <c r="J30" i="2" s="1"/>
  <c r="G30" i="2"/>
  <c r="L30" i="2" s="1"/>
  <c r="F30" i="2"/>
  <c r="K30" i="2" s="1"/>
  <c r="D30" i="2"/>
  <c r="I30" i="2" s="1"/>
  <c r="B30" i="2"/>
  <c r="C30" i="2"/>
  <c r="H30" i="2" s="1"/>
  <c r="E22" i="2"/>
  <c r="J22" i="2" s="1"/>
  <c r="G22" i="2"/>
  <c r="L22" i="2" s="1"/>
  <c r="F22" i="2"/>
  <c r="K22" i="2" s="1"/>
  <c r="D22" i="2"/>
  <c r="I22" i="2" s="1"/>
  <c r="B22" i="2"/>
  <c r="C22" i="2"/>
  <c r="H22" i="2" s="1"/>
  <c r="E311" i="2"/>
  <c r="J311" i="2" s="1"/>
  <c r="G311" i="2"/>
  <c r="L311" i="2" s="1"/>
  <c r="F311" i="2"/>
  <c r="K311" i="2" s="1"/>
  <c r="D311" i="2"/>
  <c r="I311" i="2" s="1"/>
  <c r="B311" i="2"/>
  <c r="C311" i="2"/>
  <c r="H311" i="2" s="1"/>
  <c r="E303" i="2"/>
  <c r="J303" i="2" s="1"/>
  <c r="F303" i="2"/>
  <c r="K303" i="2" s="1"/>
  <c r="G303" i="2"/>
  <c r="L303" i="2" s="1"/>
  <c r="D303" i="2"/>
  <c r="I303" i="2" s="1"/>
  <c r="B303" i="2"/>
  <c r="C303" i="2"/>
  <c r="H303" i="2" s="1"/>
  <c r="E21" i="2"/>
  <c r="J21" i="2" s="1"/>
  <c r="G21" i="2"/>
  <c r="L21" i="2" s="1"/>
  <c r="F21" i="2"/>
  <c r="K21" i="2" s="1"/>
  <c r="D21" i="2"/>
  <c r="I21" i="2" s="1"/>
  <c r="C21" i="2"/>
  <c r="H21" i="2" s="1"/>
  <c r="B21" i="2"/>
  <c r="E310" i="2"/>
  <c r="J310" i="2" s="1"/>
  <c r="F310" i="2"/>
  <c r="K310" i="2" s="1"/>
  <c r="G310" i="2"/>
  <c r="L310" i="2" s="1"/>
  <c r="D310" i="2"/>
  <c r="I310" i="2" s="1"/>
  <c r="B310" i="2"/>
  <c r="C310" i="2"/>
  <c r="H310" i="2" s="1"/>
  <c r="E302" i="2"/>
  <c r="J302" i="2" s="1"/>
  <c r="G302" i="2"/>
  <c r="L302" i="2" s="1"/>
  <c r="F302" i="2"/>
  <c r="K302" i="2" s="1"/>
  <c r="D302" i="2"/>
  <c r="I302" i="2" s="1"/>
  <c r="B302" i="2"/>
  <c r="C302" i="2"/>
  <c r="H302" i="2" s="1"/>
  <c r="E20" i="2"/>
  <c r="J20" i="2" s="1"/>
  <c r="G20" i="2"/>
  <c r="L20" i="2" s="1"/>
  <c r="F20" i="2"/>
  <c r="K20" i="2" s="1"/>
  <c r="D20" i="2"/>
  <c r="I20" i="2" s="1"/>
  <c r="C20" i="2"/>
  <c r="H20" i="2" s="1"/>
  <c r="B20" i="2"/>
  <c r="E309" i="2"/>
  <c r="J309" i="2" s="1"/>
  <c r="G309" i="2"/>
  <c r="L309" i="2" s="1"/>
  <c r="F309" i="2"/>
  <c r="K309" i="2" s="1"/>
  <c r="D309" i="2"/>
  <c r="I309" i="2" s="1"/>
  <c r="C309" i="2"/>
  <c r="H309" i="2" s="1"/>
  <c r="B309" i="2"/>
  <c r="E301" i="2"/>
  <c r="J301" i="2" s="1"/>
  <c r="G301" i="2"/>
  <c r="L301" i="2" s="1"/>
  <c r="F301" i="2"/>
  <c r="K301" i="2" s="1"/>
  <c r="D301" i="2"/>
  <c r="I301" i="2" s="1"/>
  <c r="C301" i="2"/>
  <c r="H301" i="2" s="1"/>
  <c r="B301" i="2"/>
</calcChain>
</file>

<file path=xl/sharedStrings.xml><?xml version="1.0" encoding="utf-8"?>
<sst xmlns="http://schemas.openxmlformats.org/spreadsheetml/2006/main" count="73" uniqueCount="49">
  <si>
    <t>Name</t>
  </si>
  <si>
    <t>Residual Charging Band</t>
  </si>
  <si>
    <t>Aggregate  Amount of Fixed Charges based on Residual Charging Bands</t>
  </si>
  <si>
    <t>Band</t>
  </si>
  <si>
    <t>Percentage change in Charges based on TCR Changes and banding</t>
  </si>
  <si>
    <t>Implement the aggregate calculation using SUMIF/SUMIFs</t>
  </si>
  <si>
    <t>Use the most appropriate chart to present your results</t>
  </si>
  <si>
    <t>Part A</t>
  </si>
  <si>
    <t>Part B</t>
  </si>
  <si>
    <t>Attached with this workbook are three other workbooks containing the energy charges of big customers in London, specifically on the "Annex 2 EHV Charges"</t>
  </si>
  <si>
    <t>Copy the customer names and Residual charging bands from the 2023 charges workbook into column A and B and confirmed they are accurate</t>
  </si>
  <si>
    <t>Based on your knowledge of monetarty calculations, fill-in the remaining part of the cells based on the instructions. GOOD LUCK</t>
  </si>
  <si>
    <t>2023 Import
fixed charge (p/day)</t>
  </si>
  <si>
    <t>2024 Import
fixed charge (p/day)</t>
  </si>
  <si>
    <t xml:space="preserve">2022 Annual Import
fixed charge (£) </t>
  </si>
  <si>
    <t>2023 Annual Import
fixed charge  (£)</t>
  </si>
  <si>
    <t>2024 Annual Import
fixed charge  (£)</t>
  </si>
  <si>
    <t>2023 Import
fixed charge Changes (%)</t>
  </si>
  <si>
    <t>2024 Import
fixed charge Changes (%)</t>
  </si>
  <si>
    <t xml:space="preserve">2022 Import
fixed charge (£) </t>
  </si>
  <si>
    <t>2023 Import
fixed charge  (£)</t>
  </si>
  <si>
    <t>2024 Import
fixed charge  (£)</t>
  </si>
  <si>
    <t>2022_IFC</t>
  </si>
  <si>
    <t>2023_IFC</t>
  </si>
  <si>
    <t>2024_IFC</t>
  </si>
  <si>
    <t>2022_AFC</t>
  </si>
  <si>
    <t>2023_AFC</t>
  </si>
  <si>
    <t>2024_AFC</t>
  </si>
  <si>
    <t>Use what you think is the second most appropriate chart to present your results</t>
  </si>
  <si>
    <t>Implement the (PART A) aggregate calculation ONLY using Pivot Table</t>
  </si>
  <si>
    <t>2021_IFC</t>
  </si>
  <si>
    <t xml:space="preserve">2021 Annual Import
fixed charge (£) </t>
  </si>
  <si>
    <t>2021_AFC</t>
  </si>
  <si>
    <t>2022 Import
fixed charge Changes (%)</t>
  </si>
  <si>
    <t xml:space="preserve">2021 Import
fixed charge (£) </t>
  </si>
  <si>
    <t>Compared to the 2021/22 charges, the 2022/23, 2023/24 and 2024/25 fixed charges are majorly based on the residual bands of the big customers</t>
  </si>
  <si>
    <t>Using either VLOOKUP,INDEX/MATCH, or XLOOKUP,  extract the import fixed charges for the year 2021, 2022, 2023 and 2024 and calculate the annual fixed charges (£)</t>
  </si>
  <si>
    <r>
      <t xml:space="preserve">The import fixed charge is in pence per day, and  a financial year runs from </t>
    </r>
    <r>
      <rPr>
        <b/>
        <sz val="16"/>
        <color rgb="FF7030A0"/>
        <rFont val="Calibri"/>
        <family val="2"/>
        <scheme val="minor"/>
      </rPr>
      <t>1st April to 31st March</t>
    </r>
    <r>
      <rPr>
        <b/>
        <sz val="16"/>
        <color theme="1"/>
        <rFont val="Calibri"/>
        <family val="2"/>
        <scheme val="minor"/>
      </rPr>
      <t xml:space="preserve"> e.g. </t>
    </r>
    <r>
      <rPr>
        <b/>
        <sz val="16"/>
        <color rgb="FFFF0000"/>
        <rFont val="Calibri"/>
        <family val="2"/>
        <scheme val="minor"/>
      </rPr>
      <t>year 2022 is from 01-04-2022 to 31-03-2023</t>
    </r>
  </si>
  <si>
    <t>DNO Area</t>
  </si>
  <si>
    <t>RCB</t>
  </si>
  <si>
    <t>2022 Import
fixed charge (p/day)</t>
  </si>
  <si>
    <t>Row A12 to M12 is for reference purpose only. Use row A14 to M14 for your header in order to create the pivot table correctly.</t>
  </si>
  <si>
    <t>Calculate the Year-on-Year (YoY) percentage for each year from column K to M and column Z to AC</t>
  </si>
  <si>
    <t>2020 Import
fixed charge (p/day)</t>
  </si>
  <si>
    <t>2020_IFC</t>
  </si>
  <si>
    <t xml:space="preserve">2020 Annual Import
fixed charge (£) </t>
  </si>
  <si>
    <t>2020_AFC</t>
  </si>
  <si>
    <t>2021 Import
fixed charge Changes (%)</t>
  </si>
  <si>
    <t xml:space="preserve">2020 Import
fixed charge (£)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</si>
</sst>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8">
    <xf numFmtId="0" fontId="0" fillId="0" borderId="0" xfId="0"/>
    <xf numFmtId="49" fontId="3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4" fillId="4" borderId="2" xfId="0" applyFont="1" applyFill="1" applyBorder="1"/>
    <xf numFmtId="0" fontId="5" fillId="0" borderId="0" xfId="0" applyFont="1"/>
    <xf numFmtId="0" fontId="2" fillId="5" borderId="1" xfId="1" applyFill="1" applyBorder="1" applyAlignment="1" applyProtection="1">
      <alignment horizontal="left" vertical="center" wrapText="1"/>
      <protection locked="0"/>
    </xf>
    <xf numFmtId="164" fontId="0" fillId="0" borderId="0" xfId="0" applyNumberFormat="1"/>
    <xf numFmtId="49" fontId="3" fillId="3" borderId="1" xfId="1" applyNumberFormat="1" applyFont="1" applyFill="1" applyBorder="1" applyAlignment="1">
      <alignment horizontal="center" vertical="center" wrapText="1"/>
    </xf>
    <xf numFmtId="49" fontId="3" fillId="6" borderId="1" xfId="1" applyNumberFormat="1" applyFont="1" applyFill="1" applyBorder="1" applyAlignment="1">
      <alignment horizontal="center" vertical="center" wrapText="1"/>
    </xf>
    <xf numFmtId="49" fontId="3" fillId="6" borderId="7" xfId="1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0" fillId="7" borderId="2" xfId="0" applyFill="1" applyBorder="1"/>
    <xf numFmtId="0" fontId="5" fillId="7" borderId="3" xfId="0" applyFont="1" applyFill="1" applyBorder="1" applyAlignment="1"/>
    <xf numFmtId="0" fontId="0" fillId="7" borderId="3" xfId="0" applyFill="1" applyBorder="1"/>
    <xf numFmtId="0" fontId="4" fillId="4" borderId="5" xfId="0" applyFont="1" applyFill="1" applyBorder="1"/>
    <xf numFmtId="0" fontId="1" fillId="0" borderId="5" xfId="0" applyFont="1" applyBorder="1" applyAlignment="1">
      <alignment horizontal="right"/>
    </xf>
    <xf numFmtId="0" fontId="0" fillId="0" borderId="0" xfId="0" applyNumberFormat="1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5" fillId="7" borderId="11" xfId="0" applyFont="1" applyFill="1" applyBorder="1" applyAlignment="1"/>
    <xf numFmtId="0" fontId="5" fillId="7" borderId="12" xfId="0" applyFont="1" applyFill="1" applyBorder="1" applyAlignment="1"/>
    <xf numFmtId="0" fontId="0" fillId="7" borderId="13" xfId="0" applyFill="1" applyBorder="1"/>
    <xf numFmtId="10" fontId="0" fillId="0" borderId="1" xfId="2" applyNumberFormat="1" applyFont="1" applyBorder="1"/>
    <xf numFmtId="0" fontId="0" fillId="7" borderId="12" xfId="0" applyFill="1" applyBorder="1"/>
    <xf numFmtId="0" fontId="4" fillId="4" borderId="0" xfId="0" applyFont="1" applyFill="1" applyBorder="1"/>
    <xf numFmtId="0" fontId="4" fillId="4" borderId="3" xfId="0" applyFont="1" applyFill="1" applyBorder="1"/>
    <xf numFmtId="43" fontId="0" fillId="0" borderId="0" xfId="3" applyFont="1"/>
    <xf numFmtId="9" fontId="0" fillId="0" borderId="0" xfId="2" applyFont="1"/>
    <xf numFmtId="0" fontId="4" fillId="8" borderId="1" xfId="0" applyFont="1" applyFill="1" applyBorder="1"/>
    <xf numFmtId="0" fontId="1" fillId="0" borderId="0" xfId="0" applyFont="1" applyBorder="1" applyAlignment="1">
      <alignment horizontal="center" wrapText="1"/>
    </xf>
    <xf numFmtId="0" fontId="1" fillId="0" borderId="1" xfId="0" applyFont="1" applyBorder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164" fontId="0" fillId="0" borderId="1" xfId="0" applyNumberFormat="1" applyBorder="1"/>
    <xf numFmtId="0" fontId="1" fillId="0" borderId="17" xfId="0" applyFont="1" applyBorder="1" applyAlignment="1">
      <alignment horizontal="right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49" fontId="4" fillId="9" borderId="1" xfId="0" applyNumberFormat="1" applyFont="1" applyFill="1" applyBorder="1" applyAlignment="1">
      <alignment horizontal="center"/>
    </xf>
    <xf numFmtId="0" fontId="4" fillId="9" borderId="1" xfId="0" applyNumberFormat="1" applyFont="1" applyFill="1" applyBorder="1" applyAlignment="1">
      <alignment horizontal="center"/>
    </xf>
  </cellXfs>
  <cellStyles count="4">
    <cellStyle name="Comma" xfId="3" builtinId="3"/>
    <cellStyle name="Normal" xfId="0" builtinId="0"/>
    <cellStyle name="Normal 2" xfId="1" xr:uid="{7F774BBE-4867-468D-B1F1-15B35B55CFFF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EB-Schedule%20of%20charges%20and%20other%20tables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MEB-Schedule%20of%20charges%20and%20other%20tables-2024%20V.0.1%20for%20publish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EB-Schedule%20of%20charges%20and%20other%20tables-2021%20V.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MEB-Schedule%20of%20charges%20and%20other%20tables-2022%20V.0.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MEB-Schedule%20of%20charges%20and%20other%20tables-2023%20V.0.2%20for%20publis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nnex 1 LV and HV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Nodal prices"/>
      <sheetName val="SSC TPR unit rate lookup"/>
      <sheetName val="Charge Calculator"/>
    </sheetNames>
    <sheetDataSet>
      <sheetData sheetId="0">
        <row r="4">
          <cell r="B4" t="str">
            <v>Western Power Distribution (East Midlands) plc</v>
          </cell>
        </row>
      </sheetData>
      <sheetData sheetId="1"/>
      <sheetData sheetId="2">
        <row r="10">
          <cell r="G10" t="str">
            <v>Name</v>
          </cell>
          <cell r="I10" t="str">
            <v>Import
fixed charge
(p/day)</v>
          </cell>
        </row>
        <row r="11">
          <cell r="G11" t="str">
            <v>Jaguar Land Rover Gaydon</v>
          </cell>
          <cell r="I11">
            <v>4877.51</v>
          </cell>
        </row>
        <row r="12">
          <cell r="G12" t="str">
            <v>Lyon Road Gas Gen</v>
          </cell>
          <cell r="I12">
            <v>40.32</v>
          </cell>
        </row>
        <row r="13">
          <cell r="G13" t="str">
            <v>Asher Lane 33kV STOR</v>
          </cell>
          <cell r="I13">
            <v>41.49</v>
          </cell>
        </row>
        <row r="14">
          <cell r="G14" t="str">
            <v>Spondon Peaking STOR</v>
          </cell>
          <cell r="I14">
            <v>16.72</v>
          </cell>
        </row>
        <row r="15">
          <cell r="G15" t="str">
            <v xml:space="preserve">Rhodia STOR </v>
          </cell>
          <cell r="I15">
            <v>103.62</v>
          </cell>
        </row>
        <row r="16">
          <cell r="G16" t="str">
            <v>Jaguar Land Rover Whitley</v>
          </cell>
          <cell r="I16">
            <v>6048.48</v>
          </cell>
        </row>
        <row r="17">
          <cell r="G17" t="str">
            <v>Yew Tree Farm PV</v>
          </cell>
          <cell r="I17">
            <v>5.39</v>
          </cell>
        </row>
        <row r="18">
          <cell r="G18" t="str">
            <v>Cobb Farm Egmanton PV</v>
          </cell>
          <cell r="I18">
            <v>2.65</v>
          </cell>
        </row>
        <row r="19">
          <cell r="G19" t="str">
            <v>Kelmarsh Wind Farm</v>
          </cell>
          <cell r="I19">
            <v>140.32</v>
          </cell>
        </row>
        <row r="20">
          <cell r="G20" t="str">
            <v xml:space="preserve">Pebble Hall Farm AD </v>
          </cell>
          <cell r="I20">
            <v>727.71</v>
          </cell>
        </row>
        <row r="21">
          <cell r="G21" t="str">
            <v>Copley Farm PV Claypole</v>
          </cell>
          <cell r="I21">
            <v>11.86</v>
          </cell>
        </row>
        <row r="22">
          <cell r="G22" t="str">
            <v>Greatmoor EFW Calvert</v>
          </cell>
          <cell r="I22">
            <v>951.71</v>
          </cell>
        </row>
        <row r="23">
          <cell r="G23" t="str">
            <v>Lodge Farm (Calow) PV</v>
          </cell>
          <cell r="I23">
            <v>4.4000000000000004</v>
          </cell>
        </row>
        <row r="24">
          <cell r="G24" t="str">
            <v>Arkwright Solar PV</v>
          </cell>
          <cell r="I24">
            <v>122.67</v>
          </cell>
        </row>
        <row r="25">
          <cell r="G25" t="str">
            <v>Langar PV Imports</v>
          </cell>
          <cell r="I25">
            <v>3.13</v>
          </cell>
        </row>
        <row r="26">
          <cell r="G26" t="str">
            <v>Averill Farm PV</v>
          </cell>
          <cell r="I26">
            <v>13.48</v>
          </cell>
        </row>
        <row r="27">
          <cell r="G27" t="str">
            <v>Marchington Solar PV</v>
          </cell>
          <cell r="I27">
            <v>5.05</v>
          </cell>
        </row>
        <row r="28">
          <cell r="G28" t="str">
            <v>West End Fm Treswell PV</v>
          </cell>
          <cell r="I28">
            <v>3.67</v>
          </cell>
        </row>
        <row r="29">
          <cell r="G29" t="str">
            <v>Fields Farm Southam PV</v>
          </cell>
          <cell r="I29">
            <v>4.6100000000000003</v>
          </cell>
        </row>
        <row r="30">
          <cell r="G30" t="str">
            <v>Canopus Farm PV</v>
          </cell>
          <cell r="I30">
            <v>4.5</v>
          </cell>
        </row>
        <row r="31">
          <cell r="G31" t="str">
            <v>Lindridge Farm PV</v>
          </cell>
          <cell r="I31">
            <v>11.43</v>
          </cell>
        </row>
        <row r="32">
          <cell r="G32" t="str">
            <v>Thornborough Grnds PV</v>
          </cell>
          <cell r="I32">
            <v>18.649999999999999</v>
          </cell>
        </row>
        <row r="33">
          <cell r="G33" t="str">
            <v>Wymeswold Narrow Lane PV</v>
          </cell>
          <cell r="I33">
            <v>14.66</v>
          </cell>
        </row>
        <row r="34">
          <cell r="G34" t="str">
            <v>Manor Farm Horton PV</v>
          </cell>
          <cell r="I34">
            <v>3.14</v>
          </cell>
        </row>
        <row r="35">
          <cell r="G35" t="str">
            <v>Handley Park Farm PV</v>
          </cell>
          <cell r="I35">
            <v>14.08</v>
          </cell>
        </row>
        <row r="36">
          <cell r="G36" t="str">
            <v>Shelton Lodge PV</v>
          </cell>
          <cell r="I36">
            <v>20.28</v>
          </cell>
        </row>
        <row r="37">
          <cell r="G37" t="str">
            <v>Brafield on the Green PV</v>
          </cell>
          <cell r="I37">
            <v>49.62</v>
          </cell>
        </row>
        <row r="38">
          <cell r="G38" t="str">
            <v>Sywell PV</v>
          </cell>
          <cell r="I38">
            <v>69.42</v>
          </cell>
        </row>
        <row r="39">
          <cell r="G39" t="str">
            <v>Holtwood Farm PV</v>
          </cell>
          <cell r="I39">
            <v>15.42</v>
          </cell>
        </row>
        <row r="40">
          <cell r="G40" t="str">
            <v>Drakelow Farm PV</v>
          </cell>
          <cell r="I40">
            <v>8.42</v>
          </cell>
        </row>
        <row r="41">
          <cell r="G41" t="str">
            <v>Stragglethorpe Rd PV</v>
          </cell>
          <cell r="I41">
            <v>4.8099999999999996</v>
          </cell>
        </row>
        <row r="42">
          <cell r="G42" t="str">
            <v>Oxcroft Solar Farm PV</v>
          </cell>
          <cell r="I42">
            <v>503.49</v>
          </cell>
        </row>
        <row r="43">
          <cell r="G43" t="str">
            <v>Derby Waste Sinfin EFW</v>
          </cell>
          <cell r="I43">
            <v>753.78</v>
          </cell>
        </row>
        <row r="44">
          <cell r="G44" t="str">
            <v>Littlewood Farm PV</v>
          </cell>
          <cell r="I44">
            <v>3.29</v>
          </cell>
        </row>
        <row r="45">
          <cell r="G45" t="str">
            <v>Twin Yards Farm PV</v>
          </cell>
          <cell r="I45">
            <v>5.5</v>
          </cell>
        </row>
        <row r="46">
          <cell r="G46" t="str">
            <v>Tower Hayes Farm PV</v>
          </cell>
          <cell r="I46">
            <v>8.07</v>
          </cell>
        </row>
        <row r="47">
          <cell r="G47" t="str">
            <v>The Breck Solar PV</v>
          </cell>
          <cell r="I47">
            <v>20.87</v>
          </cell>
        </row>
        <row r="48">
          <cell r="G48" t="str">
            <v>Barnby Moor Retford PV</v>
          </cell>
          <cell r="I48">
            <v>2.02</v>
          </cell>
        </row>
        <row r="49">
          <cell r="G49" t="str">
            <v>Lincoln Farm PV</v>
          </cell>
          <cell r="I49">
            <v>6.11</v>
          </cell>
        </row>
        <row r="50">
          <cell r="G50" t="str">
            <v>Drakelow Renewable BIO</v>
          </cell>
          <cell r="I50">
            <v>6.23</v>
          </cell>
        </row>
        <row r="51">
          <cell r="G51" t="str">
            <v>Mill Fm Gt Ponton PV</v>
          </cell>
          <cell r="I51">
            <v>19.39</v>
          </cell>
        </row>
        <row r="52">
          <cell r="G52" t="str">
            <v>Deepdale Solar Fm PV</v>
          </cell>
          <cell r="I52">
            <v>7.66</v>
          </cell>
        </row>
        <row r="53">
          <cell r="G53" t="str">
            <v>Burton Wolds South WF</v>
          </cell>
          <cell r="I53">
            <v>10.18</v>
          </cell>
        </row>
        <row r="54">
          <cell r="G54" t="str">
            <v>Gawcott Flds PV Commercial</v>
          </cell>
          <cell r="I54">
            <v>4.4800000000000004</v>
          </cell>
        </row>
        <row r="55">
          <cell r="G55" t="str">
            <v>Gawcott Flds PV Community</v>
          </cell>
          <cell r="I55">
            <v>4.4800000000000004</v>
          </cell>
        </row>
        <row r="56">
          <cell r="G56" t="str">
            <v>John Brookes Sawmill BIO</v>
          </cell>
          <cell r="I56">
            <v>547.30999999999995</v>
          </cell>
        </row>
        <row r="57">
          <cell r="G57" t="str">
            <v>Hawton Wind Farm WF</v>
          </cell>
          <cell r="I57">
            <v>25.25</v>
          </cell>
        </row>
        <row r="58">
          <cell r="G58" t="str">
            <v>Blackbridge Farm BIO</v>
          </cell>
          <cell r="I58">
            <v>39.549999999999997</v>
          </cell>
        </row>
        <row r="59">
          <cell r="G59" t="str">
            <v>Garnham Close STOR</v>
          </cell>
          <cell r="I59">
            <v>15.25</v>
          </cell>
        </row>
        <row r="60">
          <cell r="G60" t="str">
            <v>RAF Cranwell High G</v>
          </cell>
          <cell r="I60">
            <v>516.94000000000005</v>
          </cell>
        </row>
        <row r="61">
          <cell r="G61" t="str">
            <v>Hermitage Lane STOR</v>
          </cell>
          <cell r="I61">
            <v>5.59</v>
          </cell>
        </row>
        <row r="62">
          <cell r="G62" t="str">
            <v>Fosse Way Radford Sem PV</v>
          </cell>
          <cell r="I62">
            <v>18.899999999999999</v>
          </cell>
        </row>
        <row r="63">
          <cell r="G63" t="str">
            <v>Meadow Fm Thorpe Lang PV</v>
          </cell>
          <cell r="I63">
            <v>21.67</v>
          </cell>
        </row>
        <row r="64">
          <cell r="G64" t="str">
            <v>Olney Hyde Farm PV</v>
          </cell>
          <cell r="I64">
            <v>50.14</v>
          </cell>
        </row>
        <row r="65">
          <cell r="G65" t="str">
            <v>Dayfields Farm PV</v>
          </cell>
          <cell r="I65">
            <v>3.89</v>
          </cell>
        </row>
        <row r="66">
          <cell r="G66" t="str">
            <v>Bolsovermoor Quarry PV</v>
          </cell>
          <cell r="I66">
            <v>6.56</v>
          </cell>
        </row>
        <row r="67">
          <cell r="G67" t="str">
            <v>Bilsthorpe PV</v>
          </cell>
          <cell r="I67">
            <v>12.69</v>
          </cell>
        </row>
        <row r="68">
          <cell r="G68" t="str">
            <v>Carlton Forest STOR</v>
          </cell>
          <cell r="I68">
            <v>14.95</v>
          </cell>
        </row>
        <row r="69">
          <cell r="G69" t="str">
            <v>Sutton Bonnington PV</v>
          </cell>
          <cell r="I69">
            <v>4.6100000000000003</v>
          </cell>
        </row>
        <row r="70">
          <cell r="G70" t="str">
            <v>Alfreton Diesel Power</v>
          </cell>
          <cell r="I70">
            <v>2.3199999999999998</v>
          </cell>
        </row>
        <row r="71">
          <cell r="G71" t="str">
            <v>Green Lane Marchington PV</v>
          </cell>
          <cell r="I71">
            <v>6.23</v>
          </cell>
        </row>
        <row r="72">
          <cell r="G72" t="str">
            <v>Baddesley Park PV</v>
          </cell>
          <cell r="I72">
            <v>125.81</v>
          </cell>
        </row>
        <row r="73">
          <cell r="G73" t="str">
            <v>Taylor Lane 33kV STOR</v>
          </cell>
          <cell r="I73">
            <v>10.08</v>
          </cell>
        </row>
        <row r="74">
          <cell r="G74" t="str">
            <v>Hill Farm ESS</v>
          </cell>
          <cell r="I74">
            <v>201.36</v>
          </cell>
        </row>
        <row r="75">
          <cell r="G75" t="str">
            <v>Leverton ESS</v>
          </cell>
          <cell r="I75">
            <v>540.47</v>
          </cell>
        </row>
        <row r="76">
          <cell r="G76" t="str">
            <v>Nottingham Rd STOR</v>
          </cell>
          <cell r="I76">
            <v>5.59</v>
          </cell>
        </row>
        <row r="77">
          <cell r="G77" t="str">
            <v>Breach Farm ESS</v>
          </cell>
          <cell r="I77">
            <v>1766.69</v>
          </cell>
        </row>
        <row r="78">
          <cell r="G78" t="str">
            <v>Boston Biomass Gen AD</v>
          </cell>
          <cell r="I78">
            <v>244.36</v>
          </cell>
        </row>
        <row r="79">
          <cell r="G79" t="str">
            <v>Twin Oaks Diesel STOR</v>
          </cell>
          <cell r="I79">
            <v>2.02</v>
          </cell>
        </row>
        <row r="80">
          <cell r="G80" t="str">
            <v>Colwick Private Rd STOR</v>
          </cell>
          <cell r="I80">
            <v>8.5</v>
          </cell>
        </row>
        <row r="81">
          <cell r="G81" t="str">
            <v>Mill Fm Caythorpe ESS</v>
          </cell>
          <cell r="I81">
            <v>205</v>
          </cell>
        </row>
        <row r="82">
          <cell r="G82" t="str">
            <v>Prestop Park Farm PV</v>
          </cell>
          <cell r="I82">
            <v>1.48</v>
          </cell>
        </row>
        <row r="83">
          <cell r="G83" t="str">
            <v>Smith Hall Farm Solar</v>
          </cell>
          <cell r="I83">
            <v>17.510000000000002</v>
          </cell>
        </row>
        <row r="84">
          <cell r="G84" t="str">
            <v>Park Farm Solar Ashby</v>
          </cell>
          <cell r="I84">
            <v>1.62</v>
          </cell>
        </row>
        <row r="85">
          <cell r="G85" t="str">
            <v>Aston House Solar Farm</v>
          </cell>
          <cell r="I85">
            <v>4.34</v>
          </cell>
        </row>
        <row r="86">
          <cell r="G86" t="str">
            <v>Elms Farm Solar Farm</v>
          </cell>
          <cell r="I86">
            <v>2.3199999999999998</v>
          </cell>
        </row>
        <row r="87">
          <cell r="G87" t="str">
            <v>Morton Solar Farm</v>
          </cell>
          <cell r="I87">
            <v>3.11</v>
          </cell>
        </row>
        <row r="88">
          <cell r="G88" t="str">
            <v>Glebe Farm Podington PV</v>
          </cell>
          <cell r="I88">
            <v>98.25</v>
          </cell>
        </row>
        <row r="89">
          <cell r="G89" t="str">
            <v>Rolleston Park Solar</v>
          </cell>
          <cell r="I89">
            <v>45.11</v>
          </cell>
        </row>
        <row r="90">
          <cell r="G90" t="str">
            <v>Nowhere Farm PV</v>
          </cell>
          <cell r="I90">
            <v>5.73</v>
          </cell>
        </row>
        <row r="91">
          <cell r="G91" t="str">
            <v>Chelveston Renewable PV</v>
          </cell>
          <cell r="I91">
            <v>8.23</v>
          </cell>
        </row>
        <row r="92">
          <cell r="G92" t="str">
            <v>Horsemoor Drove Solar</v>
          </cell>
          <cell r="I92">
            <v>24.43</v>
          </cell>
        </row>
        <row r="93">
          <cell r="G93" t="str">
            <v>Decoy Farm Crowland PV</v>
          </cell>
          <cell r="I93">
            <v>9</v>
          </cell>
        </row>
        <row r="94">
          <cell r="G94" t="str">
            <v>Decoy Farm Crowland AD</v>
          </cell>
          <cell r="I94">
            <v>24.18</v>
          </cell>
        </row>
        <row r="95">
          <cell r="G95" t="str">
            <v>Network Rail Bytham</v>
          </cell>
          <cell r="I95">
            <v>5194.6099999999997</v>
          </cell>
        </row>
        <row r="96">
          <cell r="G96" t="str">
            <v>Network Rail Grantham</v>
          </cell>
          <cell r="I96">
            <v>2314.33</v>
          </cell>
        </row>
        <row r="97">
          <cell r="G97" t="str">
            <v>Network Rail Staythorpe</v>
          </cell>
          <cell r="I97">
            <v>70.55</v>
          </cell>
        </row>
        <row r="98">
          <cell r="G98" t="str">
            <v>Network Rail Retford</v>
          </cell>
          <cell r="I98">
            <v>3294.17</v>
          </cell>
        </row>
        <row r="99">
          <cell r="G99" t="str">
            <v>Jaguar Cars</v>
          </cell>
          <cell r="I99">
            <v>287.86</v>
          </cell>
        </row>
        <row r="100">
          <cell r="G100" t="str">
            <v>Alstom Frankton</v>
          </cell>
          <cell r="I100">
            <v>3599.85</v>
          </cell>
        </row>
        <row r="101">
          <cell r="G101" t="str">
            <v>University of Warwick</v>
          </cell>
          <cell r="I101">
            <v>287.86</v>
          </cell>
        </row>
        <row r="102">
          <cell r="G102" t="str">
            <v>Dunlop Factory</v>
          </cell>
          <cell r="I102">
            <v>287.86</v>
          </cell>
        </row>
        <row r="103">
          <cell r="G103" t="str">
            <v>Bombardier</v>
          </cell>
          <cell r="I103">
            <v>972.26</v>
          </cell>
        </row>
        <row r="104">
          <cell r="G104" t="str">
            <v>Corby Steel Works</v>
          </cell>
          <cell r="I104">
            <v>939.53</v>
          </cell>
        </row>
        <row r="105">
          <cell r="G105" t="str">
            <v>Derwent</v>
          </cell>
          <cell r="I105">
            <v>2332.0300000000002</v>
          </cell>
        </row>
        <row r="106">
          <cell r="G106" t="str">
            <v>GEC Alsthom</v>
          </cell>
          <cell r="I106">
            <v>1647.28</v>
          </cell>
        </row>
        <row r="107">
          <cell r="G107" t="str">
            <v>St Gobain</v>
          </cell>
          <cell r="I107">
            <v>653.91999999999996</v>
          </cell>
        </row>
        <row r="108">
          <cell r="G108" t="str">
            <v>Toyota</v>
          </cell>
          <cell r="I108">
            <v>10159.65</v>
          </cell>
        </row>
        <row r="109">
          <cell r="G109" t="str">
            <v>Derby Co-Generation</v>
          </cell>
          <cell r="I109">
            <v>142.33000000000001</v>
          </cell>
        </row>
        <row r="110">
          <cell r="G110" t="str">
            <v>Rolls Royce Sinfin C</v>
          </cell>
          <cell r="I110">
            <v>12571.66</v>
          </cell>
        </row>
        <row r="111">
          <cell r="G111" t="str">
            <v>ABR Foods</v>
          </cell>
          <cell r="I111">
            <v>430.31</v>
          </cell>
        </row>
        <row r="112">
          <cell r="G112" t="str">
            <v>Petsoe Wind Farm</v>
          </cell>
          <cell r="I112">
            <v>22.12</v>
          </cell>
        </row>
        <row r="113">
          <cell r="G113" t="str">
            <v>Castle Cement</v>
          </cell>
          <cell r="I113">
            <v>3748.64</v>
          </cell>
        </row>
        <row r="114">
          <cell r="G114" t="str">
            <v>Rugby Cement</v>
          </cell>
          <cell r="I114">
            <v>1780.72</v>
          </cell>
        </row>
        <row r="115">
          <cell r="G115" t="str">
            <v>Coventry &amp; Solihull Waste</v>
          </cell>
          <cell r="I115">
            <v>90.38</v>
          </cell>
        </row>
        <row r="116">
          <cell r="G116" t="str">
            <v>Bentinck Generation</v>
          </cell>
          <cell r="I116">
            <v>12.26</v>
          </cell>
        </row>
        <row r="117">
          <cell r="G117" t="str">
            <v>Asfordby 132kV</v>
          </cell>
          <cell r="I117">
            <v>2601.3000000000002</v>
          </cell>
        </row>
        <row r="118">
          <cell r="G118" t="str">
            <v>Calvert Landfill EFW</v>
          </cell>
          <cell r="I118">
            <v>27.64</v>
          </cell>
        </row>
        <row r="119">
          <cell r="G119" t="str">
            <v>Weldon Landfill</v>
          </cell>
          <cell r="I119">
            <v>28.98</v>
          </cell>
        </row>
        <row r="120">
          <cell r="G120" t="str">
            <v>Goosy Lodge Power</v>
          </cell>
          <cell r="I120">
            <v>28.35</v>
          </cell>
        </row>
        <row r="121">
          <cell r="G121" t="str">
            <v>BAR Honda</v>
          </cell>
          <cell r="I121">
            <v>699.63</v>
          </cell>
        </row>
        <row r="122">
          <cell r="G122" t="str">
            <v>Burton Wolds Wind Farm</v>
          </cell>
          <cell r="I122">
            <v>6.18</v>
          </cell>
        </row>
        <row r="123">
          <cell r="G123" t="str">
            <v>Network Rail Bretton</v>
          </cell>
          <cell r="I123">
            <v>10175.290000000001</v>
          </cell>
        </row>
        <row r="124">
          <cell r="G124" t="str">
            <v>Bambers Farm Wind Farm</v>
          </cell>
          <cell r="I124">
            <v>2.58</v>
          </cell>
        </row>
        <row r="125">
          <cell r="G125" t="str">
            <v>Vine House Wind Farm</v>
          </cell>
          <cell r="I125">
            <v>49.08</v>
          </cell>
        </row>
        <row r="126">
          <cell r="G126" t="str">
            <v>Red House Wind Farm</v>
          </cell>
          <cell r="I126">
            <v>7.92</v>
          </cell>
        </row>
        <row r="127">
          <cell r="G127" t="str">
            <v>Daneshill Landfill</v>
          </cell>
          <cell r="I127">
            <v>40.340000000000003</v>
          </cell>
        </row>
        <row r="128">
          <cell r="G128" t="str">
            <v>Corby Power demand</v>
          </cell>
          <cell r="I128">
            <v>923.53</v>
          </cell>
        </row>
        <row r="129">
          <cell r="G129" t="str">
            <v>Newton Longville Landfill</v>
          </cell>
          <cell r="I129">
            <v>27.49</v>
          </cell>
        </row>
        <row r="130">
          <cell r="G130" t="str">
            <v>Hollies Wind Farm</v>
          </cell>
          <cell r="I130">
            <v>2.81</v>
          </cell>
        </row>
        <row r="131">
          <cell r="G131" t="str">
            <v>Lynn Wind Farm</v>
          </cell>
          <cell r="I131">
            <v>144.71</v>
          </cell>
        </row>
        <row r="132">
          <cell r="G132" t="str">
            <v>Inner Dowsing Wind Farm</v>
          </cell>
          <cell r="I132">
            <v>144.71</v>
          </cell>
        </row>
        <row r="133">
          <cell r="G133" t="str">
            <v>Bicker Fen Wind Farm</v>
          </cell>
          <cell r="I133">
            <v>30.75</v>
          </cell>
        </row>
        <row r="134">
          <cell r="G134" t="str">
            <v>London Road Heat Station</v>
          </cell>
          <cell r="I134">
            <v>170.6</v>
          </cell>
        </row>
        <row r="135">
          <cell r="G135" t="str">
            <v>Lindhurst Wind Farm</v>
          </cell>
          <cell r="I135">
            <v>17.96</v>
          </cell>
        </row>
        <row r="136">
          <cell r="G136" t="str">
            <v>Staveley Works</v>
          </cell>
          <cell r="I136">
            <v>4344.7299999999996</v>
          </cell>
        </row>
        <row r="137">
          <cell r="G137" t="str">
            <v>AP Drivelines</v>
          </cell>
          <cell r="I137">
            <v>224.55</v>
          </cell>
        </row>
        <row r="138">
          <cell r="G138" t="str">
            <v>Rolls Royce Coventry</v>
          </cell>
          <cell r="I138">
            <v>287.86</v>
          </cell>
        </row>
        <row r="139">
          <cell r="G139" t="str">
            <v>Caterpillar</v>
          </cell>
          <cell r="I139">
            <v>3528.94</v>
          </cell>
        </row>
        <row r="140">
          <cell r="G140" t="str">
            <v>Santander Carlton Park</v>
          </cell>
          <cell r="I140">
            <v>287.86</v>
          </cell>
        </row>
        <row r="141">
          <cell r="G141" t="str">
            <v>Brush</v>
          </cell>
          <cell r="I141">
            <v>287.86</v>
          </cell>
        </row>
        <row r="142">
          <cell r="G142" t="str">
            <v>JCB</v>
          </cell>
          <cell r="I142">
            <v>287.86</v>
          </cell>
        </row>
        <row r="143">
          <cell r="G143" t="str">
            <v>Cast Bar UK</v>
          </cell>
          <cell r="I143">
            <v>354.02</v>
          </cell>
        </row>
        <row r="144">
          <cell r="G144" t="str">
            <v>Bretby GP</v>
          </cell>
          <cell r="I144">
            <v>221.7</v>
          </cell>
        </row>
        <row r="145">
          <cell r="G145" t="str">
            <v>Holwell Works</v>
          </cell>
          <cell r="I145">
            <v>287.86</v>
          </cell>
        </row>
        <row r="146">
          <cell r="G146" t="str">
            <v>Pedigree Petfoods</v>
          </cell>
          <cell r="I146">
            <v>221.7</v>
          </cell>
        </row>
        <row r="147">
          <cell r="G147" t="str">
            <v>Alstom Wolverton</v>
          </cell>
          <cell r="I147">
            <v>287.86</v>
          </cell>
        </row>
        <row r="148">
          <cell r="G148" t="str">
            <v>Colworth Laboratory</v>
          </cell>
          <cell r="I148">
            <v>287.86</v>
          </cell>
        </row>
        <row r="149">
          <cell r="G149" t="str">
            <v>Boots Thane Road</v>
          </cell>
          <cell r="I149">
            <v>598.33000000000004</v>
          </cell>
        </row>
        <row r="150">
          <cell r="G150" t="str">
            <v>QMC</v>
          </cell>
          <cell r="I150">
            <v>87.58</v>
          </cell>
        </row>
        <row r="151">
          <cell r="G151" t="str">
            <v>British Gypsum</v>
          </cell>
          <cell r="I151">
            <v>3098.88</v>
          </cell>
        </row>
        <row r="152">
          <cell r="G152" t="str">
            <v>Melbourne STW</v>
          </cell>
          <cell r="I152">
            <v>287.86</v>
          </cell>
        </row>
        <row r="153">
          <cell r="G153" t="str">
            <v>Whetstone</v>
          </cell>
          <cell r="I153">
            <v>287.86</v>
          </cell>
        </row>
        <row r="154">
          <cell r="G154" t="str">
            <v>Holbrook Works</v>
          </cell>
          <cell r="I154">
            <v>287.86</v>
          </cell>
        </row>
        <row r="155">
          <cell r="G155" t="str">
            <v>Astrazeneca Charnwood</v>
          </cell>
          <cell r="I155">
            <v>4115.67</v>
          </cell>
        </row>
        <row r="156">
          <cell r="G156" t="str">
            <v>B&amp;Q Manton</v>
          </cell>
          <cell r="I156">
            <v>123.37</v>
          </cell>
        </row>
        <row r="157">
          <cell r="G157" t="str">
            <v>Transco Churchover</v>
          </cell>
          <cell r="I157">
            <v>287.86</v>
          </cell>
        </row>
        <row r="158">
          <cell r="G158" t="str">
            <v>Alstom Rugby</v>
          </cell>
          <cell r="I158">
            <v>2936.58</v>
          </cell>
        </row>
        <row r="159">
          <cell r="G159" t="str">
            <v>Low Spinney Wind Farm</v>
          </cell>
          <cell r="I159">
            <v>109.65</v>
          </cell>
        </row>
        <row r="160">
          <cell r="G160" t="str">
            <v>Swinford Wind Farm</v>
          </cell>
          <cell r="I160">
            <v>67.849999999999994</v>
          </cell>
        </row>
        <row r="161">
          <cell r="G161" t="str">
            <v>Yelvertoft Wind Farm</v>
          </cell>
          <cell r="I161">
            <v>54.09</v>
          </cell>
        </row>
        <row r="162">
          <cell r="G162" t="str">
            <v>Maxwell House Data Centre</v>
          </cell>
          <cell r="I162">
            <v>8605.9599999999991</v>
          </cell>
        </row>
        <row r="163">
          <cell r="G163" t="str">
            <v>Burton Wolds Wind Farm phase 2</v>
          </cell>
          <cell r="I163">
            <v>34.869999999999997</v>
          </cell>
        </row>
        <row r="164">
          <cell r="G164" t="str">
            <v>Shacks Barn PV</v>
          </cell>
          <cell r="I164">
            <v>10.83</v>
          </cell>
        </row>
        <row r="165">
          <cell r="G165" t="str">
            <v>Hatton Gas Compressor</v>
          </cell>
          <cell r="I165">
            <v>23868.46</v>
          </cell>
        </row>
        <row r="166">
          <cell r="G166" t="str">
            <v>North Hykeham EFW</v>
          </cell>
          <cell r="I166">
            <v>24.93</v>
          </cell>
        </row>
        <row r="167">
          <cell r="G167" t="str">
            <v>Sleaford Renewable Energy Plant</v>
          </cell>
          <cell r="I167">
            <v>93.22</v>
          </cell>
        </row>
        <row r="168">
          <cell r="G168" t="str">
            <v>Bilsthorpe Wind Farm</v>
          </cell>
          <cell r="I168">
            <v>19.940000000000001</v>
          </cell>
        </row>
        <row r="169">
          <cell r="G169" t="str">
            <v>Old Dalby Lodge Wind Farm</v>
          </cell>
          <cell r="I169">
            <v>32.76</v>
          </cell>
        </row>
        <row r="170">
          <cell r="G170" t="str">
            <v>Willoughby STOR generation</v>
          </cell>
          <cell r="I170">
            <v>0.69</v>
          </cell>
        </row>
        <row r="171">
          <cell r="G171" t="str">
            <v>Rolls Royce AB&amp;E 33kV</v>
          </cell>
          <cell r="I171">
            <v>82.7</v>
          </cell>
        </row>
        <row r="172">
          <cell r="G172" t="str">
            <v>The Grange Wind Farm</v>
          </cell>
          <cell r="I172">
            <v>25.4</v>
          </cell>
        </row>
        <row r="173">
          <cell r="G173" t="str">
            <v>Clay Lake STOR</v>
          </cell>
          <cell r="I173">
            <v>2.0499999999999998</v>
          </cell>
        </row>
        <row r="174">
          <cell r="G174" t="str">
            <v>Balderton STOR</v>
          </cell>
          <cell r="I174">
            <v>1.54</v>
          </cell>
        </row>
        <row r="175">
          <cell r="G175" t="str">
            <v>Wymeswold Solar Park</v>
          </cell>
          <cell r="I175">
            <v>6.12</v>
          </cell>
        </row>
        <row r="176">
          <cell r="G176" t="str">
            <v>French Farm Wind Farm</v>
          </cell>
          <cell r="I176">
            <v>50.7</v>
          </cell>
        </row>
        <row r="177">
          <cell r="G177" t="str">
            <v>Lilbourne Wind Farm</v>
          </cell>
          <cell r="I177">
            <v>11.49</v>
          </cell>
        </row>
        <row r="178">
          <cell r="G178" t="str">
            <v>Chelvaston Renewable</v>
          </cell>
          <cell r="I178">
            <v>111.58</v>
          </cell>
        </row>
        <row r="179">
          <cell r="G179" t="str">
            <v>Beachampton Solar Farm</v>
          </cell>
          <cell r="I179">
            <v>19.28</v>
          </cell>
        </row>
        <row r="180">
          <cell r="G180" t="str">
            <v>Croft End Solar Farm</v>
          </cell>
          <cell r="I180">
            <v>2.78</v>
          </cell>
        </row>
        <row r="181">
          <cell r="G181" t="str">
            <v>M1 Wind farm</v>
          </cell>
          <cell r="I181">
            <v>10.1</v>
          </cell>
        </row>
        <row r="182">
          <cell r="G182" t="str">
            <v>Leamington STOR</v>
          </cell>
          <cell r="I182">
            <v>46.71</v>
          </cell>
        </row>
        <row r="183">
          <cell r="G183" t="str">
            <v>Low Farm Anaerobic Dig</v>
          </cell>
          <cell r="I183">
            <v>20.68</v>
          </cell>
        </row>
        <row r="184">
          <cell r="G184" t="str">
            <v>Turweston Airfield Solar Farm</v>
          </cell>
          <cell r="I184">
            <v>1.77</v>
          </cell>
        </row>
        <row r="185">
          <cell r="G185" t="str">
            <v>Burton Pedwardine Solar</v>
          </cell>
          <cell r="I185">
            <v>12.06</v>
          </cell>
        </row>
        <row r="186">
          <cell r="G186" t="str">
            <v>Little Morton Farm Solar</v>
          </cell>
          <cell r="I186">
            <v>4.84</v>
          </cell>
        </row>
        <row r="187">
          <cell r="G187" t="str">
            <v>Rockingham</v>
          </cell>
          <cell r="I187">
            <v>8259.9699999999993</v>
          </cell>
        </row>
        <row r="188">
          <cell r="G188" t="str">
            <v>Santander Carlton Park 132/11</v>
          </cell>
          <cell r="I188">
            <v>155.54</v>
          </cell>
        </row>
        <row r="189">
          <cell r="G189" t="str">
            <v>Delphi Diesel</v>
          </cell>
          <cell r="I189">
            <v>224.55</v>
          </cell>
        </row>
        <row r="190">
          <cell r="G190" t="str">
            <v>Lodge Farm Solar Park</v>
          </cell>
          <cell r="I190">
            <v>25.77</v>
          </cell>
        </row>
        <row r="191">
          <cell r="G191" t="str">
            <v>Ermine Farm PV</v>
          </cell>
          <cell r="I191">
            <v>52.38</v>
          </cell>
        </row>
        <row r="192">
          <cell r="G192" t="str">
            <v>Ridge Solar Park</v>
          </cell>
          <cell r="I192">
            <v>5.41</v>
          </cell>
        </row>
        <row r="193">
          <cell r="G193" t="str">
            <v>Winwick Wind Farm</v>
          </cell>
          <cell r="I193">
            <v>1.81</v>
          </cell>
        </row>
        <row r="194">
          <cell r="G194" t="str">
            <v>Watford Lodge Wind Farm</v>
          </cell>
          <cell r="I194">
            <v>65.98</v>
          </cell>
        </row>
        <row r="195">
          <cell r="G195" t="str">
            <v>Leverton Solar Park</v>
          </cell>
          <cell r="I195">
            <v>2.74</v>
          </cell>
        </row>
        <row r="196">
          <cell r="G196" t="str">
            <v>Burton Pedwardine Phase 2</v>
          </cell>
          <cell r="I196">
            <v>25.47</v>
          </cell>
        </row>
        <row r="197">
          <cell r="G197" t="str">
            <v>Hartwell Solar Farm</v>
          </cell>
          <cell r="I197">
            <v>20.329999999999998</v>
          </cell>
        </row>
        <row r="198">
          <cell r="G198" t="str">
            <v>Eakley Lanes Solar North</v>
          </cell>
          <cell r="I198">
            <v>29.02</v>
          </cell>
        </row>
        <row r="199">
          <cell r="G199" t="str">
            <v>Eakley Lanes Solar South</v>
          </cell>
          <cell r="I199">
            <v>57.92</v>
          </cell>
        </row>
        <row r="200">
          <cell r="G200" t="str">
            <v>Welbeck Colliery PV</v>
          </cell>
          <cell r="I200">
            <v>7.4</v>
          </cell>
        </row>
        <row r="201">
          <cell r="G201" t="str">
            <v>Newton Road PV</v>
          </cell>
          <cell r="I201">
            <v>3.69</v>
          </cell>
        </row>
        <row r="202">
          <cell r="G202" t="str">
            <v>New Albion Wind Farm</v>
          </cell>
          <cell r="I202">
            <v>36.14</v>
          </cell>
        </row>
        <row r="203">
          <cell r="G203" t="str">
            <v>Moat Farm PV</v>
          </cell>
          <cell r="I203">
            <v>23.52</v>
          </cell>
        </row>
        <row r="204">
          <cell r="G204" t="str">
            <v>Bilsthorpe Solar</v>
          </cell>
          <cell r="I204">
            <v>9.83</v>
          </cell>
        </row>
        <row r="205">
          <cell r="G205" t="str">
            <v>Hall Farm PV</v>
          </cell>
          <cell r="I205">
            <v>45.37</v>
          </cell>
        </row>
        <row r="206">
          <cell r="G206" t="str">
            <v>Gaultney Solar Park</v>
          </cell>
          <cell r="I206">
            <v>1.26</v>
          </cell>
        </row>
        <row r="207">
          <cell r="G207" t="str">
            <v>Fiskerton Solar Farm</v>
          </cell>
          <cell r="I207">
            <v>8.24</v>
          </cell>
        </row>
        <row r="208">
          <cell r="G208" t="str">
            <v>Mount Mill Solar Park</v>
          </cell>
          <cell r="I208">
            <v>8.2799999999999994</v>
          </cell>
        </row>
        <row r="209">
          <cell r="G209" t="str">
            <v>Podington Airfield WF</v>
          </cell>
          <cell r="I209">
            <v>117.83</v>
          </cell>
        </row>
        <row r="210">
          <cell r="G210" t="str">
            <v>Branston South PV Farm</v>
          </cell>
          <cell r="I210">
            <v>3.93</v>
          </cell>
        </row>
        <row r="211">
          <cell r="G211" t="str">
            <v>Eakring Solar Farm</v>
          </cell>
          <cell r="I211">
            <v>2.25</v>
          </cell>
        </row>
        <row r="212">
          <cell r="G212" t="str">
            <v>Ragdale PV Solar Park</v>
          </cell>
          <cell r="I212">
            <v>4.79</v>
          </cell>
        </row>
        <row r="213">
          <cell r="G213" t="str">
            <v>Thoresby Solar Farm</v>
          </cell>
          <cell r="I213">
            <v>7.75</v>
          </cell>
        </row>
        <row r="214">
          <cell r="G214" t="str">
            <v>Welbeck Solar Farm</v>
          </cell>
          <cell r="I214">
            <v>5.42</v>
          </cell>
        </row>
        <row r="215">
          <cell r="G215" t="str">
            <v>Atherstone Solar Farm</v>
          </cell>
          <cell r="I215">
            <v>2.56</v>
          </cell>
        </row>
        <row r="216">
          <cell r="G216" t="str">
            <v>Babworth Estate PV Farm</v>
          </cell>
          <cell r="I216">
            <v>4.0199999999999996</v>
          </cell>
        </row>
        <row r="217">
          <cell r="G217" t="str">
            <v>Homestead Farm Solar Park</v>
          </cell>
          <cell r="I217">
            <v>5.65</v>
          </cell>
        </row>
        <row r="218">
          <cell r="G218" t="str">
            <v>Grange Solar Farm</v>
          </cell>
          <cell r="I218">
            <v>3.88</v>
          </cell>
        </row>
        <row r="219">
          <cell r="G219" t="str">
            <v>Langar Commercial PV</v>
          </cell>
          <cell r="I219">
            <v>0</v>
          </cell>
        </row>
        <row r="220">
          <cell r="G220" t="str">
            <v>Langar PV Community</v>
          </cell>
          <cell r="I220">
            <v>0</v>
          </cell>
        </row>
        <row r="221">
          <cell r="G221" t="str">
            <v>Grendon/Huntingdon Interconnector</v>
          </cell>
          <cell r="I221">
            <v>0</v>
          </cell>
        </row>
        <row r="222">
          <cell r="G222" t="str">
            <v>Corby Power generation</v>
          </cell>
          <cell r="I222">
            <v>0</v>
          </cell>
        </row>
        <row r="223">
          <cell r="G223" t="str">
            <v>Redfield Road 1 STOR</v>
          </cell>
          <cell r="I223">
            <v>14.27</v>
          </cell>
        </row>
        <row r="224">
          <cell r="G224" t="str">
            <v>Trafalgar Pk Gas STOR</v>
          </cell>
          <cell r="I224">
            <v>5.9</v>
          </cell>
        </row>
        <row r="225">
          <cell r="G225" t="str">
            <v>Redfield Road B STOR</v>
          </cell>
          <cell r="I225">
            <v>15.05</v>
          </cell>
        </row>
        <row r="226">
          <cell r="G226" t="str">
            <v>Watnall Brickworks</v>
          </cell>
          <cell r="I226">
            <v>1.23</v>
          </cell>
        </row>
        <row r="227">
          <cell r="G227" t="str">
            <v>Ansty Park EES</v>
          </cell>
          <cell r="I227">
            <v>259.64999999999998</v>
          </cell>
        </row>
        <row r="228">
          <cell r="G228" t="str">
            <v>Asfordby B STOR</v>
          </cell>
          <cell r="I228">
            <v>548.26</v>
          </cell>
        </row>
        <row r="229">
          <cell r="G229" t="str">
            <v>Ashland Farm PV</v>
          </cell>
          <cell r="I229">
            <v>4.2300000000000004</v>
          </cell>
        </row>
        <row r="230">
          <cell r="G230" t="str">
            <v>Attfields Farm Generation</v>
          </cell>
          <cell r="I230">
            <v>4.55</v>
          </cell>
        </row>
        <row r="231">
          <cell r="G231" t="str">
            <v>Back Lane ESS</v>
          </cell>
          <cell r="I231">
            <v>640.26</v>
          </cell>
        </row>
        <row r="232">
          <cell r="G232" t="str">
            <v>Battery Ln Boston ESS</v>
          </cell>
          <cell r="I232">
            <v>193.41</v>
          </cell>
        </row>
        <row r="233">
          <cell r="G233" t="str">
            <v>Branston Potato Farm</v>
          </cell>
          <cell r="I233">
            <v>4.01</v>
          </cell>
        </row>
        <row r="234">
          <cell r="G234" t="str">
            <v>Breach Farm 132</v>
          </cell>
          <cell r="I234">
            <v>970.93</v>
          </cell>
        </row>
        <row r="235">
          <cell r="G235" t="str">
            <v>Burton Pedwardine Ph1</v>
          </cell>
          <cell r="I235">
            <v>12.42</v>
          </cell>
        </row>
        <row r="236">
          <cell r="G236" t="str">
            <v>Church Field ESS &amp; PV</v>
          </cell>
          <cell r="I236">
            <v>297.37</v>
          </cell>
        </row>
        <row r="237">
          <cell r="G237" t="str">
            <v>Churchover solar farm new</v>
          </cell>
          <cell r="I237">
            <v>8.67</v>
          </cell>
        </row>
        <row r="238">
          <cell r="G238" t="str">
            <v>Churchover Solar Farm</v>
          </cell>
          <cell r="I238">
            <v>14.15</v>
          </cell>
        </row>
        <row r="239">
          <cell r="G239" t="str">
            <v>Clay Cross EFW</v>
          </cell>
          <cell r="I239">
            <v>81.099999999999994</v>
          </cell>
        </row>
        <row r="240">
          <cell r="G240" t="str">
            <v>Cogenhoe Road 1 ESS</v>
          </cell>
          <cell r="I240">
            <v>1585.84</v>
          </cell>
        </row>
        <row r="241">
          <cell r="G241" t="str">
            <v>Coney Grey</v>
          </cell>
          <cell r="I241">
            <v>4.49</v>
          </cell>
        </row>
        <row r="242">
          <cell r="G242" t="str">
            <v>Decoy Farm Crowland WF</v>
          </cell>
          <cell r="I242">
            <v>4.9800000000000004</v>
          </cell>
        </row>
        <row r="243">
          <cell r="G243" t="str">
            <v>Denby Transport</v>
          </cell>
          <cell r="I243">
            <v>14.44</v>
          </cell>
        </row>
        <row r="244">
          <cell r="G244" t="str">
            <v>Desford Road ESS</v>
          </cell>
          <cell r="I244">
            <v>265.99</v>
          </cell>
        </row>
        <row r="245">
          <cell r="G245" t="str">
            <v>Dunsby STOR</v>
          </cell>
          <cell r="I245">
            <v>13.01</v>
          </cell>
        </row>
        <row r="246">
          <cell r="G246" t="str">
            <v xml:space="preserve">Eakring Road, Bilsthorpe </v>
          </cell>
          <cell r="I246">
            <v>595.66</v>
          </cell>
        </row>
        <row r="247">
          <cell r="G247" t="str">
            <v>East Wood End PV</v>
          </cell>
          <cell r="I247">
            <v>2.86</v>
          </cell>
        </row>
        <row r="248">
          <cell r="G248" t="str">
            <v>Falcon Works Gas Farm</v>
          </cell>
          <cell r="I248">
            <v>370.46</v>
          </cell>
        </row>
        <row r="249">
          <cell r="G249" t="str">
            <v>Fiskerton Gas Gen</v>
          </cell>
          <cell r="I249">
            <v>22.75</v>
          </cell>
        </row>
        <row r="250">
          <cell r="G250" t="str">
            <v>Grafton Underwood PV</v>
          </cell>
          <cell r="I250">
            <v>2.48</v>
          </cell>
        </row>
        <row r="251">
          <cell r="G251" t="str">
            <v>Grendon Lakes ESS</v>
          </cell>
          <cell r="I251">
            <v>1585.84</v>
          </cell>
        </row>
        <row r="252">
          <cell r="G252" t="str">
            <v xml:space="preserve">Halfway  Ind Est,  Sheffield </v>
          </cell>
          <cell r="I252">
            <v>1.51</v>
          </cell>
        </row>
        <row r="253">
          <cell r="G253" t="str">
            <v>Heckington Fen</v>
          </cell>
          <cell r="I253">
            <v>782.98</v>
          </cell>
        </row>
        <row r="254">
          <cell r="G254" t="str">
            <v>Highgrounds STOR</v>
          </cell>
          <cell r="I254">
            <v>0</v>
          </cell>
        </row>
        <row r="255">
          <cell r="G255" t="str">
            <v>Hill Farm Radford Semele STOR</v>
          </cell>
          <cell r="I255">
            <v>12.67</v>
          </cell>
        </row>
        <row r="256">
          <cell r="G256" t="str">
            <v>Horsemoor Drove Wind Farm</v>
          </cell>
          <cell r="I256">
            <v>44.72</v>
          </cell>
        </row>
        <row r="257">
          <cell r="G257" t="str">
            <v>Judds lane STOR</v>
          </cell>
          <cell r="I257">
            <v>3.83</v>
          </cell>
        </row>
        <row r="258">
          <cell r="G258" t="str">
            <v>Ladywood Farm</v>
          </cell>
          <cell r="I258">
            <v>1.81</v>
          </cell>
        </row>
        <row r="259">
          <cell r="G259" t="str">
            <v>Land at Newhall</v>
          </cell>
          <cell r="I259">
            <v>34.86</v>
          </cell>
        </row>
        <row r="260">
          <cell r="G260" t="str">
            <v>Green Lane Phase 2</v>
          </cell>
          <cell r="I260">
            <v>7.29</v>
          </cell>
        </row>
        <row r="261">
          <cell r="G261" t="str">
            <v>Weldon PV</v>
          </cell>
          <cell r="I261">
            <v>2.13</v>
          </cell>
        </row>
        <row r="262">
          <cell r="G262" t="str">
            <v>Litchlake Farm</v>
          </cell>
          <cell r="I262">
            <v>5.14</v>
          </cell>
        </row>
        <row r="263">
          <cell r="G263" t="str">
            <v>Long Itchington Northern Portal</v>
          </cell>
          <cell r="I263">
            <v>11356.02</v>
          </cell>
        </row>
        <row r="264">
          <cell r="G264" t="str">
            <v>Marsh Lane Boston BIO</v>
          </cell>
          <cell r="I264">
            <v>0</v>
          </cell>
        </row>
        <row r="265">
          <cell r="G265" t="str">
            <v>Mead Phase1</v>
          </cell>
          <cell r="I265">
            <v>25.71</v>
          </cell>
        </row>
        <row r="266">
          <cell r="G266" t="str">
            <v>Mill Farm 2, Great Ponton</v>
          </cell>
          <cell r="I266">
            <v>18.260000000000002</v>
          </cell>
        </row>
        <row r="267">
          <cell r="G267" t="str">
            <v>Newton Wood Farm ESS</v>
          </cell>
          <cell r="I267">
            <v>469.94</v>
          </cell>
        </row>
        <row r="268">
          <cell r="G268" t="str">
            <v>Portway Newport P GAS</v>
          </cell>
          <cell r="I268">
            <v>41.75</v>
          </cell>
        </row>
        <row r="269">
          <cell r="G269" t="str">
            <v>Potash Farm A ESS</v>
          </cell>
          <cell r="I269">
            <v>636.92999999999995</v>
          </cell>
        </row>
        <row r="270">
          <cell r="G270" t="str">
            <v>Potash Farm B ESS</v>
          </cell>
          <cell r="I270">
            <v>503.06</v>
          </cell>
        </row>
        <row r="271">
          <cell r="G271" t="str">
            <v>Ranksborough Farm PV</v>
          </cell>
          <cell r="I271">
            <v>4.22</v>
          </cell>
        </row>
        <row r="272">
          <cell r="G272" t="str">
            <v>Red House Solar farm</v>
          </cell>
          <cell r="I272">
            <v>0.77</v>
          </cell>
        </row>
        <row r="273">
          <cell r="G273" t="str">
            <v>Retford Road Gas Gen</v>
          </cell>
          <cell r="I273">
            <v>0</v>
          </cell>
        </row>
        <row r="274">
          <cell r="G274" t="str">
            <v>Sheepbridge Lane ESS</v>
          </cell>
          <cell r="I274">
            <v>20.16</v>
          </cell>
        </row>
        <row r="275">
          <cell r="G275" t="str">
            <v>Shirebrook Wind Farm</v>
          </cell>
          <cell r="I275">
            <v>23.68</v>
          </cell>
        </row>
        <row r="276">
          <cell r="G276" t="str">
            <v>South Wheatley PV</v>
          </cell>
          <cell r="I276">
            <v>0</v>
          </cell>
        </row>
        <row r="277">
          <cell r="G277" t="str">
            <v>Spring Ridge WF</v>
          </cell>
          <cell r="I277">
            <v>131.53</v>
          </cell>
        </row>
        <row r="278">
          <cell r="G278" t="str">
            <v>Stoke Heights Wind Farm</v>
          </cell>
          <cell r="I278">
            <v>105.58</v>
          </cell>
        </row>
        <row r="279">
          <cell r="G279" t="str">
            <v>Streetfield STOR</v>
          </cell>
          <cell r="I279">
            <v>4.47</v>
          </cell>
        </row>
        <row r="280">
          <cell r="G280" t="str">
            <v>Stud Farm, Sutton-on-Trent</v>
          </cell>
          <cell r="I280">
            <v>2.88</v>
          </cell>
        </row>
        <row r="281">
          <cell r="G281" t="str">
            <v>Sutton Elms STOR</v>
          </cell>
          <cell r="I281">
            <v>8.67</v>
          </cell>
        </row>
        <row r="282">
          <cell r="G282" t="str">
            <v>Swift Wind Farm</v>
          </cell>
          <cell r="I282">
            <v>3.87</v>
          </cell>
        </row>
        <row r="283">
          <cell r="G283" t="str">
            <v>Tathall End Solar Farm</v>
          </cell>
          <cell r="I283">
            <v>18.2</v>
          </cell>
        </row>
        <row r="284">
          <cell r="G284" t="str">
            <v>Thornton Estate STOR</v>
          </cell>
          <cell r="I284">
            <v>8.01</v>
          </cell>
        </row>
        <row r="285">
          <cell r="G285" t="str">
            <v>Thornton Solar Farm</v>
          </cell>
          <cell r="I285">
            <v>64.17</v>
          </cell>
        </row>
        <row r="286">
          <cell r="G286" t="str">
            <v>Thurlaston Estate Solar Farm</v>
          </cell>
          <cell r="I286">
            <v>0.96</v>
          </cell>
        </row>
        <row r="287">
          <cell r="G287" t="str">
            <v>Tuckey Farm PV</v>
          </cell>
          <cell r="I287">
            <v>3.76</v>
          </cell>
        </row>
        <row r="288">
          <cell r="G288" t="str">
            <v>Tutbury Solar Farm</v>
          </cell>
          <cell r="I288">
            <v>43.24</v>
          </cell>
        </row>
        <row r="289">
          <cell r="G289" t="str">
            <v>Walworth farm EES</v>
          </cell>
          <cell r="I289">
            <v>41.35</v>
          </cell>
        </row>
        <row r="290">
          <cell r="G290" t="str">
            <v>Whaddon 2872</v>
          </cell>
          <cell r="I290">
            <v>1.01</v>
          </cell>
        </row>
        <row r="291">
          <cell r="G291" t="str">
            <v>Whitecross Lane PV Park</v>
          </cell>
          <cell r="I291">
            <v>17.829999999999998</v>
          </cell>
        </row>
        <row r="292">
          <cell r="G292" t="str">
            <v>Whitfield Hs Fm STOR</v>
          </cell>
          <cell r="I292">
            <v>7.84</v>
          </cell>
        </row>
        <row r="293">
          <cell r="G293" t="str">
            <v>Whitsundoles Solar Farm</v>
          </cell>
          <cell r="I293">
            <v>19.88</v>
          </cell>
        </row>
        <row r="294">
          <cell r="G294" t="str">
            <v>Wide Lane Solar Farm</v>
          </cell>
          <cell r="I294">
            <v>4.6100000000000003</v>
          </cell>
        </row>
        <row r="295">
          <cell r="G295" t="str">
            <v>Willow Park Farm Generation</v>
          </cell>
          <cell r="I295">
            <v>29.12</v>
          </cell>
        </row>
        <row r="296">
          <cell r="G296" t="str">
            <v>Wilsthorpe Farm</v>
          </cell>
          <cell r="I296">
            <v>3.83</v>
          </cell>
        </row>
        <row r="297">
          <cell r="G297"/>
        </row>
        <row r="298">
          <cell r="G298"/>
        </row>
        <row r="299">
          <cell r="G299"/>
        </row>
        <row r="300">
          <cell r="G300"/>
        </row>
        <row r="301">
          <cell r="G301"/>
        </row>
        <row r="302">
          <cell r="G302"/>
        </row>
        <row r="303">
          <cell r="G303"/>
        </row>
        <row r="304">
          <cell r="G304"/>
        </row>
        <row r="305">
          <cell r="G305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 Residual Charging Bandings"/>
      <sheetName val="Charge Calculator"/>
    </sheetNames>
    <sheetDataSet>
      <sheetData sheetId="0"/>
      <sheetData sheetId="1"/>
      <sheetData sheetId="2">
        <row r="10">
          <cell r="G10" t="str">
            <v>Name</v>
          </cell>
          <cell r="H10" t="str">
            <v>Residual Charging Band</v>
          </cell>
          <cell r="I10" t="str">
            <v>Import
Super Red
unit charge
(p/kWh)</v>
          </cell>
          <cell r="J10" t="str">
            <v>Import
fixed charge
(p/day)</v>
          </cell>
          <cell r="K10" t="str">
            <v>Import
capacity charge
(p/kVA/day)</v>
          </cell>
          <cell r="L10" t="str">
            <v>Import
exceeded capacity charge
(p/kVA/day)</v>
          </cell>
          <cell r="M10" t="str">
            <v>Export
Super Red
unit charge
(p/kWh)</v>
          </cell>
          <cell r="N10" t="str">
            <v>Export
fixed charge
(p/day)</v>
          </cell>
          <cell r="O10" t="str">
            <v>Export
capacity charge
(p/kVA/day)</v>
          </cell>
          <cell r="P10" t="str">
            <v>Export
exceeded capacity charge
(p/kVA/day)</v>
          </cell>
        </row>
        <row r="11">
          <cell r="G11" t="str">
            <v>Jaguar Land Rover Gaydon</v>
          </cell>
          <cell r="H11">
            <v>4</v>
          </cell>
          <cell r="I11">
            <v>0.30099999999999999</v>
          </cell>
          <cell r="J11">
            <v>52430.55</v>
          </cell>
          <cell r="K11">
            <v>1.57</v>
          </cell>
          <cell r="L11">
            <v>1.57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G12" t="str">
            <v>Lyon Road Gas Gen</v>
          </cell>
          <cell r="H12">
            <v>0</v>
          </cell>
          <cell r="I12">
            <v>0</v>
          </cell>
          <cell r="J12">
            <v>43.68</v>
          </cell>
          <cell r="K12">
            <v>0.91</v>
          </cell>
          <cell r="L12">
            <v>0.91</v>
          </cell>
          <cell r="M12">
            <v>-0.20799999999999999</v>
          </cell>
          <cell r="N12">
            <v>1164.69</v>
          </cell>
          <cell r="O12">
            <v>0.05</v>
          </cell>
          <cell r="P12">
            <v>0.05</v>
          </cell>
        </row>
        <row r="13">
          <cell r="G13" t="str">
            <v>Asher Lane 33kV STOR</v>
          </cell>
          <cell r="H13">
            <v>0</v>
          </cell>
          <cell r="I13">
            <v>0</v>
          </cell>
          <cell r="J13">
            <v>3.03</v>
          </cell>
          <cell r="K13">
            <v>1.35</v>
          </cell>
          <cell r="L13">
            <v>1.35</v>
          </cell>
          <cell r="M13">
            <v>-0.89400000000000002</v>
          </cell>
          <cell r="N13">
            <v>160.69</v>
          </cell>
          <cell r="O13">
            <v>0.05</v>
          </cell>
          <cell r="P13">
            <v>0.05</v>
          </cell>
        </row>
        <row r="14">
          <cell r="G14" t="str">
            <v xml:space="preserve">Spondon Peaking STOR </v>
          </cell>
          <cell r="H14">
            <v>0</v>
          </cell>
          <cell r="I14">
            <v>2.8410000000000002</v>
          </cell>
          <cell r="J14">
            <v>10.67</v>
          </cell>
          <cell r="K14">
            <v>1.56</v>
          </cell>
          <cell r="L14">
            <v>1.56</v>
          </cell>
          <cell r="M14">
            <v>-3.9910000000000001</v>
          </cell>
          <cell r="N14">
            <v>299.63</v>
          </cell>
          <cell r="O14">
            <v>0.05</v>
          </cell>
          <cell r="P14">
            <v>0.05</v>
          </cell>
        </row>
        <row r="15">
          <cell r="G15" t="str">
            <v>Churchover solar farm new</v>
          </cell>
          <cell r="H15">
            <v>1</v>
          </cell>
          <cell r="I15">
            <v>0</v>
          </cell>
          <cell r="J15">
            <v>1845.67</v>
          </cell>
          <cell r="K15">
            <v>1.01</v>
          </cell>
          <cell r="L15">
            <v>1.01</v>
          </cell>
          <cell r="M15">
            <v>0</v>
          </cell>
          <cell r="N15">
            <v>1629.89</v>
          </cell>
          <cell r="O15">
            <v>0.05</v>
          </cell>
          <cell r="P15">
            <v>0.05</v>
          </cell>
        </row>
        <row r="16">
          <cell r="G16" t="str">
            <v>Hall Farm Site PV  2</v>
          </cell>
          <cell r="H16">
            <v>1</v>
          </cell>
          <cell r="I16">
            <v>2.42</v>
          </cell>
          <cell r="J16">
            <v>1836.72</v>
          </cell>
          <cell r="K16">
            <v>1.95</v>
          </cell>
          <cell r="L16">
            <v>1.95</v>
          </cell>
          <cell r="M16">
            <v>0</v>
          </cell>
          <cell r="N16">
            <v>77.48</v>
          </cell>
          <cell r="O16">
            <v>0.05</v>
          </cell>
          <cell r="P16">
            <v>0.05</v>
          </cell>
        </row>
        <row r="17">
          <cell r="G17" t="str">
            <v>Back Lane ESS</v>
          </cell>
          <cell r="H17">
            <v>0</v>
          </cell>
          <cell r="I17">
            <v>0</v>
          </cell>
          <cell r="J17">
            <v>580.24</v>
          </cell>
          <cell r="K17">
            <v>2.72</v>
          </cell>
          <cell r="L17">
            <v>2.72</v>
          </cell>
          <cell r="M17">
            <v>-2.9089999999999998</v>
          </cell>
          <cell r="N17">
            <v>580.24</v>
          </cell>
          <cell r="O17">
            <v>0.05</v>
          </cell>
          <cell r="P17">
            <v>0.05</v>
          </cell>
        </row>
        <row r="18">
          <cell r="G18" t="str">
            <v>Thornton Estate, Weighbridge Road</v>
          </cell>
          <cell r="H18">
            <v>0</v>
          </cell>
          <cell r="I18">
            <v>0</v>
          </cell>
          <cell r="J18">
            <v>3.04</v>
          </cell>
          <cell r="K18">
            <v>1.85</v>
          </cell>
          <cell r="L18">
            <v>1.85</v>
          </cell>
          <cell r="M18">
            <v>-1.246</v>
          </cell>
          <cell r="N18">
            <v>304.33</v>
          </cell>
          <cell r="O18">
            <v>0.05</v>
          </cell>
          <cell r="P18">
            <v>0.05</v>
          </cell>
        </row>
        <row r="19">
          <cell r="G19" t="str">
            <v>Battery Ln Boston ESS</v>
          </cell>
          <cell r="H19">
            <v>0</v>
          </cell>
          <cell r="I19">
            <v>0.71399999999999997</v>
          </cell>
          <cell r="J19">
            <v>81.86</v>
          </cell>
          <cell r="K19">
            <v>0.7</v>
          </cell>
          <cell r="L19">
            <v>0.7</v>
          </cell>
          <cell r="M19">
            <v>-0.72399999999999998</v>
          </cell>
          <cell r="N19">
            <v>81.86</v>
          </cell>
          <cell r="O19">
            <v>0.05</v>
          </cell>
          <cell r="P19">
            <v>0.05</v>
          </cell>
        </row>
        <row r="20">
          <cell r="G20" t="str">
            <v>Whitecross Lane PV Park</v>
          </cell>
          <cell r="H20">
            <v>0</v>
          </cell>
          <cell r="I20">
            <v>0</v>
          </cell>
          <cell r="J20">
            <v>99.55</v>
          </cell>
          <cell r="K20">
            <v>2.94</v>
          </cell>
          <cell r="L20">
            <v>2.94</v>
          </cell>
          <cell r="M20">
            <v>0</v>
          </cell>
          <cell r="N20">
            <v>3484.4</v>
          </cell>
          <cell r="O20">
            <v>0.05</v>
          </cell>
          <cell r="P20">
            <v>0.05</v>
          </cell>
        </row>
        <row r="21">
          <cell r="G21" t="str">
            <v>Streetfield Farm Watling PV</v>
          </cell>
          <cell r="H21">
            <v>0</v>
          </cell>
          <cell r="I21">
            <v>0</v>
          </cell>
          <cell r="J21">
            <v>22.91</v>
          </cell>
          <cell r="K21">
            <v>1.74</v>
          </cell>
          <cell r="L21">
            <v>1.74</v>
          </cell>
          <cell r="M21">
            <v>0</v>
          </cell>
          <cell r="N21">
            <v>2290.6799999999998</v>
          </cell>
          <cell r="O21">
            <v>0.05</v>
          </cell>
          <cell r="P21">
            <v>0.05</v>
          </cell>
        </row>
        <row r="22">
          <cell r="G22" t="str">
            <v>Gorse Lane Solar</v>
          </cell>
          <cell r="H22">
            <v>0</v>
          </cell>
          <cell r="I22">
            <v>0</v>
          </cell>
          <cell r="J22">
            <v>7.13</v>
          </cell>
          <cell r="K22">
            <v>2.95</v>
          </cell>
          <cell r="L22">
            <v>2.95</v>
          </cell>
          <cell r="M22">
            <v>0</v>
          </cell>
          <cell r="N22">
            <v>4847.21</v>
          </cell>
          <cell r="O22">
            <v>0.05</v>
          </cell>
          <cell r="P22">
            <v>0.05</v>
          </cell>
        </row>
        <row r="23">
          <cell r="G23" t="str">
            <v>Gorse Lane Solar Ext</v>
          </cell>
          <cell r="H23">
            <v>0</v>
          </cell>
          <cell r="I23">
            <v>0</v>
          </cell>
          <cell r="J23">
            <v>6.98</v>
          </cell>
          <cell r="K23">
            <v>2.95</v>
          </cell>
          <cell r="L23">
            <v>2.95</v>
          </cell>
          <cell r="M23">
            <v>0</v>
          </cell>
          <cell r="N23">
            <v>4651.91</v>
          </cell>
          <cell r="O23">
            <v>0.05</v>
          </cell>
          <cell r="P23">
            <v>0.05</v>
          </cell>
        </row>
        <row r="24">
          <cell r="G24" t="str">
            <v>Branston Potato Farm</v>
          </cell>
          <cell r="H24">
            <v>0</v>
          </cell>
          <cell r="I24">
            <v>0</v>
          </cell>
          <cell r="J24">
            <v>6.19</v>
          </cell>
          <cell r="K24">
            <v>2.1</v>
          </cell>
          <cell r="L24">
            <v>2.1</v>
          </cell>
          <cell r="M24">
            <v>0</v>
          </cell>
          <cell r="N24">
            <v>707.41</v>
          </cell>
          <cell r="O24">
            <v>0.05</v>
          </cell>
          <cell r="P24">
            <v>0.05</v>
          </cell>
        </row>
        <row r="25">
          <cell r="G25" t="str">
            <v>Cotham Grange 132 PV</v>
          </cell>
          <cell r="H25">
            <v>0</v>
          </cell>
          <cell r="I25">
            <v>0</v>
          </cell>
          <cell r="J25">
            <v>7.84</v>
          </cell>
          <cell r="K25">
            <v>1.33</v>
          </cell>
          <cell r="L25">
            <v>1.33</v>
          </cell>
          <cell r="M25">
            <v>0</v>
          </cell>
          <cell r="N25">
            <v>743.26</v>
          </cell>
          <cell r="O25">
            <v>0.05</v>
          </cell>
          <cell r="P25">
            <v>0.05</v>
          </cell>
        </row>
        <row r="26">
          <cell r="G26" t="str">
            <v>Newhurst ERF 132 EFW</v>
          </cell>
          <cell r="H26">
            <v>0</v>
          </cell>
          <cell r="I26">
            <v>0</v>
          </cell>
          <cell r="J26">
            <v>720.11</v>
          </cell>
          <cell r="K26">
            <v>1.71</v>
          </cell>
          <cell r="L26">
            <v>1.71</v>
          </cell>
          <cell r="M26">
            <v>-1.468</v>
          </cell>
          <cell r="N26">
            <v>4800.71</v>
          </cell>
          <cell r="O26">
            <v>0.05</v>
          </cell>
          <cell r="P26">
            <v>0.05</v>
          </cell>
        </row>
        <row r="27">
          <cell r="G27" t="str">
            <v>Grafton Underwood</v>
          </cell>
          <cell r="H27">
            <v>0</v>
          </cell>
          <cell r="I27">
            <v>0</v>
          </cell>
          <cell r="J27">
            <v>1.6</v>
          </cell>
          <cell r="K27">
            <v>1.54</v>
          </cell>
          <cell r="L27">
            <v>1.54</v>
          </cell>
          <cell r="M27">
            <v>0</v>
          </cell>
          <cell r="N27">
            <v>712</v>
          </cell>
          <cell r="O27">
            <v>0.05</v>
          </cell>
          <cell r="P27">
            <v>0.05</v>
          </cell>
        </row>
        <row r="28">
          <cell r="G28" t="str">
            <v>Desford Road BESS 132</v>
          </cell>
          <cell r="H28">
            <v>0</v>
          </cell>
          <cell r="I28">
            <v>0</v>
          </cell>
          <cell r="J28">
            <v>356.8</v>
          </cell>
          <cell r="K28">
            <v>2.56</v>
          </cell>
          <cell r="L28">
            <v>2.56</v>
          </cell>
          <cell r="M28">
            <v>-2.69</v>
          </cell>
          <cell r="N28">
            <v>356.8</v>
          </cell>
          <cell r="O28">
            <v>0.05</v>
          </cell>
          <cell r="P28">
            <v>0.05</v>
          </cell>
        </row>
        <row r="29">
          <cell r="G29" t="str">
            <v>Jaguar Land Rover Whitley</v>
          </cell>
          <cell r="H29">
            <v>4</v>
          </cell>
          <cell r="I29">
            <v>0.307</v>
          </cell>
          <cell r="J29">
            <v>69372.990000000005</v>
          </cell>
          <cell r="K29">
            <v>1.25</v>
          </cell>
          <cell r="L29">
            <v>1.25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G30" t="str">
            <v>Long Itchington Northern Portal</v>
          </cell>
          <cell r="H30">
            <v>2</v>
          </cell>
          <cell r="I30">
            <v>0.36399999999999999</v>
          </cell>
          <cell r="J30">
            <v>31886.67</v>
          </cell>
          <cell r="K30">
            <v>1.3</v>
          </cell>
          <cell r="L30">
            <v>1.3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G31" t="str">
            <v>Yew Tree Farm PV</v>
          </cell>
          <cell r="H31">
            <v>0</v>
          </cell>
          <cell r="I31">
            <v>0</v>
          </cell>
          <cell r="J31">
            <v>1.35</v>
          </cell>
          <cell r="K31">
            <v>2.81</v>
          </cell>
          <cell r="L31">
            <v>2.81</v>
          </cell>
          <cell r="M31">
            <v>0</v>
          </cell>
          <cell r="N31">
            <v>162.37</v>
          </cell>
          <cell r="O31">
            <v>0.05</v>
          </cell>
          <cell r="P31">
            <v>0.05</v>
          </cell>
        </row>
        <row r="32">
          <cell r="G32" t="str">
            <v>Cobb Farm Egmanton PV</v>
          </cell>
          <cell r="H32">
            <v>0</v>
          </cell>
          <cell r="I32">
            <v>0.98699999999999999</v>
          </cell>
          <cell r="J32">
            <v>1.88</v>
          </cell>
          <cell r="K32">
            <v>2.86</v>
          </cell>
          <cell r="L32">
            <v>2.86</v>
          </cell>
          <cell r="M32">
            <v>0</v>
          </cell>
          <cell r="N32">
            <v>376.83</v>
          </cell>
          <cell r="O32">
            <v>0.05</v>
          </cell>
          <cell r="P32">
            <v>0.05</v>
          </cell>
        </row>
        <row r="33">
          <cell r="G33" t="str">
            <v>Kelmarsh Wind Farm</v>
          </cell>
          <cell r="H33">
            <v>0</v>
          </cell>
          <cell r="I33">
            <v>0.63</v>
          </cell>
          <cell r="J33">
            <v>186.46</v>
          </cell>
          <cell r="K33">
            <v>1.08</v>
          </cell>
          <cell r="L33">
            <v>1.08</v>
          </cell>
          <cell r="M33">
            <v>0</v>
          </cell>
          <cell r="N33">
            <v>9173.7900000000009</v>
          </cell>
          <cell r="O33">
            <v>0.05</v>
          </cell>
          <cell r="P33">
            <v>0.05</v>
          </cell>
        </row>
        <row r="34">
          <cell r="G34" t="str">
            <v>Copley Farm PV Claypole</v>
          </cell>
          <cell r="H34">
            <v>0</v>
          </cell>
          <cell r="I34">
            <v>0.97399999999999998</v>
          </cell>
          <cell r="J34">
            <v>12.78</v>
          </cell>
          <cell r="K34">
            <v>2.2400000000000002</v>
          </cell>
          <cell r="L34">
            <v>2.2400000000000002</v>
          </cell>
          <cell r="M34">
            <v>0</v>
          </cell>
          <cell r="N34">
            <v>1089.06</v>
          </cell>
          <cell r="O34">
            <v>0.05</v>
          </cell>
          <cell r="P34">
            <v>0.05</v>
          </cell>
        </row>
        <row r="35">
          <cell r="G35" t="str">
            <v>Greatmoor EFW Calvert</v>
          </cell>
          <cell r="H35">
            <v>0</v>
          </cell>
          <cell r="I35">
            <v>0</v>
          </cell>
          <cell r="J35">
            <v>803.3</v>
          </cell>
          <cell r="K35">
            <v>0.61</v>
          </cell>
          <cell r="L35">
            <v>0.61</v>
          </cell>
          <cell r="M35">
            <v>0</v>
          </cell>
          <cell r="N35">
            <v>6621.1</v>
          </cell>
          <cell r="O35">
            <v>0.05</v>
          </cell>
          <cell r="P35">
            <v>0.05</v>
          </cell>
        </row>
        <row r="36">
          <cell r="G36" t="str">
            <v>Lodge Farm (Calow) PV</v>
          </cell>
          <cell r="H36">
            <v>0</v>
          </cell>
          <cell r="I36">
            <v>0</v>
          </cell>
          <cell r="J36">
            <v>2.1</v>
          </cell>
          <cell r="K36">
            <v>2.95</v>
          </cell>
          <cell r="L36">
            <v>2.95</v>
          </cell>
          <cell r="M36">
            <v>0</v>
          </cell>
          <cell r="N36">
            <v>188.99</v>
          </cell>
          <cell r="O36">
            <v>0.05</v>
          </cell>
          <cell r="P36">
            <v>0.05</v>
          </cell>
        </row>
        <row r="37">
          <cell r="G37" t="str">
            <v>Arkwright Solar PV</v>
          </cell>
          <cell r="H37">
            <v>0</v>
          </cell>
          <cell r="I37">
            <v>0</v>
          </cell>
          <cell r="J37">
            <v>113.85</v>
          </cell>
          <cell r="K37">
            <v>2.69</v>
          </cell>
          <cell r="L37">
            <v>2.69</v>
          </cell>
          <cell r="M37">
            <v>0</v>
          </cell>
          <cell r="N37">
            <v>1138.49</v>
          </cell>
          <cell r="O37">
            <v>0.05</v>
          </cell>
          <cell r="P37">
            <v>0.05</v>
          </cell>
        </row>
        <row r="38">
          <cell r="G38" t="str">
            <v>Langar PV Imports</v>
          </cell>
          <cell r="H38">
            <v>0</v>
          </cell>
          <cell r="I38">
            <v>1.4279999999999999</v>
          </cell>
          <cell r="J38">
            <v>1.22</v>
          </cell>
          <cell r="K38">
            <v>3</v>
          </cell>
          <cell r="L38">
            <v>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G39" t="str">
            <v>Langar Commercial PV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81.25</v>
          </cell>
          <cell r="O39">
            <v>0.05</v>
          </cell>
          <cell r="P39">
            <v>0.05</v>
          </cell>
        </row>
        <row r="40">
          <cell r="G40" t="str">
            <v>Langar PV Community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81.25</v>
          </cell>
          <cell r="O40">
            <v>0.05</v>
          </cell>
          <cell r="P40">
            <v>0.05</v>
          </cell>
        </row>
        <row r="41">
          <cell r="G41" t="str">
            <v>Averill Farm PV</v>
          </cell>
          <cell r="H41">
            <v>0</v>
          </cell>
          <cell r="I41">
            <v>0</v>
          </cell>
          <cell r="J41">
            <v>15.12</v>
          </cell>
          <cell r="K41">
            <v>3.02</v>
          </cell>
          <cell r="L41">
            <v>3.02</v>
          </cell>
          <cell r="M41">
            <v>0</v>
          </cell>
          <cell r="N41">
            <v>1347.58</v>
          </cell>
          <cell r="O41">
            <v>0.05</v>
          </cell>
          <cell r="P41">
            <v>0.05</v>
          </cell>
        </row>
        <row r="42">
          <cell r="G42" t="str">
            <v>Marchington Solar PV</v>
          </cell>
          <cell r="H42">
            <v>0</v>
          </cell>
          <cell r="I42">
            <v>2.843</v>
          </cell>
          <cell r="J42">
            <v>1.31</v>
          </cell>
          <cell r="K42">
            <v>1.05</v>
          </cell>
          <cell r="L42">
            <v>1.05</v>
          </cell>
          <cell r="M42">
            <v>0</v>
          </cell>
          <cell r="N42">
            <v>223.01</v>
          </cell>
          <cell r="O42">
            <v>0.05</v>
          </cell>
          <cell r="P42">
            <v>0.05</v>
          </cell>
        </row>
        <row r="43">
          <cell r="G43" t="str">
            <v>West End Fm Treswell PV</v>
          </cell>
          <cell r="H43">
            <v>1</v>
          </cell>
          <cell r="I43">
            <v>0.98399999999999999</v>
          </cell>
          <cell r="J43">
            <v>1834.54</v>
          </cell>
          <cell r="K43">
            <v>1.74</v>
          </cell>
          <cell r="L43">
            <v>1.74</v>
          </cell>
          <cell r="M43">
            <v>0</v>
          </cell>
          <cell r="N43">
            <v>270.01</v>
          </cell>
          <cell r="O43">
            <v>0.05</v>
          </cell>
          <cell r="P43">
            <v>0.05</v>
          </cell>
        </row>
        <row r="44">
          <cell r="G44" t="str">
            <v>Fields Farm Southam PV</v>
          </cell>
          <cell r="H44">
            <v>0</v>
          </cell>
          <cell r="I44">
            <v>0.30499999999999999</v>
          </cell>
          <cell r="J44">
            <v>2.2200000000000002</v>
          </cell>
          <cell r="K44">
            <v>1.0900000000000001</v>
          </cell>
          <cell r="L44">
            <v>1.0900000000000001</v>
          </cell>
          <cell r="M44">
            <v>0</v>
          </cell>
          <cell r="N44">
            <v>195.7</v>
          </cell>
          <cell r="O44">
            <v>0.05</v>
          </cell>
          <cell r="P44">
            <v>0.05</v>
          </cell>
        </row>
        <row r="45">
          <cell r="G45" t="str">
            <v>Canopus Farm PV</v>
          </cell>
          <cell r="H45">
            <v>0</v>
          </cell>
          <cell r="I45">
            <v>0.69799999999999995</v>
          </cell>
          <cell r="J45">
            <v>2.65</v>
          </cell>
          <cell r="K45">
            <v>0.81</v>
          </cell>
          <cell r="L45">
            <v>0.81</v>
          </cell>
          <cell r="M45">
            <v>0</v>
          </cell>
          <cell r="N45">
            <v>245.11</v>
          </cell>
          <cell r="O45">
            <v>0.05</v>
          </cell>
          <cell r="P45">
            <v>0.05</v>
          </cell>
        </row>
        <row r="46">
          <cell r="G46" t="str">
            <v>Lindridge Farm PV</v>
          </cell>
          <cell r="H46">
            <v>0</v>
          </cell>
          <cell r="I46">
            <v>2.5990000000000002</v>
          </cell>
          <cell r="J46">
            <v>2.04</v>
          </cell>
          <cell r="K46">
            <v>2.2599999999999998</v>
          </cell>
          <cell r="L46">
            <v>2.2599999999999998</v>
          </cell>
          <cell r="M46">
            <v>0</v>
          </cell>
          <cell r="N46">
            <v>161.68</v>
          </cell>
          <cell r="O46">
            <v>0.05</v>
          </cell>
          <cell r="P46">
            <v>0.05</v>
          </cell>
        </row>
        <row r="47">
          <cell r="G47" t="str">
            <v>Thornborough Grnds PV</v>
          </cell>
          <cell r="H47">
            <v>1</v>
          </cell>
          <cell r="I47">
            <v>0</v>
          </cell>
          <cell r="J47">
            <v>1848.66</v>
          </cell>
          <cell r="K47">
            <v>3.26</v>
          </cell>
          <cell r="L47">
            <v>3.26</v>
          </cell>
          <cell r="M47">
            <v>0</v>
          </cell>
          <cell r="N47">
            <v>611.61</v>
          </cell>
          <cell r="O47">
            <v>0.05</v>
          </cell>
          <cell r="P47">
            <v>0.05</v>
          </cell>
        </row>
        <row r="48">
          <cell r="G48" t="str">
            <v>Wymeswold Narrow Lane PV</v>
          </cell>
          <cell r="H48">
            <v>0</v>
          </cell>
          <cell r="I48">
            <v>1.3759999999999999</v>
          </cell>
          <cell r="J48">
            <v>11.29</v>
          </cell>
          <cell r="K48">
            <v>2.33</v>
          </cell>
          <cell r="L48">
            <v>2.33</v>
          </cell>
          <cell r="M48">
            <v>0</v>
          </cell>
          <cell r="N48">
            <v>465.01</v>
          </cell>
          <cell r="O48">
            <v>0.05</v>
          </cell>
          <cell r="P48">
            <v>0.05</v>
          </cell>
        </row>
        <row r="49">
          <cell r="G49" t="str">
            <v>Manor Farm Horton PV</v>
          </cell>
          <cell r="H49">
            <v>0</v>
          </cell>
          <cell r="I49">
            <v>0.64200000000000002</v>
          </cell>
          <cell r="J49">
            <v>5.16</v>
          </cell>
          <cell r="K49">
            <v>1.1499999999999999</v>
          </cell>
          <cell r="L49">
            <v>1.1499999999999999</v>
          </cell>
          <cell r="M49">
            <v>0</v>
          </cell>
          <cell r="N49">
            <v>1031.22</v>
          </cell>
          <cell r="O49">
            <v>0.05</v>
          </cell>
          <cell r="P49">
            <v>0.05</v>
          </cell>
        </row>
        <row r="50">
          <cell r="G50" t="str">
            <v>Handley Park Farm PV</v>
          </cell>
          <cell r="H50">
            <v>0</v>
          </cell>
          <cell r="I50">
            <v>0</v>
          </cell>
          <cell r="J50">
            <v>9.7799999999999994</v>
          </cell>
          <cell r="K50">
            <v>1.1299999999999999</v>
          </cell>
          <cell r="L50">
            <v>1.1299999999999999</v>
          </cell>
          <cell r="M50">
            <v>0</v>
          </cell>
          <cell r="N50">
            <v>488.93</v>
          </cell>
          <cell r="O50">
            <v>0.05</v>
          </cell>
          <cell r="P50">
            <v>0.05</v>
          </cell>
        </row>
        <row r="51">
          <cell r="G51" t="str">
            <v>Shelton Lodge PV</v>
          </cell>
          <cell r="H51">
            <v>0</v>
          </cell>
          <cell r="I51">
            <v>0.98499999999999999</v>
          </cell>
          <cell r="J51">
            <v>26.45</v>
          </cell>
          <cell r="K51">
            <v>2.44</v>
          </cell>
          <cell r="L51">
            <v>2.44</v>
          </cell>
          <cell r="M51">
            <v>0</v>
          </cell>
          <cell r="N51">
            <v>2257.7600000000002</v>
          </cell>
          <cell r="O51">
            <v>0.05</v>
          </cell>
          <cell r="P51">
            <v>0.05</v>
          </cell>
        </row>
        <row r="52">
          <cell r="G52" t="str">
            <v>Brafield on the Green PV</v>
          </cell>
          <cell r="H52">
            <v>1</v>
          </cell>
          <cell r="I52">
            <v>0.623</v>
          </cell>
          <cell r="J52">
            <v>1899.06</v>
          </cell>
          <cell r="K52">
            <v>0.85</v>
          </cell>
          <cell r="L52">
            <v>0.85</v>
          </cell>
          <cell r="M52">
            <v>0</v>
          </cell>
          <cell r="N52">
            <v>2501.92</v>
          </cell>
          <cell r="O52">
            <v>0.05</v>
          </cell>
          <cell r="P52">
            <v>0.05</v>
          </cell>
        </row>
        <row r="53">
          <cell r="G53" t="str">
            <v>Sywell PV</v>
          </cell>
          <cell r="H53">
            <v>1</v>
          </cell>
          <cell r="I53">
            <v>0.63100000000000001</v>
          </cell>
          <cell r="J53">
            <v>1864.65</v>
          </cell>
          <cell r="K53">
            <v>0.76</v>
          </cell>
          <cell r="L53">
            <v>0.76</v>
          </cell>
          <cell r="M53">
            <v>0</v>
          </cell>
          <cell r="N53">
            <v>3230.16</v>
          </cell>
          <cell r="O53">
            <v>0.05</v>
          </cell>
          <cell r="P53">
            <v>0.05</v>
          </cell>
        </row>
        <row r="54">
          <cell r="G54" t="str">
            <v>Holtwood Farm PV</v>
          </cell>
          <cell r="H54">
            <v>0</v>
          </cell>
          <cell r="I54">
            <v>2.7789999999999999</v>
          </cell>
          <cell r="J54">
            <v>15.19</v>
          </cell>
          <cell r="K54">
            <v>0.73</v>
          </cell>
          <cell r="L54">
            <v>0.73</v>
          </cell>
          <cell r="M54">
            <v>0</v>
          </cell>
          <cell r="N54">
            <v>822.81</v>
          </cell>
          <cell r="O54">
            <v>0.05</v>
          </cell>
          <cell r="P54">
            <v>0.05</v>
          </cell>
        </row>
        <row r="55">
          <cell r="G55" t="str">
            <v>Drakelow Farm PV</v>
          </cell>
          <cell r="H55">
            <v>0</v>
          </cell>
          <cell r="I55">
            <v>0</v>
          </cell>
          <cell r="J55">
            <v>6.46</v>
          </cell>
          <cell r="K55">
            <v>1.01</v>
          </cell>
          <cell r="L55">
            <v>1.01</v>
          </cell>
          <cell r="M55">
            <v>0</v>
          </cell>
          <cell r="N55">
            <v>645.87</v>
          </cell>
          <cell r="O55">
            <v>0.05</v>
          </cell>
          <cell r="P55">
            <v>0.05</v>
          </cell>
        </row>
        <row r="56">
          <cell r="G56" t="str">
            <v>Stragglethorpe Rd PV</v>
          </cell>
          <cell r="H56">
            <v>0</v>
          </cell>
          <cell r="I56">
            <v>2.4159999999999999</v>
          </cell>
          <cell r="J56">
            <v>3.15</v>
          </cell>
          <cell r="K56">
            <v>2.83</v>
          </cell>
          <cell r="L56">
            <v>2.83</v>
          </cell>
          <cell r="M56">
            <v>0</v>
          </cell>
          <cell r="N56">
            <v>315.44</v>
          </cell>
          <cell r="O56">
            <v>0.05</v>
          </cell>
          <cell r="P56">
            <v>0.05</v>
          </cell>
        </row>
        <row r="57">
          <cell r="G57" t="str">
            <v>Oxcroft Solar Farm PV</v>
          </cell>
          <cell r="H57">
            <v>0</v>
          </cell>
          <cell r="I57">
            <v>0</v>
          </cell>
          <cell r="J57">
            <v>538.36</v>
          </cell>
          <cell r="K57">
            <v>1.42</v>
          </cell>
          <cell r="L57">
            <v>1.42</v>
          </cell>
          <cell r="M57">
            <v>0</v>
          </cell>
          <cell r="N57">
            <v>2850.15</v>
          </cell>
          <cell r="O57">
            <v>0.05</v>
          </cell>
          <cell r="P57">
            <v>0.05</v>
          </cell>
        </row>
        <row r="58">
          <cell r="G58" t="str">
            <v>Derby Waste Sinfin EFW</v>
          </cell>
          <cell r="H58">
            <v>2</v>
          </cell>
          <cell r="I58">
            <v>2.8420000000000001</v>
          </cell>
          <cell r="J58">
            <v>13378.93</v>
          </cell>
          <cell r="K58">
            <v>1.0900000000000001</v>
          </cell>
          <cell r="L58">
            <v>1.0900000000000001</v>
          </cell>
          <cell r="M58">
            <v>-3.4630000000000001</v>
          </cell>
          <cell r="N58">
            <v>1928.67</v>
          </cell>
          <cell r="O58">
            <v>0.05</v>
          </cell>
          <cell r="P58">
            <v>0.05</v>
          </cell>
        </row>
        <row r="59">
          <cell r="G59" t="str">
            <v>Littlewood Farm PV</v>
          </cell>
          <cell r="H59">
            <v>0</v>
          </cell>
          <cell r="I59">
            <v>0</v>
          </cell>
          <cell r="J59">
            <v>1.53</v>
          </cell>
          <cell r="K59">
            <v>1.77</v>
          </cell>
          <cell r="L59">
            <v>1.77</v>
          </cell>
          <cell r="M59">
            <v>0</v>
          </cell>
          <cell r="N59">
            <v>193.47</v>
          </cell>
          <cell r="O59">
            <v>0.05</v>
          </cell>
          <cell r="P59">
            <v>0.05</v>
          </cell>
        </row>
        <row r="60">
          <cell r="G60" t="str">
            <v>Twin Yards Farm PV</v>
          </cell>
          <cell r="H60">
            <v>0</v>
          </cell>
          <cell r="I60">
            <v>0</v>
          </cell>
          <cell r="J60">
            <v>1.63</v>
          </cell>
          <cell r="K60">
            <v>1.46</v>
          </cell>
          <cell r="L60">
            <v>1.46</v>
          </cell>
          <cell r="M60">
            <v>0</v>
          </cell>
          <cell r="N60">
            <v>162.09</v>
          </cell>
          <cell r="O60">
            <v>0.05</v>
          </cell>
          <cell r="P60">
            <v>0.05</v>
          </cell>
        </row>
        <row r="61">
          <cell r="G61" t="str">
            <v>Tower Hayes Farm PV</v>
          </cell>
          <cell r="H61">
            <v>0</v>
          </cell>
          <cell r="I61">
            <v>2.5870000000000002</v>
          </cell>
          <cell r="J61">
            <v>7.36</v>
          </cell>
          <cell r="K61">
            <v>2.12</v>
          </cell>
          <cell r="L61">
            <v>2.12</v>
          </cell>
          <cell r="M61">
            <v>0</v>
          </cell>
          <cell r="N61">
            <v>647.9</v>
          </cell>
          <cell r="O61">
            <v>0.05</v>
          </cell>
          <cell r="P61">
            <v>0.05</v>
          </cell>
        </row>
        <row r="62">
          <cell r="G62" t="str">
            <v>The Breck Solar PV</v>
          </cell>
          <cell r="H62">
            <v>0</v>
          </cell>
          <cell r="I62">
            <v>0</v>
          </cell>
          <cell r="J62">
            <v>24.48</v>
          </cell>
          <cell r="K62">
            <v>1.05</v>
          </cell>
          <cell r="L62">
            <v>1.05</v>
          </cell>
          <cell r="M62">
            <v>0</v>
          </cell>
          <cell r="N62">
            <v>1428.18</v>
          </cell>
          <cell r="O62">
            <v>0.05</v>
          </cell>
          <cell r="P62">
            <v>0.05</v>
          </cell>
        </row>
        <row r="63">
          <cell r="G63" t="str">
            <v>Barnby Moor Retford PV</v>
          </cell>
          <cell r="H63">
            <v>1</v>
          </cell>
          <cell r="I63">
            <v>0.97399999999999998</v>
          </cell>
          <cell r="J63">
            <v>1892.28</v>
          </cell>
          <cell r="K63">
            <v>1.44</v>
          </cell>
          <cell r="L63">
            <v>1.44</v>
          </cell>
          <cell r="M63">
            <v>0</v>
          </cell>
          <cell r="N63">
            <v>2391.44</v>
          </cell>
          <cell r="O63">
            <v>0.05</v>
          </cell>
          <cell r="P63">
            <v>0.05</v>
          </cell>
        </row>
        <row r="64">
          <cell r="G64" t="str">
            <v>Lincoln Farm PV</v>
          </cell>
          <cell r="H64">
            <v>0</v>
          </cell>
          <cell r="I64">
            <v>0</v>
          </cell>
          <cell r="J64">
            <v>5</v>
          </cell>
          <cell r="K64">
            <v>1.25</v>
          </cell>
          <cell r="L64">
            <v>1.25</v>
          </cell>
          <cell r="M64">
            <v>0</v>
          </cell>
          <cell r="N64">
            <v>549.61</v>
          </cell>
          <cell r="O64">
            <v>0.05</v>
          </cell>
          <cell r="P64">
            <v>0.05</v>
          </cell>
        </row>
        <row r="65">
          <cell r="G65" t="str">
            <v>Drakelow Renewable BIO</v>
          </cell>
          <cell r="H65">
            <v>0</v>
          </cell>
          <cell r="I65">
            <v>0</v>
          </cell>
          <cell r="J65">
            <v>31.42</v>
          </cell>
          <cell r="K65">
            <v>0.65</v>
          </cell>
          <cell r="L65">
            <v>0.65</v>
          </cell>
          <cell r="M65">
            <v>0</v>
          </cell>
          <cell r="N65">
            <v>132.31</v>
          </cell>
          <cell r="O65">
            <v>0.05</v>
          </cell>
          <cell r="P65">
            <v>0.05</v>
          </cell>
        </row>
        <row r="66">
          <cell r="G66" t="str">
            <v>Mill Fm Gt Ponton PV</v>
          </cell>
          <cell r="H66">
            <v>0</v>
          </cell>
          <cell r="I66">
            <v>0</v>
          </cell>
          <cell r="J66">
            <v>24.14</v>
          </cell>
          <cell r="K66">
            <v>2.0499999999999998</v>
          </cell>
          <cell r="L66">
            <v>2.0499999999999998</v>
          </cell>
          <cell r="M66">
            <v>0</v>
          </cell>
          <cell r="N66">
            <v>2172.19</v>
          </cell>
          <cell r="O66">
            <v>0.05</v>
          </cell>
          <cell r="P66">
            <v>0.05</v>
          </cell>
        </row>
        <row r="67">
          <cell r="G67" t="str">
            <v>Welland Bio Power Imp</v>
          </cell>
          <cell r="H67">
            <v>1</v>
          </cell>
          <cell r="I67">
            <v>0.63600000000000001</v>
          </cell>
          <cell r="J67">
            <v>1847.23</v>
          </cell>
          <cell r="K67">
            <v>1.21</v>
          </cell>
          <cell r="L67">
            <v>1.21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G68" t="str">
            <v xml:space="preserve">Pebble Hall Farm AD 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-1.294</v>
          </cell>
          <cell r="N68">
            <v>74.42</v>
          </cell>
          <cell r="O68">
            <v>0.05</v>
          </cell>
          <cell r="P68">
            <v>0.05</v>
          </cell>
        </row>
        <row r="69">
          <cell r="G69" t="str">
            <v>Welland Bio Power Exp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-1.294</v>
          </cell>
          <cell r="N69">
            <v>74.42</v>
          </cell>
          <cell r="O69">
            <v>0.05</v>
          </cell>
          <cell r="P69">
            <v>0.05</v>
          </cell>
        </row>
        <row r="70">
          <cell r="G70" t="str">
            <v>Deepdale Solar Fm PV</v>
          </cell>
          <cell r="H70">
            <v>0</v>
          </cell>
          <cell r="I70">
            <v>0</v>
          </cell>
          <cell r="J70">
            <v>7.02</v>
          </cell>
          <cell r="K70">
            <v>2.79</v>
          </cell>
          <cell r="L70">
            <v>2.79</v>
          </cell>
          <cell r="M70">
            <v>0</v>
          </cell>
          <cell r="N70">
            <v>547.59</v>
          </cell>
          <cell r="O70">
            <v>0.05</v>
          </cell>
          <cell r="P70">
            <v>0.05</v>
          </cell>
        </row>
        <row r="71">
          <cell r="G71" t="str">
            <v>Burton Wolds South WF</v>
          </cell>
          <cell r="H71">
            <v>0</v>
          </cell>
          <cell r="I71">
            <v>0.64500000000000002</v>
          </cell>
          <cell r="J71">
            <v>0.93</v>
          </cell>
          <cell r="K71">
            <v>1.05</v>
          </cell>
          <cell r="L71">
            <v>1.05</v>
          </cell>
          <cell r="M71">
            <v>0</v>
          </cell>
          <cell r="N71">
            <v>162.80000000000001</v>
          </cell>
          <cell r="O71">
            <v>0.05</v>
          </cell>
          <cell r="P71">
            <v>0.05</v>
          </cell>
        </row>
        <row r="72">
          <cell r="G72" t="str">
            <v>Gawcott Flds PV Commercial</v>
          </cell>
          <cell r="H72">
            <v>0</v>
          </cell>
          <cell r="I72">
            <v>0</v>
          </cell>
          <cell r="J72">
            <v>0.95</v>
          </cell>
          <cell r="K72">
            <v>1.24</v>
          </cell>
          <cell r="L72">
            <v>1.24</v>
          </cell>
          <cell r="M72">
            <v>0</v>
          </cell>
          <cell r="N72">
            <v>75.39</v>
          </cell>
          <cell r="O72">
            <v>0.05</v>
          </cell>
          <cell r="P72">
            <v>0.05</v>
          </cell>
        </row>
        <row r="73">
          <cell r="G73" t="str">
            <v>Gawcott Flds PV Community</v>
          </cell>
          <cell r="H73">
            <v>0</v>
          </cell>
          <cell r="I73">
            <v>0</v>
          </cell>
          <cell r="J73">
            <v>0.95</v>
          </cell>
          <cell r="K73">
            <v>1.1499999999999999</v>
          </cell>
          <cell r="L73">
            <v>1.1499999999999999</v>
          </cell>
          <cell r="M73">
            <v>0</v>
          </cell>
          <cell r="N73">
            <v>86.43</v>
          </cell>
          <cell r="O73">
            <v>0.05</v>
          </cell>
          <cell r="P73">
            <v>0.05</v>
          </cell>
        </row>
        <row r="74">
          <cell r="G74" t="str">
            <v>John Brookes Sawmill BIO</v>
          </cell>
          <cell r="H74">
            <v>0</v>
          </cell>
          <cell r="I74">
            <v>1.456</v>
          </cell>
          <cell r="J74">
            <v>438.14</v>
          </cell>
          <cell r="K74">
            <v>2.35</v>
          </cell>
          <cell r="L74">
            <v>2.35</v>
          </cell>
          <cell r="M74">
            <v>-3.7149999999999999</v>
          </cell>
          <cell r="N74">
            <v>2788.16</v>
          </cell>
          <cell r="O74">
            <v>0.05</v>
          </cell>
          <cell r="P74">
            <v>0.05</v>
          </cell>
        </row>
        <row r="75">
          <cell r="G75" t="str">
            <v>Hawton Wind Farm WF</v>
          </cell>
          <cell r="H75">
            <v>0</v>
          </cell>
          <cell r="I75">
            <v>0.98299999999999998</v>
          </cell>
          <cell r="J75">
            <v>30.88</v>
          </cell>
          <cell r="K75">
            <v>2.09</v>
          </cell>
          <cell r="L75">
            <v>2.09</v>
          </cell>
          <cell r="M75">
            <v>0</v>
          </cell>
          <cell r="N75">
            <v>1543.94</v>
          </cell>
          <cell r="O75">
            <v>0.05</v>
          </cell>
          <cell r="P75">
            <v>0.05</v>
          </cell>
        </row>
        <row r="76">
          <cell r="G76" t="str">
            <v>Garnham Close STOR</v>
          </cell>
          <cell r="H76">
            <v>0</v>
          </cell>
          <cell r="I76">
            <v>0</v>
          </cell>
          <cell r="J76">
            <v>16.36</v>
          </cell>
          <cell r="K76">
            <v>1.36</v>
          </cell>
          <cell r="L76">
            <v>1.36</v>
          </cell>
          <cell r="M76">
            <v>-0.89400000000000002</v>
          </cell>
          <cell r="N76">
            <v>981.9</v>
          </cell>
          <cell r="O76">
            <v>0.05</v>
          </cell>
          <cell r="P76">
            <v>0.05</v>
          </cell>
        </row>
        <row r="77">
          <cell r="G77" t="str">
            <v>RAF Cranwell High G</v>
          </cell>
          <cell r="H77">
            <v>1</v>
          </cell>
          <cell r="I77">
            <v>0</v>
          </cell>
          <cell r="J77">
            <v>2134.4299999999998</v>
          </cell>
          <cell r="K77">
            <v>2.76</v>
          </cell>
          <cell r="L77">
            <v>2.76</v>
          </cell>
          <cell r="M77">
            <v>-2.5510000000000002</v>
          </cell>
          <cell r="N77">
            <v>1.38</v>
          </cell>
          <cell r="O77">
            <v>0.05</v>
          </cell>
          <cell r="P77">
            <v>0.05</v>
          </cell>
        </row>
        <row r="78">
          <cell r="G78" t="str">
            <v>Hermitage Lane STOR</v>
          </cell>
          <cell r="H78">
            <v>0</v>
          </cell>
          <cell r="I78">
            <v>0</v>
          </cell>
          <cell r="J78">
            <v>2.02</v>
          </cell>
          <cell r="K78">
            <v>2.17</v>
          </cell>
          <cell r="L78">
            <v>2.17</v>
          </cell>
          <cell r="M78">
            <v>-1.246</v>
          </cell>
          <cell r="N78">
            <v>161.69999999999999</v>
          </cell>
          <cell r="O78">
            <v>0.05</v>
          </cell>
          <cell r="P78">
            <v>0.05</v>
          </cell>
        </row>
        <row r="79">
          <cell r="G79" t="str">
            <v>Fosse Way Radford Sem PV</v>
          </cell>
          <cell r="H79">
            <v>0</v>
          </cell>
          <cell r="I79">
            <v>0.30199999999999999</v>
          </cell>
          <cell r="J79">
            <v>17.71</v>
          </cell>
          <cell r="K79">
            <v>0.78</v>
          </cell>
          <cell r="L79">
            <v>0.78</v>
          </cell>
          <cell r="M79">
            <v>0</v>
          </cell>
          <cell r="N79">
            <v>2951.58</v>
          </cell>
          <cell r="O79">
            <v>0.05</v>
          </cell>
          <cell r="P79">
            <v>0.05</v>
          </cell>
        </row>
        <row r="80">
          <cell r="G80" t="str">
            <v>Meadow Fm Thorpe Lang PV</v>
          </cell>
          <cell r="H80">
            <v>0</v>
          </cell>
          <cell r="I80">
            <v>0.629</v>
          </cell>
          <cell r="J80">
            <v>7.87</v>
          </cell>
          <cell r="K80">
            <v>1.31</v>
          </cell>
          <cell r="L80">
            <v>1.31</v>
          </cell>
          <cell r="M80">
            <v>0</v>
          </cell>
          <cell r="N80">
            <v>613.47</v>
          </cell>
          <cell r="O80">
            <v>0.05</v>
          </cell>
          <cell r="P80">
            <v>0.05</v>
          </cell>
        </row>
        <row r="81">
          <cell r="G81" t="str">
            <v>Olney Hyde Farm PV</v>
          </cell>
          <cell r="H81">
            <v>0</v>
          </cell>
          <cell r="I81">
            <v>0.623</v>
          </cell>
          <cell r="J81">
            <v>60.37</v>
          </cell>
          <cell r="K81">
            <v>0.81</v>
          </cell>
          <cell r="L81">
            <v>0.81</v>
          </cell>
          <cell r="M81">
            <v>0</v>
          </cell>
          <cell r="N81">
            <v>2716.44</v>
          </cell>
          <cell r="O81">
            <v>0.05</v>
          </cell>
          <cell r="P81">
            <v>0.05</v>
          </cell>
        </row>
        <row r="82">
          <cell r="G82" t="str">
            <v>Dayfields Farm PV</v>
          </cell>
          <cell r="H82">
            <v>0</v>
          </cell>
          <cell r="I82">
            <v>2.84</v>
          </cell>
          <cell r="J82">
            <v>0.89</v>
          </cell>
          <cell r="K82">
            <v>3.65</v>
          </cell>
          <cell r="L82">
            <v>3.65</v>
          </cell>
          <cell r="M82">
            <v>0</v>
          </cell>
          <cell r="N82">
            <v>162.84</v>
          </cell>
          <cell r="O82">
            <v>0.05</v>
          </cell>
          <cell r="P82">
            <v>0.05</v>
          </cell>
        </row>
        <row r="83">
          <cell r="G83" t="str">
            <v>Bolsovermoor Quarry PV</v>
          </cell>
          <cell r="H83">
            <v>0</v>
          </cell>
          <cell r="I83">
            <v>0</v>
          </cell>
          <cell r="J83">
            <v>5.94</v>
          </cell>
          <cell r="K83">
            <v>1.43</v>
          </cell>
          <cell r="L83">
            <v>1.43</v>
          </cell>
          <cell r="M83">
            <v>0</v>
          </cell>
          <cell r="N83">
            <v>586.86</v>
          </cell>
          <cell r="O83">
            <v>0.05</v>
          </cell>
          <cell r="P83">
            <v>0.05</v>
          </cell>
        </row>
        <row r="84">
          <cell r="G84" t="str">
            <v>Bilsthorpe PV</v>
          </cell>
          <cell r="H84">
            <v>1</v>
          </cell>
          <cell r="I84">
            <v>0</v>
          </cell>
          <cell r="J84">
            <v>1898.4</v>
          </cell>
          <cell r="K84">
            <v>0.71</v>
          </cell>
          <cell r="L84">
            <v>0.71</v>
          </cell>
          <cell r="M84">
            <v>0</v>
          </cell>
          <cell r="N84">
            <v>3302.91</v>
          </cell>
          <cell r="O84">
            <v>0.05</v>
          </cell>
          <cell r="P84">
            <v>0.05</v>
          </cell>
        </row>
        <row r="85">
          <cell r="G85" t="str">
            <v>Sutton Bonnington PV</v>
          </cell>
          <cell r="H85">
            <v>0</v>
          </cell>
          <cell r="I85">
            <v>1.407</v>
          </cell>
          <cell r="J85">
            <v>3.99</v>
          </cell>
          <cell r="K85">
            <v>2.39</v>
          </cell>
          <cell r="L85">
            <v>2.39</v>
          </cell>
          <cell r="M85">
            <v>0</v>
          </cell>
          <cell r="N85">
            <v>359.09</v>
          </cell>
          <cell r="O85">
            <v>0.05</v>
          </cell>
          <cell r="P85">
            <v>0.05</v>
          </cell>
        </row>
        <row r="86">
          <cell r="G86" t="str">
            <v>Green Lane Marchington PV</v>
          </cell>
          <cell r="H86">
            <v>0</v>
          </cell>
          <cell r="I86">
            <v>2.819</v>
          </cell>
          <cell r="J86">
            <v>6.45</v>
          </cell>
          <cell r="K86">
            <v>0.93</v>
          </cell>
          <cell r="L86">
            <v>0.93</v>
          </cell>
          <cell r="M86">
            <v>0</v>
          </cell>
          <cell r="N86">
            <v>427.97</v>
          </cell>
          <cell r="O86">
            <v>0.05</v>
          </cell>
          <cell r="P86">
            <v>0.05</v>
          </cell>
        </row>
        <row r="87">
          <cell r="G87" t="str">
            <v>Baddesley Park PV</v>
          </cell>
          <cell r="H87">
            <v>0</v>
          </cell>
          <cell r="I87">
            <v>1.893</v>
          </cell>
          <cell r="J87">
            <v>5.76</v>
          </cell>
          <cell r="K87">
            <v>1.21</v>
          </cell>
          <cell r="L87">
            <v>1.21</v>
          </cell>
          <cell r="M87">
            <v>0</v>
          </cell>
          <cell r="N87">
            <v>109.83</v>
          </cell>
          <cell r="O87">
            <v>0.05</v>
          </cell>
          <cell r="P87">
            <v>0.05</v>
          </cell>
        </row>
        <row r="88">
          <cell r="G88" t="str">
            <v>Baddesley Pk Biomass</v>
          </cell>
          <cell r="H88">
            <v>0</v>
          </cell>
          <cell r="I88">
            <v>1.9019999999999999</v>
          </cell>
          <cell r="J88">
            <v>94.22</v>
          </cell>
          <cell r="K88">
            <v>1.25</v>
          </cell>
          <cell r="L88">
            <v>1.25</v>
          </cell>
          <cell r="M88">
            <v>-2.7120000000000002</v>
          </cell>
          <cell r="N88">
            <v>442.52</v>
          </cell>
          <cell r="O88">
            <v>0.05</v>
          </cell>
          <cell r="P88">
            <v>0.05</v>
          </cell>
        </row>
        <row r="89">
          <cell r="G89" t="str">
            <v>Taylor Lane 33kV STOR</v>
          </cell>
          <cell r="H89">
            <v>0</v>
          </cell>
          <cell r="I89">
            <v>2.835</v>
          </cell>
          <cell r="J89">
            <v>3.18</v>
          </cell>
          <cell r="K89">
            <v>2.46</v>
          </cell>
          <cell r="L89">
            <v>2.46</v>
          </cell>
          <cell r="M89">
            <v>-5.516</v>
          </cell>
          <cell r="N89">
            <v>160.55000000000001</v>
          </cell>
          <cell r="O89">
            <v>0.05</v>
          </cell>
          <cell r="P89">
            <v>0.05</v>
          </cell>
        </row>
        <row r="90">
          <cell r="G90" t="str">
            <v>Hill Farm ESS</v>
          </cell>
          <cell r="H90">
            <v>0</v>
          </cell>
          <cell r="I90">
            <v>2.4740000000000002</v>
          </cell>
          <cell r="J90">
            <v>72.77</v>
          </cell>
          <cell r="K90">
            <v>2.0099999999999998</v>
          </cell>
          <cell r="L90">
            <v>2.0099999999999998</v>
          </cell>
          <cell r="M90">
            <v>-4.5190000000000001</v>
          </cell>
          <cell r="N90">
            <v>90.96</v>
          </cell>
          <cell r="O90">
            <v>0.05</v>
          </cell>
          <cell r="P90">
            <v>0.05</v>
          </cell>
        </row>
        <row r="91">
          <cell r="G91" t="str">
            <v>Leverton ESS</v>
          </cell>
          <cell r="H91">
            <v>0</v>
          </cell>
          <cell r="I91">
            <v>0</v>
          </cell>
          <cell r="J91">
            <v>81.86</v>
          </cell>
          <cell r="K91">
            <v>2.1</v>
          </cell>
          <cell r="L91">
            <v>2.1</v>
          </cell>
          <cell r="M91">
            <v>-2.0070000000000001</v>
          </cell>
          <cell r="N91">
            <v>81.86</v>
          </cell>
          <cell r="O91">
            <v>0.05</v>
          </cell>
          <cell r="P91">
            <v>0.05</v>
          </cell>
        </row>
        <row r="92">
          <cell r="G92" t="str">
            <v>Nottingham Rd STOR</v>
          </cell>
          <cell r="H92">
            <v>0</v>
          </cell>
          <cell r="I92">
            <v>1.4370000000000001</v>
          </cell>
          <cell r="J92">
            <v>19.48</v>
          </cell>
          <cell r="K92">
            <v>3.52</v>
          </cell>
          <cell r="L92">
            <v>3.52</v>
          </cell>
          <cell r="M92">
            <v>-4.7370000000000001</v>
          </cell>
          <cell r="N92">
            <v>1558.53</v>
          </cell>
          <cell r="O92">
            <v>0.05</v>
          </cell>
          <cell r="P92">
            <v>0.05</v>
          </cell>
        </row>
        <row r="93">
          <cell r="G93" t="str">
            <v>Breach Farm ESS</v>
          </cell>
          <cell r="H93">
            <v>0</v>
          </cell>
          <cell r="I93">
            <v>0</v>
          </cell>
          <cell r="J93">
            <v>2028.95</v>
          </cell>
          <cell r="K93">
            <v>0.73</v>
          </cell>
          <cell r="L93">
            <v>0.73</v>
          </cell>
          <cell r="M93">
            <v>0</v>
          </cell>
          <cell r="N93">
            <v>2028.95</v>
          </cell>
          <cell r="O93">
            <v>0.05</v>
          </cell>
          <cell r="P93">
            <v>0.05</v>
          </cell>
        </row>
        <row r="94">
          <cell r="G94" t="str">
            <v>Boston Biomass Gen AD</v>
          </cell>
          <cell r="H94">
            <v>0</v>
          </cell>
          <cell r="I94">
            <v>0.70499999999999996</v>
          </cell>
          <cell r="J94">
            <v>23.39</v>
          </cell>
          <cell r="K94">
            <v>0.95</v>
          </cell>
          <cell r="L94">
            <v>0.95</v>
          </cell>
          <cell r="M94">
            <v>-0.72399999999999998</v>
          </cell>
          <cell r="N94">
            <v>140.34</v>
          </cell>
          <cell r="O94">
            <v>0.05</v>
          </cell>
          <cell r="P94">
            <v>0.05</v>
          </cell>
        </row>
        <row r="95">
          <cell r="G95" t="str">
            <v>Twin Oaks Diesel STOR</v>
          </cell>
          <cell r="H95">
            <v>0</v>
          </cell>
          <cell r="I95">
            <v>2.839</v>
          </cell>
          <cell r="J95">
            <v>1.59</v>
          </cell>
          <cell r="K95">
            <v>1.88</v>
          </cell>
          <cell r="L95">
            <v>1.88</v>
          </cell>
          <cell r="M95">
            <v>-2.9049999999999998</v>
          </cell>
          <cell r="N95">
            <v>315.56</v>
          </cell>
          <cell r="O95">
            <v>0.05</v>
          </cell>
          <cell r="P95">
            <v>0.05</v>
          </cell>
        </row>
        <row r="96">
          <cell r="G96" t="str">
            <v>Colwick Private Rd STOR</v>
          </cell>
          <cell r="H96">
            <v>0</v>
          </cell>
          <cell r="I96">
            <v>2.4670000000000001</v>
          </cell>
          <cell r="J96">
            <v>2.52</v>
          </cell>
          <cell r="K96">
            <v>2.71</v>
          </cell>
          <cell r="L96">
            <v>2.71</v>
          </cell>
          <cell r="M96">
            <v>-5.3339999999999996</v>
          </cell>
          <cell r="N96">
            <v>161.21</v>
          </cell>
          <cell r="O96">
            <v>0.05</v>
          </cell>
          <cell r="P96">
            <v>0.05</v>
          </cell>
        </row>
        <row r="97">
          <cell r="G97" t="str">
            <v xml:space="preserve">Mill Fm Caythorpe ESS </v>
          </cell>
          <cell r="H97">
            <v>0</v>
          </cell>
          <cell r="I97">
            <v>0</v>
          </cell>
          <cell r="J97">
            <v>149.29</v>
          </cell>
          <cell r="K97">
            <v>1.94</v>
          </cell>
          <cell r="L97">
            <v>1.94</v>
          </cell>
          <cell r="M97">
            <v>-1.738</v>
          </cell>
          <cell r="N97">
            <v>149.29</v>
          </cell>
          <cell r="O97">
            <v>0.05</v>
          </cell>
          <cell r="P97">
            <v>0.05</v>
          </cell>
        </row>
        <row r="98">
          <cell r="G98" t="str">
            <v>Breach Farm 132</v>
          </cell>
          <cell r="H98">
            <v>0</v>
          </cell>
          <cell r="I98">
            <v>0</v>
          </cell>
          <cell r="J98">
            <v>552.44000000000005</v>
          </cell>
          <cell r="K98">
            <v>0.65</v>
          </cell>
          <cell r="L98">
            <v>0.65</v>
          </cell>
          <cell r="M98">
            <v>0</v>
          </cell>
          <cell r="N98">
            <v>552.44000000000005</v>
          </cell>
          <cell r="O98">
            <v>0.05</v>
          </cell>
          <cell r="P98">
            <v>0.05</v>
          </cell>
        </row>
        <row r="99">
          <cell r="G99" t="str">
            <v>Prestop Park Farm PV</v>
          </cell>
          <cell r="H99">
            <v>0</v>
          </cell>
          <cell r="I99">
            <v>0</v>
          </cell>
          <cell r="J99">
            <v>0.62</v>
          </cell>
          <cell r="K99">
            <v>2.33</v>
          </cell>
          <cell r="L99">
            <v>2.33</v>
          </cell>
          <cell r="M99">
            <v>0</v>
          </cell>
          <cell r="N99">
            <v>175.81</v>
          </cell>
          <cell r="O99">
            <v>0.05</v>
          </cell>
          <cell r="P99">
            <v>0.05</v>
          </cell>
        </row>
        <row r="100">
          <cell r="G100" t="str">
            <v>Smith Hall Farm Solar</v>
          </cell>
          <cell r="H100">
            <v>0</v>
          </cell>
          <cell r="I100">
            <v>0</v>
          </cell>
          <cell r="J100">
            <v>5.35</v>
          </cell>
          <cell r="K100">
            <v>1.33</v>
          </cell>
          <cell r="L100">
            <v>1.33</v>
          </cell>
          <cell r="M100">
            <v>0</v>
          </cell>
          <cell r="N100">
            <v>214.07</v>
          </cell>
          <cell r="O100">
            <v>0.05</v>
          </cell>
          <cell r="P100">
            <v>0.05</v>
          </cell>
        </row>
        <row r="101">
          <cell r="G101" t="str">
            <v>Park Farm Solar Ashby</v>
          </cell>
          <cell r="H101">
            <v>0</v>
          </cell>
          <cell r="I101">
            <v>2.5720000000000001</v>
          </cell>
          <cell r="J101">
            <v>15.15</v>
          </cell>
          <cell r="K101">
            <v>2.09</v>
          </cell>
          <cell r="L101">
            <v>2.09</v>
          </cell>
          <cell r="M101">
            <v>0</v>
          </cell>
          <cell r="N101">
            <v>757.38</v>
          </cell>
          <cell r="O101">
            <v>0.05</v>
          </cell>
          <cell r="P101">
            <v>0.05</v>
          </cell>
        </row>
        <row r="102">
          <cell r="G102" t="str">
            <v>Aston House Solar Farm</v>
          </cell>
          <cell r="H102">
            <v>0</v>
          </cell>
          <cell r="I102">
            <v>0</v>
          </cell>
          <cell r="J102">
            <v>11.26</v>
          </cell>
          <cell r="K102">
            <v>2.46</v>
          </cell>
          <cell r="L102">
            <v>2.46</v>
          </cell>
          <cell r="M102">
            <v>0</v>
          </cell>
          <cell r="N102">
            <v>1850.86</v>
          </cell>
          <cell r="O102">
            <v>0.05</v>
          </cell>
          <cell r="P102">
            <v>0.05</v>
          </cell>
        </row>
        <row r="103">
          <cell r="G103" t="str">
            <v>Elms Farm Solar Farm</v>
          </cell>
          <cell r="H103">
            <v>0</v>
          </cell>
          <cell r="I103">
            <v>0.307</v>
          </cell>
          <cell r="J103">
            <v>1.1000000000000001</v>
          </cell>
          <cell r="K103">
            <v>1.23</v>
          </cell>
          <cell r="L103">
            <v>1.23</v>
          </cell>
          <cell r="M103">
            <v>0</v>
          </cell>
          <cell r="N103">
            <v>197.81</v>
          </cell>
          <cell r="O103">
            <v>0.05</v>
          </cell>
          <cell r="P103">
            <v>0.05</v>
          </cell>
        </row>
        <row r="104">
          <cell r="G104" t="str">
            <v>Morton Solar Farm</v>
          </cell>
          <cell r="H104">
            <v>0</v>
          </cell>
          <cell r="I104">
            <v>0.98599999999999999</v>
          </cell>
          <cell r="J104">
            <v>1.49</v>
          </cell>
          <cell r="K104">
            <v>1.98</v>
          </cell>
          <cell r="L104">
            <v>1.98</v>
          </cell>
          <cell r="M104">
            <v>0</v>
          </cell>
          <cell r="N104">
            <v>343.74</v>
          </cell>
          <cell r="O104">
            <v>0.05</v>
          </cell>
          <cell r="P104">
            <v>0.05</v>
          </cell>
        </row>
        <row r="105">
          <cell r="G105" t="str">
            <v>Glebe Farm Podington PV</v>
          </cell>
          <cell r="H105">
            <v>1</v>
          </cell>
          <cell r="I105">
            <v>0.61899999999999999</v>
          </cell>
          <cell r="J105">
            <v>1913.61</v>
          </cell>
          <cell r="K105">
            <v>0.83</v>
          </cell>
          <cell r="L105">
            <v>0.83</v>
          </cell>
          <cell r="M105">
            <v>0</v>
          </cell>
          <cell r="N105">
            <v>5282.19</v>
          </cell>
          <cell r="O105">
            <v>0.05</v>
          </cell>
          <cell r="P105">
            <v>0.05</v>
          </cell>
        </row>
        <row r="106">
          <cell r="G106" t="str">
            <v>Rolleston Park Solar</v>
          </cell>
          <cell r="H106">
            <v>0</v>
          </cell>
          <cell r="I106">
            <v>0</v>
          </cell>
          <cell r="J106">
            <v>46.85</v>
          </cell>
          <cell r="K106">
            <v>2.17</v>
          </cell>
          <cell r="L106">
            <v>2.17</v>
          </cell>
          <cell r="M106">
            <v>0</v>
          </cell>
          <cell r="N106">
            <v>946.52</v>
          </cell>
          <cell r="O106">
            <v>0.05</v>
          </cell>
          <cell r="P106">
            <v>0.05</v>
          </cell>
        </row>
        <row r="107">
          <cell r="G107" t="str">
            <v>Nowhere Farm PV</v>
          </cell>
          <cell r="H107">
            <v>0</v>
          </cell>
          <cell r="I107">
            <v>0.70299999999999996</v>
          </cell>
          <cell r="J107">
            <v>5.52</v>
          </cell>
          <cell r="K107">
            <v>1.45</v>
          </cell>
          <cell r="L107">
            <v>1.45</v>
          </cell>
          <cell r="M107">
            <v>0</v>
          </cell>
          <cell r="N107">
            <v>1196</v>
          </cell>
          <cell r="O107">
            <v>0.05</v>
          </cell>
          <cell r="P107">
            <v>0.05</v>
          </cell>
        </row>
        <row r="108">
          <cell r="G108" t="str">
            <v>Chelveston Renewable PV</v>
          </cell>
          <cell r="H108">
            <v>1</v>
          </cell>
          <cell r="I108">
            <v>0.64400000000000002</v>
          </cell>
          <cell r="J108">
            <v>1843.09</v>
          </cell>
          <cell r="K108">
            <v>2.2200000000000002</v>
          </cell>
          <cell r="L108">
            <v>2.2200000000000002</v>
          </cell>
          <cell r="M108">
            <v>-1.0880000000000001</v>
          </cell>
          <cell r="N108">
            <v>4299.05</v>
          </cell>
          <cell r="O108">
            <v>0.05</v>
          </cell>
          <cell r="P108">
            <v>0.05</v>
          </cell>
        </row>
        <row r="109">
          <cell r="G109" t="str">
            <v>Horsemoor Drove Solar</v>
          </cell>
          <cell r="H109">
            <v>0</v>
          </cell>
          <cell r="I109">
            <v>0.69099999999999995</v>
          </cell>
          <cell r="J109">
            <v>16.13</v>
          </cell>
          <cell r="K109">
            <v>1.32</v>
          </cell>
          <cell r="L109">
            <v>1.32</v>
          </cell>
          <cell r="M109">
            <v>0</v>
          </cell>
          <cell r="N109">
            <v>2688.34</v>
          </cell>
          <cell r="O109">
            <v>0.05</v>
          </cell>
          <cell r="P109">
            <v>0.05</v>
          </cell>
        </row>
        <row r="110">
          <cell r="G110" t="str">
            <v>Decoy Farm Crowland PV</v>
          </cell>
          <cell r="H110">
            <v>1</v>
          </cell>
          <cell r="I110">
            <v>0.67100000000000004</v>
          </cell>
          <cell r="J110">
            <v>1836.15</v>
          </cell>
          <cell r="K110">
            <v>0.9</v>
          </cell>
          <cell r="L110">
            <v>0.9</v>
          </cell>
          <cell r="M110">
            <v>0</v>
          </cell>
          <cell r="N110">
            <v>159.91999999999999</v>
          </cell>
          <cell r="O110">
            <v>0.05</v>
          </cell>
          <cell r="P110">
            <v>0.05</v>
          </cell>
        </row>
        <row r="111">
          <cell r="G111" t="str">
            <v>Decoy Farm Crowland AD</v>
          </cell>
          <cell r="H111">
            <v>0</v>
          </cell>
          <cell r="I111">
            <v>0.70499999999999996</v>
          </cell>
          <cell r="J111">
            <v>10.23</v>
          </cell>
          <cell r="K111">
            <v>0.81</v>
          </cell>
          <cell r="L111">
            <v>0.81</v>
          </cell>
          <cell r="M111">
            <v>-0.998</v>
          </cell>
          <cell r="N111">
            <v>153.49</v>
          </cell>
          <cell r="O111">
            <v>0.05</v>
          </cell>
          <cell r="P111">
            <v>0.05</v>
          </cell>
        </row>
        <row r="112">
          <cell r="G112" t="str">
            <v>Network Rail Bytham</v>
          </cell>
          <cell r="H112">
            <v>2</v>
          </cell>
          <cell r="I112">
            <v>0</v>
          </cell>
          <cell r="J112">
            <v>19637.310000000001</v>
          </cell>
          <cell r="K112">
            <v>2.0499999999999998</v>
          </cell>
          <cell r="L112">
            <v>2.0499999999999998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G113" t="str">
            <v>Network Rail Grantham</v>
          </cell>
          <cell r="H113">
            <v>2</v>
          </cell>
          <cell r="I113">
            <v>0</v>
          </cell>
          <cell r="J113">
            <v>15298.99</v>
          </cell>
          <cell r="K113">
            <v>1.92</v>
          </cell>
          <cell r="L113">
            <v>1.92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G114" t="str">
            <v>Network Rail Staythorpe</v>
          </cell>
          <cell r="H114">
            <v>2</v>
          </cell>
          <cell r="I114">
            <v>0</v>
          </cell>
          <cell r="J114">
            <v>12475.81</v>
          </cell>
          <cell r="K114">
            <v>1.24</v>
          </cell>
          <cell r="L114">
            <v>1.24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G115" t="str">
            <v>Network Rail Retford</v>
          </cell>
          <cell r="H115">
            <v>2</v>
          </cell>
          <cell r="I115">
            <v>1.016</v>
          </cell>
          <cell r="J115">
            <v>17095.310000000001</v>
          </cell>
          <cell r="K115">
            <v>2.4700000000000002</v>
          </cell>
          <cell r="L115">
            <v>2.4700000000000002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G116" t="str">
            <v>Jaguar Cars</v>
          </cell>
          <cell r="H116">
            <v>1</v>
          </cell>
          <cell r="I116">
            <v>0.80700000000000005</v>
          </cell>
          <cell r="J116">
            <v>1961.05</v>
          </cell>
          <cell r="K116">
            <v>3.16</v>
          </cell>
          <cell r="L116">
            <v>3.16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G117" t="str">
            <v>Alstom Frankton</v>
          </cell>
          <cell r="H117">
            <v>1</v>
          </cell>
          <cell r="I117">
            <v>0.17199999999999999</v>
          </cell>
          <cell r="J117">
            <v>6269.63</v>
          </cell>
          <cell r="K117">
            <v>0.92</v>
          </cell>
          <cell r="L117">
            <v>0.92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G118" t="str">
            <v>University of Warwick</v>
          </cell>
          <cell r="H118">
            <v>2</v>
          </cell>
          <cell r="I118">
            <v>0.79100000000000004</v>
          </cell>
          <cell r="J118">
            <v>18060.38</v>
          </cell>
          <cell r="K118">
            <v>1.49</v>
          </cell>
          <cell r="L118">
            <v>1.49</v>
          </cell>
          <cell r="M118">
            <v>-0.79200000000000004</v>
          </cell>
          <cell r="N118">
            <v>5328.47</v>
          </cell>
          <cell r="O118">
            <v>0.05</v>
          </cell>
          <cell r="P118">
            <v>0.05</v>
          </cell>
        </row>
        <row r="119">
          <cell r="G119" t="str">
            <v>Dunlop Factory</v>
          </cell>
          <cell r="H119">
            <v>2</v>
          </cell>
          <cell r="I119">
            <v>0.85</v>
          </cell>
          <cell r="J119">
            <v>12530.53</v>
          </cell>
          <cell r="K119">
            <v>1.44</v>
          </cell>
          <cell r="L119">
            <v>1.44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G120" t="str">
            <v>Bombardier</v>
          </cell>
          <cell r="H120">
            <v>2</v>
          </cell>
          <cell r="I120">
            <v>3.073</v>
          </cell>
          <cell r="J120">
            <v>15972.34</v>
          </cell>
          <cell r="K120">
            <v>1.32</v>
          </cell>
          <cell r="L120">
            <v>1.32</v>
          </cell>
          <cell r="M120">
            <v>0</v>
          </cell>
          <cell r="N120">
            <v>1702.06</v>
          </cell>
          <cell r="O120">
            <v>0.05</v>
          </cell>
          <cell r="P120">
            <v>0.05</v>
          </cell>
        </row>
        <row r="121">
          <cell r="G121" t="str">
            <v>Corby Steel Works</v>
          </cell>
          <cell r="H121">
            <v>4</v>
          </cell>
          <cell r="I121">
            <v>0.43099999999999999</v>
          </cell>
          <cell r="J121">
            <v>52465.58</v>
          </cell>
          <cell r="K121">
            <v>2.04</v>
          </cell>
          <cell r="L121">
            <v>2.04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G122" t="str">
            <v>Derwent</v>
          </cell>
          <cell r="H122">
            <v>1</v>
          </cell>
          <cell r="I122">
            <v>0</v>
          </cell>
          <cell r="J122">
            <v>2545.94</v>
          </cell>
          <cell r="K122">
            <v>2.66</v>
          </cell>
          <cell r="L122">
            <v>2.66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G123" t="str">
            <v>GEC Alsthom</v>
          </cell>
          <cell r="H123">
            <v>2</v>
          </cell>
          <cell r="I123">
            <v>2.504</v>
          </cell>
          <cell r="J123">
            <v>14144.21</v>
          </cell>
          <cell r="K123">
            <v>3.19</v>
          </cell>
          <cell r="L123">
            <v>3.19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G124" t="str">
            <v>St Gobain</v>
          </cell>
          <cell r="H124">
            <v>1</v>
          </cell>
          <cell r="I124">
            <v>2.8279999999999998</v>
          </cell>
          <cell r="J124">
            <v>1996.07</v>
          </cell>
          <cell r="K124">
            <v>4.22</v>
          </cell>
          <cell r="L124">
            <v>4.22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G125" t="str">
            <v>Toyota</v>
          </cell>
          <cell r="H125">
            <v>4</v>
          </cell>
          <cell r="I125">
            <v>2.9430000000000001</v>
          </cell>
          <cell r="J125">
            <v>77857.06</v>
          </cell>
          <cell r="K125">
            <v>1.31</v>
          </cell>
          <cell r="L125">
            <v>1.31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G126" t="str">
            <v>Petsoe Wind Farm</v>
          </cell>
          <cell r="H126">
            <v>1</v>
          </cell>
          <cell r="I126">
            <v>0</v>
          </cell>
          <cell r="J126">
            <v>1859.71</v>
          </cell>
          <cell r="K126">
            <v>2.5099999999999998</v>
          </cell>
          <cell r="L126">
            <v>2.5099999999999998</v>
          </cell>
          <cell r="M126">
            <v>0</v>
          </cell>
          <cell r="N126">
            <v>1532.47</v>
          </cell>
          <cell r="O126">
            <v>0.05</v>
          </cell>
          <cell r="P126">
            <v>0.05</v>
          </cell>
        </row>
        <row r="127">
          <cell r="G127" t="str">
            <v>Castle Cement</v>
          </cell>
          <cell r="H127">
            <v>4</v>
          </cell>
          <cell r="I127">
            <v>0.78500000000000003</v>
          </cell>
          <cell r="J127">
            <v>54614.1</v>
          </cell>
          <cell r="K127">
            <v>1.76</v>
          </cell>
          <cell r="L127">
            <v>1.76</v>
          </cell>
          <cell r="M127">
            <v>0</v>
          </cell>
          <cell r="N127">
            <v>85.35</v>
          </cell>
          <cell r="O127">
            <v>0.05</v>
          </cell>
          <cell r="P127">
            <v>0.05</v>
          </cell>
        </row>
        <row r="128">
          <cell r="G128" t="str">
            <v>Rugby Cement</v>
          </cell>
          <cell r="H128">
            <v>4</v>
          </cell>
          <cell r="I128">
            <v>0</v>
          </cell>
          <cell r="J128">
            <v>54127.81</v>
          </cell>
          <cell r="K128">
            <v>2.0499999999999998</v>
          </cell>
          <cell r="L128">
            <v>2.0499999999999998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G129" t="str">
            <v>Coventry &amp; Solihull Waste</v>
          </cell>
          <cell r="H129">
            <v>0</v>
          </cell>
          <cell r="I129">
            <v>0</v>
          </cell>
          <cell r="J129">
            <v>71.099999999999994</v>
          </cell>
          <cell r="K129">
            <v>1.94</v>
          </cell>
          <cell r="L129">
            <v>1.94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G130" t="str">
            <v>Bentinck Generation</v>
          </cell>
          <cell r="H130">
            <v>0</v>
          </cell>
          <cell r="I130">
            <v>0</v>
          </cell>
          <cell r="J130">
            <v>19.760000000000002</v>
          </cell>
          <cell r="K130">
            <v>0.69</v>
          </cell>
          <cell r="L130">
            <v>0.69</v>
          </cell>
          <cell r="M130">
            <v>-0.112</v>
          </cell>
          <cell r="N130">
            <v>474.26</v>
          </cell>
          <cell r="O130">
            <v>0.05</v>
          </cell>
          <cell r="P130">
            <v>0.05</v>
          </cell>
        </row>
        <row r="131">
          <cell r="G131" t="str">
            <v>Asfordby 132kV</v>
          </cell>
          <cell r="H131">
            <v>0</v>
          </cell>
          <cell r="I131">
            <v>0</v>
          </cell>
          <cell r="J131">
            <v>146.94</v>
          </cell>
          <cell r="K131">
            <v>1.65</v>
          </cell>
          <cell r="L131">
            <v>1.65</v>
          </cell>
          <cell r="M131">
            <v>-0.69599999999999995</v>
          </cell>
          <cell r="N131">
            <v>378.42</v>
          </cell>
          <cell r="O131">
            <v>0.05</v>
          </cell>
          <cell r="P131">
            <v>0.05</v>
          </cell>
        </row>
        <row r="132">
          <cell r="G132" t="str">
            <v>Calvert Landfill EFW</v>
          </cell>
          <cell r="H132">
            <v>0</v>
          </cell>
          <cell r="I132">
            <v>0</v>
          </cell>
          <cell r="J132">
            <v>110.18</v>
          </cell>
          <cell r="K132">
            <v>3.08</v>
          </cell>
          <cell r="L132">
            <v>3.08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G133" t="str">
            <v>Weldon Landfill</v>
          </cell>
          <cell r="H133">
            <v>0</v>
          </cell>
          <cell r="I133">
            <v>0.64600000000000002</v>
          </cell>
          <cell r="J133">
            <v>37.58</v>
          </cell>
          <cell r="K133">
            <v>1.7</v>
          </cell>
          <cell r="L133">
            <v>1.7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G134" t="str">
            <v>Goosy Lodge Power</v>
          </cell>
          <cell r="H134">
            <v>1</v>
          </cell>
          <cell r="I134">
            <v>0.65400000000000003</v>
          </cell>
          <cell r="J134">
            <v>1862.76</v>
          </cell>
          <cell r="K134">
            <v>0.61</v>
          </cell>
          <cell r="L134">
            <v>0.61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G135" t="str">
            <v>BAR Honda</v>
          </cell>
          <cell r="H135">
            <v>2</v>
          </cell>
          <cell r="I135">
            <v>0</v>
          </cell>
          <cell r="J135">
            <v>12565.55</v>
          </cell>
          <cell r="K135">
            <v>1.84</v>
          </cell>
          <cell r="L135">
            <v>1.84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G136" t="str">
            <v>Burton Wolds Wind Farm</v>
          </cell>
          <cell r="H136">
            <v>1</v>
          </cell>
          <cell r="I136">
            <v>0.64100000000000001</v>
          </cell>
          <cell r="J136">
            <v>1838.52</v>
          </cell>
          <cell r="K136">
            <v>0.96</v>
          </cell>
          <cell r="L136">
            <v>0.96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G137" t="str">
            <v>Network Rail Bretton</v>
          </cell>
          <cell r="H137">
            <v>2</v>
          </cell>
          <cell r="I137">
            <v>0.73699999999999999</v>
          </cell>
          <cell r="J137">
            <v>12565.55</v>
          </cell>
          <cell r="K137">
            <v>1.51</v>
          </cell>
          <cell r="L137">
            <v>1.51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G138" t="str">
            <v>Bambers Farm Wind Farm</v>
          </cell>
          <cell r="H138">
            <v>0</v>
          </cell>
          <cell r="I138">
            <v>0</v>
          </cell>
          <cell r="J138">
            <v>1.44</v>
          </cell>
          <cell r="K138">
            <v>1.04</v>
          </cell>
          <cell r="L138">
            <v>1.04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G139" t="str">
            <v>Vine House Wind Farm</v>
          </cell>
          <cell r="H139">
            <v>0</v>
          </cell>
          <cell r="I139">
            <v>0.69199999999999995</v>
          </cell>
          <cell r="J139">
            <v>64.069999999999993</v>
          </cell>
          <cell r="K139">
            <v>0.91</v>
          </cell>
          <cell r="L139">
            <v>0.91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G140" t="str">
            <v>Red House Wind Farm</v>
          </cell>
          <cell r="H140">
            <v>0</v>
          </cell>
          <cell r="I140">
            <v>0.7</v>
          </cell>
          <cell r="J140">
            <v>10.3</v>
          </cell>
          <cell r="K140">
            <v>0.95</v>
          </cell>
          <cell r="L140">
            <v>0.95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G141" t="str">
            <v>Daneshill Landfill</v>
          </cell>
          <cell r="H141">
            <v>0</v>
          </cell>
          <cell r="I141">
            <v>0.97699999999999998</v>
          </cell>
          <cell r="J141">
            <v>28.73</v>
          </cell>
          <cell r="K141">
            <v>1.42</v>
          </cell>
          <cell r="L141">
            <v>1.42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G142" t="str">
            <v>Corby Power demand</v>
          </cell>
          <cell r="H142">
            <v>0</v>
          </cell>
          <cell r="I142">
            <v>0.749</v>
          </cell>
          <cell r="J142">
            <v>163.72999999999999</v>
          </cell>
          <cell r="K142">
            <v>2.3199999999999998</v>
          </cell>
          <cell r="L142">
            <v>2.3199999999999998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G143" t="str">
            <v>Newton Longville Landfill</v>
          </cell>
          <cell r="H143">
            <v>0</v>
          </cell>
          <cell r="I143">
            <v>0</v>
          </cell>
          <cell r="J143">
            <v>17.03</v>
          </cell>
          <cell r="K143">
            <v>0.78</v>
          </cell>
          <cell r="L143">
            <v>0.78</v>
          </cell>
          <cell r="M143">
            <v>-0.14399999999999999</v>
          </cell>
          <cell r="N143">
            <v>1299.26</v>
          </cell>
          <cell r="O143">
            <v>0.05</v>
          </cell>
          <cell r="P143">
            <v>0.05</v>
          </cell>
        </row>
        <row r="144">
          <cell r="G144" t="str">
            <v>Hollies Wind Farm</v>
          </cell>
          <cell r="H144">
            <v>0</v>
          </cell>
          <cell r="I144">
            <v>0</v>
          </cell>
          <cell r="J144">
            <v>1.45</v>
          </cell>
          <cell r="K144">
            <v>1.1499999999999999</v>
          </cell>
          <cell r="L144">
            <v>1.1499999999999999</v>
          </cell>
          <cell r="M144">
            <v>0</v>
          </cell>
          <cell r="N144">
            <v>203.32</v>
          </cell>
          <cell r="O144">
            <v>0.05</v>
          </cell>
          <cell r="P144">
            <v>0.05</v>
          </cell>
        </row>
        <row r="145">
          <cell r="G145" t="str">
            <v>Lynn Wind Farm</v>
          </cell>
          <cell r="H145">
            <v>0</v>
          </cell>
          <cell r="I145">
            <v>0</v>
          </cell>
          <cell r="J145">
            <v>229.76</v>
          </cell>
          <cell r="K145">
            <v>0.67</v>
          </cell>
          <cell r="L145">
            <v>0.67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G146" t="str">
            <v>Inner Dowsing Wind Farm</v>
          </cell>
          <cell r="H146">
            <v>0</v>
          </cell>
          <cell r="I146">
            <v>0</v>
          </cell>
          <cell r="J146">
            <v>229.76</v>
          </cell>
          <cell r="K146">
            <v>0.67</v>
          </cell>
          <cell r="L146">
            <v>0.67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G147" t="str">
            <v>Bicker Fen Wind Farm</v>
          </cell>
          <cell r="H147">
            <v>0</v>
          </cell>
          <cell r="I147">
            <v>0.69</v>
          </cell>
          <cell r="J147">
            <v>40.299999999999997</v>
          </cell>
          <cell r="K147">
            <v>0.68</v>
          </cell>
          <cell r="L147">
            <v>0.68</v>
          </cell>
          <cell r="M147">
            <v>0</v>
          </cell>
          <cell r="N147">
            <v>2993.71</v>
          </cell>
          <cell r="O147">
            <v>0.05</v>
          </cell>
          <cell r="P147">
            <v>0.05</v>
          </cell>
        </row>
        <row r="148">
          <cell r="G148" t="str">
            <v>London Road Heat Station</v>
          </cell>
          <cell r="H148">
            <v>0</v>
          </cell>
          <cell r="I148">
            <v>1.5820000000000001</v>
          </cell>
          <cell r="J148">
            <v>585.42999999999995</v>
          </cell>
          <cell r="K148">
            <v>1.57</v>
          </cell>
          <cell r="L148">
            <v>1.57</v>
          </cell>
          <cell r="M148">
            <v>-2.82</v>
          </cell>
          <cell r="N148">
            <v>1756.28</v>
          </cell>
          <cell r="O148">
            <v>0.05</v>
          </cell>
          <cell r="P148">
            <v>0.05</v>
          </cell>
        </row>
        <row r="149">
          <cell r="G149" t="str">
            <v>Lindhurst Wind Farm</v>
          </cell>
          <cell r="H149">
            <v>0</v>
          </cell>
          <cell r="I149">
            <v>0</v>
          </cell>
          <cell r="J149">
            <v>24.43</v>
          </cell>
          <cell r="K149">
            <v>1.66</v>
          </cell>
          <cell r="L149">
            <v>1.66</v>
          </cell>
          <cell r="M149">
            <v>0</v>
          </cell>
          <cell r="N149">
            <v>4641.3</v>
          </cell>
          <cell r="O149">
            <v>0.05</v>
          </cell>
          <cell r="P149">
            <v>0.05</v>
          </cell>
        </row>
        <row r="150">
          <cell r="G150" t="str">
            <v>Rolls Royce Coventry</v>
          </cell>
          <cell r="H150">
            <v>1</v>
          </cell>
          <cell r="I150">
            <v>0.84599999999999997</v>
          </cell>
          <cell r="J150">
            <v>1961.05</v>
          </cell>
          <cell r="K150">
            <v>1.68</v>
          </cell>
          <cell r="L150">
            <v>1.68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G151" t="str">
            <v>Caterpillar</v>
          </cell>
          <cell r="H151">
            <v>2</v>
          </cell>
          <cell r="I151">
            <v>4.6029999999999998</v>
          </cell>
          <cell r="J151">
            <v>17254.849999999999</v>
          </cell>
          <cell r="K151">
            <v>1.59</v>
          </cell>
          <cell r="L151">
            <v>1.59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G152" t="str">
            <v>Santander Carlton Park</v>
          </cell>
          <cell r="H152">
            <v>1</v>
          </cell>
          <cell r="I152">
            <v>5.819</v>
          </cell>
          <cell r="J152">
            <v>1961.05</v>
          </cell>
          <cell r="K152">
            <v>1.62</v>
          </cell>
          <cell r="L152">
            <v>1.62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G153" t="str">
            <v>Brush</v>
          </cell>
          <cell r="H153">
            <v>2</v>
          </cell>
          <cell r="I153">
            <v>5.2430000000000003</v>
          </cell>
          <cell r="J153">
            <v>12530.53</v>
          </cell>
          <cell r="K153">
            <v>1.06</v>
          </cell>
          <cell r="L153">
            <v>1.06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G154" t="str">
            <v>JCB</v>
          </cell>
          <cell r="H154">
            <v>2</v>
          </cell>
          <cell r="I154">
            <v>2.9430000000000001</v>
          </cell>
          <cell r="J154">
            <v>12530.53</v>
          </cell>
          <cell r="K154">
            <v>1.7</v>
          </cell>
          <cell r="L154">
            <v>1.7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G155" t="str">
            <v>Cast Bar UK</v>
          </cell>
          <cell r="H155">
            <v>2</v>
          </cell>
          <cell r="I155">
            <v>2.988</v>
          </cell>
          <cell r="J155">
            <v>12530.53</v>
          </cell>
          <cell r="K155">
            <v>1.7</v>
          </cell>
          <cell r="L155">
            <v>1.7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G156" t="str">
            <v>Bretby GP</v>
          </cell>
          <cell r="H156">
            <v>1</v>
          </cell>
          <cell r="I156">
            <v>2.0510000000000002</v>
          </cell>
          <cell r="J156">
            <v>1961.05</v>
          </cell>
          <cell r="K156">
            <v>5.79</v>
          </cell>
          <cell r="L156">
            <v>5.79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G157" t="str">
            <v>Holwell Works</v>
          </cell>
          <cell r="H157">
            <v>2</v>
          </cell>
          <cell r="I157">
            <v>0.73</v>
          </cell>
          <cell r="J157">
            <v>12530.53</v>
          </cell>
          <cell r="K157">
            <v>1.32</v>
          </cell>
          <cell r="L157">
            <v>1.32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G158" t="str">
            <v>Pedigree Petfoods</v>
          </cell>
          <cell r="H158">
            <v>2</v>
          </cell>
          <cell r="I158">
            <v>0.69499999999999995</v>
          </cell>
          <cell r="J158">
            <v>12530.53</v>
          </cell>
          <cell r="K158">
            <v>1.52</v>
          </cell>
          <cell r="L158">
            <v>1.52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G159" t="str">
            <v>Alstom Wolverton</v>
          </cell>
          <cell r="H159">
            <v>1</v>
          </cell>
          <cell r="I159">
            <v>2.6379999999999999</v>
          </cell>
          <cell r="J159">
            <v>1961.05</v>
          </cell>
          <cell r="K159">
            <v>1.7</v>
          </cell>
          <cell r="L159">
            <v>1.7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G160" t="str">
            <v>Colworth Laboratory</v>
          </cell>
          <cell r="H160">
            <v>1</v>
          </cell>
          <cell r="I160">
            <v>0.66500000000000004</v>
          </cell>
          <cell r="J160">
            <v>1961.05</v>
          </cell>
          <cell r="K160">
            <v>1.98</v>
          </cell>
          <cell r="L160">
            <v>1.98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G161" t="str">
            <v>Boots Thane Road</v>
          </cell>
          <cell r="H161">
            <v>2</v>
          </cell>
          <cell r="I161">
            <v>2.238</v>
          </cell>
          <cell r="J161">
            <v>12848.98</v>
          </cell>
          <cell r="K161">
            <v>0.88</v>
          </cell>
          <cell r="L161">
            <v>0.88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G162" t="str">
            <v>QMC</v>
          </cell>
          <cell r="H162">
            <v>2</v>
          </cell>
          <cell r="I162">
            <v>2.673</v>
          </cell>
          <cell r="J162">
            <v>12440.84</v>
          </cell>
          <cell r="K162">
            <v>2.08</v>
          </cell>
          <cell r="L162">
            <v>2.08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G163" t="str">
            <v>British Gypsum</v>
          </cell>
          <cell r="H163">
            <v>2</v>
          </cell>
          <cell r="I163">
            <v>3.835</v>
          </cell>
          <cell r="J163">
            <v>16886.5</v>
          </cell>
          <cell r="K163">
            <v>2.2999999999999998</v>
          </cell>
          <cell r="L163">
            <v>2.2999999999999998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G164" t="str">
            <v>Melbourne STW</v>
          </cell>
          <cell r="H164">
            <v>1</v>
          </cell>
          <cell r="I164">
            <v>3.6970000000000001</v>
          </cell>
          <cell r="J164">
            <v>1961.05</v>
          </cell>
          <cell r="K164">
            <v>2.69</v>
          </cell>
          <cell r="L164">
            <v>2.69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G165" t="str">
            <v>Whetstone</v>
          </cell>
          <cell r="H165">
            <v>1</v>
          </cell>
          <cell r="I165">
            <v>6.1029999999999998</v>
          </cell>
          <cell r="J165">
            <v>1961.05</v>
          </cell>
          <cell r="K165">
            <v>3.32</v>
          </cell>
          <cell r="L165">
            <v>3.32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G166" t="str">
            <v>Holbrook Works</v>
          </cell>
          <cell r="H166">
            <v>1</v>
          </cell>
          <cell r="I166">
            <v>0.71599999999999997</v>
          </cell>
          <cell r="J166">
            <v>1961.05</v>
          </cell>
          <cell r="K166">
            <v>1.1599999999999999</v>
          </cell>
          <cell r="L166">
            <v>1.1599999999999999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G167" t="str">
            <v>Astrazeneca Charnwood</v>
          </cell>
          <cell r="H167">
            <v>2</v>
          </cell>
          <cell r="I167">
            <v>4.5090000000000003</v>
          </cell>
          <cell r="J167">
            <v>18057.2</v>
          </cell>
          <cell r="K167">
            <v>1.66</v>
          </cell>
          <cell r="L167">
            <v>1.66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G168" t="str">
            <v>B&amp;Q Manton</v>
          </cell>
          <cell r="H168">
            <v>1</v>
          </cell>
          <cell r="I168">
            <v>2.5430000000000001</v>
          </cell>
          <cell r="J168">
            <v>1887.5</v>
          </cell>
          <cell r="K168">
            <v>1.22</v>
          </cell>
          <cell r="L168">
            <v>1.22</v>
          </cell>
          <cell r="M168">
            <v>0</v>
          </cell>
          <cell r="N168">
            <v>73.540000000000006</v>
          </cell>
          <cell r="O168">
            <v>0.05</v>
          </cell>
          <cell r="P168">
            <v>0.05</v>
          </cell>
        </row>
        <row r="169">
          <cell r="G169" t="str">
            <v>Transco Churchover</v>
          </cell>
          <cell r="H169">
            <v>3</v>
          </cell>
          <cell r="I169">
            <v>0.64200000000000002</v>
          </cell>
          <cell r="J169">
            <v>34196.400000000001</v>
          </cell>
          <cell r="K169">
            <v>1.3</v>
          </cell>
          <cell r="L169">
            <v>1.3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G170" t="str">
            <v>Alstom Rugby</v>
          </cell>
          <cell r="H170">
            <v>1</v>
          </cell>
          <cell r="I170">
            <v>0.14899999999999999</v>
          </cell>
          <cell r="J170">
            <v>6072.72</v>
          </cell>
          <cell r="K170">
            <v>0.93</v>
          </cell>
          <cell r="L170">
            <v>0.93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G171" t="str">
            <v>Low Spinney Wind Farm</v>
          </cell>
          <cell r="H171">
            <v>0</v>
          </cell>
          <cell r="I171">
            <v>0</v>
          </cell>
          <cell r="J171">
            <v>162.99</v>
          </cell>
          <cell r="K171">
            <v>1.24</v>
          </cell>
          <cell r="L171">
            <v>1.24</v>
          </cell>
          <cell r="M171">
            <v>-0.85199999999999998</v>
          </cell>
          <cell r="N171">
            <v>5346.07</v>
          </cell>
          <cell r="O171">
            <v>0.05</v>
          </cell>
          <cell r="P171">
            <v>0.05</v>
          </cell>
        </row>
        <row r="172">
          <cell r="G172" t="str">
            <v>Swinford Wind Farm</v>
          </cell>
          <cell r="H172">
            <v>1</v>
          </cell>
          <cell r="I172">
            <v>0</v>
          </cell>
          <cell r="J172">
            <v>1933.33</v>
          </cell>
          <cell r="K172">
            <v>1.26</v>
          </cell>
          <cell r="L172">
            <v>1.26</v>
          </cell>
          <cell r="M172">
            <v>0</v>
          </cell>
          <cell r="N172">
            <v>4628.2700000000004</v>
          </cell>
          <cell r="O172">
            <v>0.05</v>
          </cell>
          <cell r="P172">
            <v>0.05</v>
          </cell>
        </row>
        <row r="173">
          <cell r="G173" t="str">
            <v>Yelvertoft Wind Farm</v>
          </cell>
          <cell r="H173">
            <v>1</v>
          </cell>
          <cell r="I173">
            <v>0</v>
          </cell>
          <cell r="J173">
            <v>1893.04</v>
          </cell>
          <cell r="K173">
            <v>0.76</v>
          </cell>
          <cell r="L173">
            <v>0.76</v>
          </cell>
          <cell r="M173">
            <v>0</v>
          </cell>
          <cell r="N173">
            <v>3318.05</v>
          </cell>
          <cell r="O173">
            <v>0.05</v>
          </cell>
          <cell r="P173">
            <v>0.05</v>
          </cell>
        </row>
        <row r="174">
          <cell r="G174" t="str">
            <v>Maxwell House Data Centre</v>
          </cell>
          <cell r="H174">
            <v>4</v>
          </cell>
          <cell r="I174">
            <v>0.216</v>
          </cell>
          <cell r="J174">
            <v>52430.55</v>
          </cell>
          <cell r="K174">
            <v>1.23</v>
          </cell>
          <cell r="L174">
            <v>1.23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G175" t="str">
            <v>Burton Wolds Wind Farm phase 2</v>
          </cell>
          <cell r="H175">
            <v>0</v>
          </cell>
          <cell r="I175">
            <v>0.63700000000000001</v>
          </cell>
          <cell r="J175">
            <v>74.459999999999994</v>
          </cell>
          <cell r="K175">
            <v>1</v>
          </cell>
          <cell r="L175">
            <v>1</v>
          </cell>
          <cell r="M175">
            <v>0</v>
          </cell>
          <cell r="N175">
            <v>5361.24</v>
          </cell>
          <cell r="O175">
            <v>0.05</v>
          </cell>
          <cell r="P175">
            <v>0.05</v>
          </cell>
        </row>
        <row r="176">
          <cell r="G176" t="str">
            <v>Shacks Barn PV</v>
          </cell>
          <cell r="H176">
            <v>1</v>
          </cell>
          <cell r="I176">
            <v>0</v>
          </cell>
          <cell r="J176">
            <v>1840.54</v>
          </cell>
          <cell r="K176">
            <v>1.22</v>
          </cell>
          <cell r="L176">
            <v>1.22</v>
          </cell>
          <cell r="M176">
            <v>0</v>
          </cell>
          <cell r="N176">
            <v>409.61</v>
          </cell>
          <cell r="O176">
            <v>0.05</v>
          </cell>
          <cell r="P176">
            <v>0.05</v>
          </cell>
        </row>
        <row r="177">
          <cell r="G177" t="str">
            <v>Hatton Gas Compressor</v>
          </cell>
          <cell r="H177">
            <v>4</v>
          </cell>
          <cell r="I177">
            <v>0</v>
          </cell>
          <cell r="J177">
            <v>53015.45</v>
          </cell>
          <cell r="K177">
            <v>1.57</v>
          </cell>
          <cell r="L177">
            <v>1.57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G178" t="str">
            <v>North Hykeham EFW</v>
          </cell>
          <cell r="H178">
            <v>0</v>
          </cell>
          <cell r="I178">
            <v>0</v>
          </cell>
          <cell r="J178">
            <v>26.24</v>
          </cell>
          <cell r="K178">
            <v>2.0699999999999998</v>
          </cell>
          <cell r="L178">
            <v>2.0699999999999998</v>
          </cell>
          <cell r="M178">
            <v>-2.0070000000000001</v>
          </cell>
          <cell r="N178">
            <v>137.49</v>
          </cell>
          <cell r="O178">
            <v>0.05</v>
          </cell>
          <cell r="P178">
            <v>0.05</v>
          </cell>
        </row>
        <row r="179">
          <cell r="G179" t="str">
            <v>Sleaford Renewable Energy Plant</v>
          </cell>
          <cell r="H179">
            <v>0</v>
          </cell>
          <cell r="I179">
            <v>0</v>
          </cell>
          <cell r="J179">
            <v>184.34</v>
          </cell>
          <cell r="K179">
            <v>1.17</v>
          </cell>
          <cell r="L179">
            <v>1.17</v>
          </cell>
          <cell r="M179">
            <v>-0.72399999999999998</v>
          </cell>
          <cell r="N179">
            <v>2765.17</v>
          </cell>
          <cell r="O179">
            <v>0.05</v>
          </cell>
          <cell r="P179">
            <v>0.05</v>
          </cell>
        </row>
        <row r="180">
          <cell r="G180" t="str">
            <v>Bilsthorpe Wind Farm</v>
          </cell>
          <cell r="H180">
            <v>0</v>
          </cell>
          <cell r="I180">
            <v>0</v>
          </cell>
          <cell r="J180">
            <v>12.26</v>
          </cell>
          <cell r="K180">
            <v>0.63</v>
          </cell>
          <cell r="L180">
            <v>0.63</v>
          </cell>
          <cell r="M180">
            <v>0</v>
          </cell>
          <cell r="N180">
            <v>258.95999999999998</v>
          </cell>
          <cell r="O180">
            <v>0.05</v>
          </cell>
          <cell r="P180">
            <v>0.05</v>
          </cell>
        </row>
        <row r="181">
          <cell r="G181" t="str">
            <v>Old Dalby Lodge Wind Farm</v>
          </cell>
          <cell r="H181">
            <v>0</v>
          </cell>
          <cell r="I181">
            <v>1.2549999999999999</v>
          </cell>
          <cell r="J181">
            <v>10.039999999999999</v>
          </cell>
          <cell r="K181">
            <v>2.21</v>
          </cell>
          <cell r="L181">
            <v>2.21</v>
          </cell>
          <cell r="M181">
            <v>0</v>
          </cell>
          <cell r="N181">
            <v>153.68</v>
          </cell>
          <cell r="O181">
            <v>0.05</v>
          </cell>
          <cell r="P181">
            <v>0.05</v>
          </cell>
        </row>
        <row r="182">
          <cell r="G182" t="str">
            <v>Willoughby STOR generation</v>
          </cell>
          <cell r="H182">
            <v>1</v>
          </cell>
          <cell r="I182">
            <v>1.4359999999999999</v>
          </cell>
          <cell r="J182">
            <v>1833.59</v>
          </cell>
          <cell r="K182">
            <v>2.2000000000000002</v>
          </cell>
          <cell r="L182">
            <v>2.2000000000000002</v>
          </cell>
          <cell r="M182">
            <v>-3.7149999999999999</v>
          </cell>
          <cell r="N182">
            <v>327.62</v>
          </cell>
          <cell r="O182">
            <v>0.05</v>
          </cell>
          <cell r="P182">
            <v>0.05</v>
          </cell>
        </row>
        <row r="183">
          <cell r="G183" t="str">
            <v>Rolls Royce AB&amp;E 33kV</v>
          </cell>
          <cell r="H183">
            <v>4</v>
          </cell>
          <cell r="I183">
            <v>3.0169999999999999</v>
          </cell>
          <cell r="J183">
            <v>52465.58</v>
          </cell>
          <cell r="K183">
            <v>1.64</v>
          </cell>
          <cell r="L183">
            <v>1.64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G184" t="str">
            <v>The Grange Wind Farm</v>
          </cell>
          <cell r="H184">
            <v>1</v>
          </cell>
          <cell r="I184">
            <v>0.70099999999999996</v>
          </cell>
          <cell r="J184">
            <v>1870.1</v>
          </cell>
          <cell r="K184">
            <v>1.02</v>
          </cell>
          <cell r="L184">
            <v>1.02</v>
          </cell>
          <cell r="M184">
            <v>0</v>
          </cell>
          <cell r="N184">
            <v>5285.29</v>
          </cell>
          <cell r="O184">
            <v>0.05</v>
          </cell>
          <cell r="P184">
            <v>0.05</v>
          </cell>
        </row>
        <row r="185">
          <cell r="G185" t="str">
            <v>Clay Lake STOR</v>
          </cell>
          <cell r="H185">
            <v>1</v>
          </cell>
          <cell r="I185">
            <v>0.70399999999999996</v>
          </cell>
          <cell r="J185">
            <v>1834.5</v>
          </cell>
          <cell r="K185">
            <v>1.37</v>
          </cell>
          <cell r="L185">
            <v>1.37</v>
          </cell>
          <cell r="M185">
            <v>-0.998</v>
          </cell>
          <cell r="N185">
            <v>161.57</v>
          </cell>
          <cell r="O185">
            <v>0.05</v>
          </cell>
          <cell r="P185">
            <v>0.05</v>
          </cell>
        </row>
        <row r="186">
          <cell r="G186" t="str">
            <v>Balderton STOR</v>
          </cell>
          <cell r="H186">
            <v>1</v>
          </cell>
          <cell r="I186">
            <v>0.99</v>
          </cell>
          <cell r="J186">
            <v>1833.97</v>
          </cell>
          <cell r="K186">
            <v>2.88</v>
          </cell>
          <cell r="L186">
            <v>2.88</v>
          </cell>
          <cell r="M186">
            <v>-3.0579999999999998</v>
          </cell>
          <cell r="N186">
            <v>162.1</v>
          </cell>
          <cell r="O186">
            <v>0.05</v>
          </cell>
          <cell r="P186">
            <v>0.05</v>
          </cell>
        </row>
        <row r="187">
          <cell r="G187" t="str">
            <v>Wymeswold Solar Park</v>
          </cell>
          <cell r="H187">
            <v>0</v>
          </cell>
          <cell r="I187">
            <v>1.429</v>
          </cell>
          <cell r="J187">
            <v>9.4499999999999993</v>
          </cell>
          <cell r="K187">
            <v>4.51</v>
          </cell>
          <cell r="L187">
            <v>4.51</v>
          </cell>
          <cell r="M187">
            <v>0</v>
          </cell>
          <cell r="N187">
            <v>4725.12</v>
          </cell>
          <cell r="O187">
            <v>0.05</v>
          </cell>
          <cell r="P187">
            <v>0.05</v>
          </cell>
        </row>
        <row r="188">
          <cell r="G188" t="str">
            <v>French Farm Wind Farm</v>
          </cell>
          <cell r="H188">
            <v>0</v>
          </cell>
          <cell r="I188">
            <v>0.69399999999999995</v>
          </cell>
          <cell r="J188">
            <v>102.82</v>
          </cell>
          <cell r="K188">
            <v>0.9</v>
          </cell>
          <cell r="L188">
            <v>0.9</v>
          </cell>
          <cell r="M188">
            <v>0</v>
          </cell>
          <cell r="N188">
            <v>5757.99</v>
          </cell>
          <cell r="O188">
            <v>0.05</v>
          </cell>
          <cell r="P188">
            <v>0.05</v>
          </cell>
        </row>
        <row r="189">
          <cell r="G189" t="str">
            <v>Lilbourne Wind Farm</v>
          </cell>
          <cell r="H189">
            <v>1</v>
          </cell>
          <cell r="I189">
            <v>0</v>
          </cell>
          <cell r="J189">
            <v>1905.61</v>
          </cell>
          <cell r="K189">
            <v>0.76</v>
          </cell>
          <cell r="L189">
            <v>0.76</v>
          </cell>
          <cell r="M189">
            <v>0</v>
          </cell>
          <cell r="N189">
            <v>5860.89</v>
          </cell>
          <cell r="O189">
            <v>0.05</v>
          </cell>
          <cell r="P189">
            <v>0.05</v>
          </cell>
        </row>
        <row r="190">
          <cell r="G190" t="str">
            <v>Chelvaston Renewable</v>
          </cell>
          <cell r="H190">
            <v>1</v>
          </cell>
          <cell r="I190">
            <v>0.628</v>
          </cell>
          <cell r="J190">
            <v>2013.58</v>
          </cell>
          <cell r="K190">
            <v>0.95</v>
          </cell>
          <cell r="L190">
            <v>0.95</v>
          </cell>
          <cell r="M190">
            <v>0</v>
          </cell>
          <cell r="N190">
            <v>5908.29</v>
          </cell>
          <cell r="O190">
            <v>0.05</v>
          </cell>
          <cell r="P190">
            <v>0.05</v>
          </cell>
        </row>
        <row r="191">
          <cell r="G191" t="str">
            <v>Beachampton Solar Farm</v>
          </cell>
          <cell r="H191">
            <v>0</v>
          </cell>
          <cell r="I191">
            <v>0</v>
          </cell>
          <cell r="J191">
            <v>6.38</v>
          </cell>
          <cell r="K191">
            <v>3.29</v>
          </cell>
          <cell r="L191">
            <v>3.29</v>
          </cell>
          <cell r="M191">
            <v>0</v>
          </cell>
          <cell r="N191">
            <v>191.54</v>
          </cell>
          <cell r="O191">
            <v>0.05</v>
          </cell>
          <cell r="P191">
            <v>0.05</v>
          </cell>
        </row>
        <row r="192">
          <cell r="G192" t="str">
            <v>Croft End Solar Farm</v>
          </cell>
          <cell r="H192">
            <v>0</v>
          </cell>
          <cell r="I192">
            <v>0</v>
          </cell>
          <cell r="J192">
            <v>2.36</v>
          </cell>
          <cell r="K192">
            <v>1.76</v>
          </cell>
          <cell r="L192">
            <v>1.76</v>
          </cell>
          <cell r="M192">
            <v>0</v>
          </cell>
          <cell r="N192">
            <v>589.39</v>
          </cell>
          <cell r="O192">
            <v>0.05</v>
          </cell>
          <cell r="P192">
            <v>0.05</v>
          </cell>
        </row>
        <row r="193">
          <cell r="G193" t="str">
            <v>M1 Wind farm</v>
          </cell>
          <cell r="H193">
            <v>0</v>
          </cell>
          <cell r="I193">
            <v>0.61</v>
          </cell>
          <cell r="J193">
            <v>4.2699999999999996</v>
          </cell>
          <cell r="K193">
            <v>1.42</v>
          </cell>
          <cell r="L193">
            <v>1.42</v>
          </cell>
          <cell r="M193">
            <v>0</v>
          </cell>
          <cell r="N193">
            <v>159.44999999999999</v>
          </cell>
          <cell r="O193">
            <v>0.05</v>
          </cell>
          <cell r="P193">
            <v>0.05</v>
          </cell>
        </row>
        <row r="194">
          <cell r="G194" t="str">
            <v>Low Farm Anaerobic Dig</v>
          </cell>
          <cell r="H194">
            <v>1</v>
          </cell>
          <cell r="I194">
            <v>1.0009999999999999</v>
          </cell>
          <cell r="J194">
            <v>2220.4299999999998</v>
          </cell>
          <cell r="K194">
            <v>1.32</v>
          </cell>
          <cell r="L194">
            <v>1.32</v>
          </cell>
          <cell r="M194">
            <v>-1.9850000000000001</v>
          </cell>
          <cell r="N194">
            <v>1164.26</v>
          </cell>
          <cell r="O194">
            <v>0.05</v>
          </cell>
          <cell r="P194">
            <v>0.05</v>
          </cell>
        </row>
        <row r="195">
          <cell r="G195" t="str">
            <v>Turweston Airfield Solar Farm</v>
          </cell>
          <cell r="H195">
            <v>0</v>
          </cell>
          <cell r="I195">
            <v>0</v>
          </cell>
          <cell r="J195">
            <v>2.33</v>
          </cell>
          <cell r="K195">
            <v>3.03</v>
          </cell>
          <cell r="L195">
            <v>3.03</v>
          </cell>
          <cell r="M195">
            <v>0</v>
          </cell>
          <cell r="N195">
            <v>601.04</v>
          </cell>
          <cell r="O195">
            <v>0.05</v>
          </cell>
          <cell r="P195">
            <v>0.05</v>
          </cell>
        </row>
        <row r="196">
          <cell r="G196" t="str">
            <v>Burton Pedwardine Solar</v>
          </cell>
          <cell r="H196">
            <v>0</v>
          </cell>
          <cell r="I196">
            <v>0</v>
          </cell>
          <cell r="J196">
            <v>5.1100000000000003</v>
          </cell>
          <cell r="K196">
            <v>2.88</v>
          </cell>
          <cell r="L196">
            <v>2.88</v>
          </cell>
          <cell r="M196">
            <v>0</v>
          </cell>
          <cell r="N196">
            <v>383.37</v>
          </cell>
          <cell r="O196">
            <v>0.05</v>
          </cell>
          <cell r="P196">
            <v>0.05</v>
          </cell>
        </row>
        <row r="197">
          <cell r="G197" t="str">
            <v>Little Morton Farm Solar</v>
          </cell>
          <cell r="H197">
            <v>0</v>
          </cell>
          <cell r="I197">
            <v>0.98599999999999999</v>
          </cell>
          <cell r="J197">
            <v>3.86</v>
          </cell>
          <cell r="K197">
            <v>1.81</v>
          </cell>
          <cell r="L197">
            <v>1.81</v>
          </cell>
          <cell r="M197">
            <v>0</v>
          </cell>
          <cell r="N197">
            <v>463.77</v>
          </cell>
          <cell r="O197">
            <v>0.05</v>
          </cell>
          <cell r="P197">
            <v>0.05</v>
          </cell>
        </row>
        <row r="198">
          <cell r="G198" t="str">
            <v>Rockingham</v>
          </cell>
          <cell r="H198">
            <v>3</v>
          </cell>
          <cell r="I198">
            <v>2.5430000000000001</v>
          </cell>
          <cell r="J198">
            <v>30538.98</v>
          </cell>
          <cell r="K198">
            <v>0.96</v>
          </cell>
          <cell r="L198">
            <v>0.96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G199" t="str">
            <v>Santander Carlton Park 132/11</v>
          </cell>
          <cell r="H199">
            <v>3</v>
          </cell>
          <cell r="I199">
            <v>2.7280000000000002</v>
          </cell>
          <cell r="J199">
            <v>52149.08</v>
          </cell>
          <cell r="K199">
            <v>1.06</v>
          </cell>
          <cell r="L199">
            <v>1.06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G200" t="str">
            <v>Delphi Diesel</v>
          </cell>
          <cell r="H200">
            <v>1</v>
          </cell>
          <cell r="I200">
            <v>1.8720000000000001</v>
          </cell>
          <cell r="J200">
            <v>1961.05</v>
          </cell>
          <cell r="K200">
            <v>1.79</v>
          </cell>
          <cell r="L200">
            <v>1.79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G201" t="str">
            <v>Lodge Farm Solar Park</v>
          </cell>
          <cell r="H201">
            <v>0</v>
          </cell>
          <cell r="I201">
            <v>0.98</v>
          </cell>
          <cell r="J201">
            <v>16.739999999999998</v>
          </cell>
          <cell r="K201">
            <v>2.25</v>
          </cell>
          <cell r="L201">
            <v>2.25</v>
          </cell>
          <cell r="M201">
            <v>0</v>
          </cell>
          <cell r="N201">
            <v>836.8</v>
          </cell>
          <cell r="O201">
            <v>0.05</v>
          </cell>
          <cell r="P201">
            <v>0.05</v>
          </cell>
        </row>
        <row r="202">
          <cell r="G202" t="str">
            <v>Ermine Farm PV</v>
          </cell>
          <cell r="H202">
            <v>0</v>
          </cell>
          <cell r="I202">
            <v>0</v>
          </cell>
          <cell r="J202">
            <v>19.07</v>
          </cell>
          <cell r="K202">
            <v>2.95</v>
          </cell>
          <cell r="L202">
            <v>2.95</v>
          </cell>
          <cell r="M202">
            <v>0</v>
          </cell>
          <cell r="N202">
            <v>2574.9699999999998</v>
          </cell>
          <cell r="O202">
            <v>0.05</v>
          </cell>
          <cell r="P202">
            <v>0.05</v>
          </cell>
        </row>
        <row r="203">
          <cell r="G203" t="str">
            <v>Ridge Solar Park</v>
          </cell>
          <cell r="H203">
            <v>1</v>
          </cell>
          <cell r="I203">
            <v>0.64300000000000002</v>
          </cell>
          <cell r="J203">
            <v>1833.97</v>
          </cell>
          <cell r="K203">
            <v>0.96</v>
          </cell>
          <cell r="L203">
            <v>0.96</v>
          </cell>
          <cell r="M203">
            <v>0</v>
          </cell>
          <cell r="N203">
            <v>162.1</v>
          </cell>
          <cell r="O203">
            <v>0.05</v>
          </cell>
          <cell r="P203">
            <v>0.05</v>
          </cell>
        </row>
        <row r="204">
          <cell r="G204" t="str">
            <v>Winwick Wind Farm</v>
          </cell>
          <cell r="H204">
            <v>0</v>
          </cell>
          <cell r="I204">
            <v>0</v>
          </cell>
          <cell r="J204">
            <v>54.57</v>
          </cell>
          <cell r="K204">
            <v>0.74</v>
          </cell>
          <cell r="L204">
            <v>0.74</v>
          </cell>
          <cell r="M204">
            <v>0</v>
          </cell>
          <cell r="N204">
            <v>2440.7800000000002</v>
          </cell>
          <cell r="O204">
            <v>0.05</v>
          </cell>
          <cell r="P204">
            <v>0.05</v>
          </cell>
        </row>
        <row r="205">
          <cell r="G205" t="str">
            <v>Watford Lodge Wind Farm</v>
          </cell>
          <cell r="H205">
            <v>0</v>
          </cell>
          <cell r="I205">
            <v>0</v>
          </cell>
          <cell r="J205">
            <v>84.77</v>
          </cell>
          <cell r="K205">
            <v>0.78</v>
          </cell>
          <cell r="L205">
            <v>0.78</v>
          </cell>
          <cell r="M205">
            <v>0</v>
          </cell>
          <cell r="N205">
            <v>4965.01</v>
          </cell>
          <cell r="O205">
            <v>0.05</v>
          </cell>
          <cell r="P205">
            <v>0.05</v>
          </cell>
        </row>
        <row r="206">
          <cell r="G206" t="str">
            <v>Leverton Solar Park</v>
          </cell>
          <cell r="H206">
            <v>0</v>
          </cell>
          <cell r="I206">
            <v>0.69699999999999995</v>
          </cell>
          <cell r="J206">
            <v>1.38</v>
          </cell>
          <cell r="K206">
            <v>1.19</v>
          </cell>
          <cell r="L206">
            <v>1.19</v>
          </cell>
          <cell r="M206">
            <v>0</v>
          </cell>
          <cell r="N206">
            <v>207.29</v>
          </cell>
          <cell r="O206">
            <v>0.05</v>
          </cell>
          <cell r="P206">
            <v>0.05</v>
          </cell>
        </row>
        <row r="207">
          <cell r="G207" t="str">
            <v>Burton Pedwardine Phase 2</v>
          </cell>
          <cell r="H207">
            <v>0</v>
          </cell>
          <cell r="I207">
            <v>0</v>
          </cell>
          <cell r="J207">
            <v>14.86</v>
          </cell>
          <cell r="K207">
            <v>2.77</v>
          </cell>
          <cell r="L207">
            <v>2.77</v>
          </cell>
          <cell r="M207">
            <v>0</v>
          </cell>
          <cell r="N207">
            <v>520.20000000000005</v>
          </cell>
          <cell r="O207">
            <v>0.05</v>
          </cell>
          <cell r="P207">
            <v>0.05</v>
          </cell>
        </row>
        <row r="208">
          <cell r="G208" t="str">
            <v>Hartwell Solar Farm</v>
          </cell>
          <cell r="H208">
            <v>0</v>
          </cell>
          <cell r="I208">
            <v>0.64500000000000002</v>
          </cell>
          <cell r="J208">
            <v>26.85</v>
          </cell>
          <cell r="K208">
            <v>2.09</v>
          </cell>
          <cell r="L208">
            <v>2.09</v>
          </cell>
          <cell r="M208">
            <v>0</v>
          </cell>
          <cell r="N208">
            <v>4027.15</v>
          </cell>
          <cell r="O208">
            <v>0.05</v>
          </cell>
          <cell r="P208">
            <v>0.05</v>
          </cell>
        </row>
        <row r="209">
          <cell r="G209" t="str">
            <v>Eakley Lanes Solar North</v>
          </cell>
          <cell r="H209">
            <v>0</v>
          </cell>
          <cell r="I209">
            <v>0.63500000000000001</v>
          </cell>
          <cell r="J209">
            <v>4.07</v>
          </cell>
          <cell r="K209">
            <v>0.9</v>
          </cell>
          <cell r="L209">
            <v>0.9</v>
          </cell>
          <cell r="M209">
            <v>0</v>
          </cell>
          <cell r="N209">
            <v>203.5</v>
          </cell>
          <cell r="O209">
            <v>0.05</v>
          </cell>
          <cell r="P209">
            <v>0.05</v>
          </cell>
        </row>
        <row r="210">
          <cell r="G210" t="str">
            <v>Eakley Lanes Solar South</v>
          </cell>
          <cell r="H210">
            <v>0</v>
          </cell>
          <cell r="I210">
            <v>0.64200000000000002</v>
          </cell>
          <cell r="J210">
            <v>33.43</v>
          </cell>
          <cell r="K210">
            <v>0.93</v>
          </cell>
          <cell r="L210">
            <v>0.93</v>
          </cell>
          <cell r="M210">
            <v>-0.82</v>
          </cell>
          <cell r="N210">
            <v>208.94</v>
          </cell>
          <cell r="O210">
            <v>0.05</v>
          </cell>
          <cell r="P210">
            <v>0.05</v>
          </cell>
        </row>
        <row r="211">
          <cell r="G211" t="str">
            <v>Welbeck Colliery PV</v>
          </cell>
          <cell r="H211">
            <v>0</v>
          </cell>
          <cell r="I211">
            <v>0</v>
          </cell>
          <cell r="J211">
            <v>3.4</v>
          </cell>
          <cell r="K211">
            <v>0.95</v>
          </cell>
          <cell r="L211">
            <v>0.95</v>
          </cell>
          <cell r="M211">
            <v>0</v>
          </cell>
          <cell r="N211">
            <v>326.25</v>
          </cell>
          <cell r="O211">
            <v>0.05</v>
          </cell>
          <cell r="P211">
            <v>0.05</v>
          </cell>
        </row>
        <row r="212">
          <cell r="G212" t="str">
            <v>Newton Road PV</v>
          </cell>
          <cell r="H212">
            <v>1</v>
          </cell>
          <cell r="I212">
            <v>0.64400000000000002</v>
          </cell>
          <cell r="J212">
            <v>1834.98</v>
          </cell>
          <cell r="K212">
            <v>1.48</v>
          </cell>
          <cell r="L212">
            <v>1.48</v>
          </cell>
          <cell r="M212">
            <v>0</v>
          </cell>
          <cell r="N212">
            <v>394.24</v>
          </cell>
          <cell r="O212">
            <v>0.05</v>
          </cell>
          <cell r="P212">
            <v>0.05</v>
          </cell>
        </row>
        <row r="213">
          <cell r="G213" t="str">
            <v>New Albion Wind Farm</v>
          </cell>
          <cell r="H213">
            <v>0</v>
          </cell>
          <cell r="I213">
            <v>0.64100000000000001</v>
          </cell>
          <cell r="J213">
            <v>51.11</v>
          </cell>
          <cell r="K213">
            <v>2.15</v>
          </cell>
          <cell r="L213">
            <v>2.15</v>
          </cell>
          <cell r="M213">
            <v>0</v>
          </cell>
          <cell r="N213">
            <v>4571.62</v>
          </cell>
          <cell r="O213">
            <v>0.05</v>
          </cell>
          <cell r="P213">
            <v>0.05</v>
          </cell>
        </row>
        <row r="214">
          <cell r="G214" t="str">
            <v>Moat Farm PV</v>
          </cell>
          <cell r="H214">
            <v>0</v>
          </cell>
          <cell r="I214">
            <v>0.98399999999999999</v>
          </cell>
          <cell r="J214">
            <v>10.17</v>
          </cell>
          <cell r="K214">
            <v>1.58</v>
          </cell>
          <cell r="L214">
            <v>1.58</v>
          </cell>
          <cell r="M214">
            <v>0</v>
          </cell>
          <cell r="N214">
            <v>542.48</v>
          </cell>
          <cell r="O214">
            <v>0.05</v>
          </cell>
          <cell r="P214">
            <v>0.05</v>
          </cell>
        </row>
        <row r="215">
          <cell r="G215" t="str">
            <v>Bilsthorpe Solar</v>
          </cell>
          <cell r="H215">
            <v>0</v>
          </cell>
          <cell r="I215">
            <v>0</v>
          </cell>
          <cell r="J215">
            <v>10.3</v>
          </cell>
          <cell r="K215">
            <v>1.1000000000000001</v>
          </cell>
          <cell r="L215">
            <v>1.1000000000000001</v>
          </cell>
          <cell r="M215">
            <v>0</v>
          </cell>
          <cell r="N215">
            <v>988.94</v>
          </cell>
          <cell r="O215">
            <v>0.05</v>
          </cell>
          <cell r="P215">
            <v>0.05</v>
          </cell>
        </row>
        <row r="216">
          <cell r="G216" t="str">
            <v>Hall Farm Site PV  1</v>
          </cell>
          <cell r="H216">
            <v>1</v>
          </cell>
          <cell r="I216">
            <v>2.3940000000000001</v>
          </cell>
          <cell r="J216">
            <v>1836.72</v>
          </cell>
          <cell r="K216">
            <v>1.94</v>
          </cell>
          <cell r="L216">
            <v>1.94</v>
          </cell>
          <cell r="M216">
            <v>0</v>
          </cell>
          <cell r="N216">
            <v>77.5</v>
          </cell>
          <cell r="O216">
            <v>0.05</v>
          </cell>
          <cell r="P216">
            <v>0.05</v>
          </cell>
        </row>
        <row r="217">
          <cell r="G217" t="str">
            <v>Gaultney Solar Park</v>
          </cell>
          <cell r="H217">
            <v>0</v>
          </cell>
          <cell r="I217">
            <v>0.64600000000000002</v>
          </cell>
          <cell r="J217">
            <v>0.62</v>
          </cell>
          <cell r="K217">
            <v>4.09</v>
          </cell>
          <cell r="L217">
            <v>4.09</v>
          </cell>
          <cell r="M217">
            <v>0</v>
          </cell>
          <cell r="N217">
            <v>224.67</v>
          </cell>
          <cell r="O217">
            <v>0.05</v>
          </cell>
          <cell r="P217">
            <v>0.05</v>
          </cell>
        </row>
        <row r="218">
          <cell r="G218" t="str">
            <v>Fiskerton Solar Farm</v>
          </cell>
          <cell r="H218">
            <v>1</v>
          </cell>
          <cell r="I218">
            <v>0</v>
          </cell>
          <cell r="J218">
            <v>1832.89</v>
          </cell>
          <cell r="K218">
            <v>2.68</v>
          </cell>
          <cell r="L218">
            <v>2.68</v>
          </cell>
          <cell r="M218">
            <v>0</v>
          </cell>
          <cell r="N218">
            <v>163.18</v>
          </cell>
          <cell r="O218">
            <v>0.05</v>
          </cell>
          <cell r="P218">
            <v>0.05</v>
          </cell>
        </row>
        <row r="219">
          <cell r="G219" t="str">
            <v>Mount Mill Solar Park</v>
          </cell>
          <cell r="H219">
            <v>0</v>
          </cell>
          <cell r="I219">
            <v>0</v>
          </cell>
          <cell r="J219">
            <v>8.27</v>
          </cell>
          <cell r="K219">
            <v>3.69</v>
          </cell>
          <cell r="L219">
            <v>3.69</v>
          </cell>
          <cell r="M219">
            <v>0</v>
          </cell>
          <cell r="N219">
            <v>843.28</v>
          </cell>
          <cell r="O219">
            <v>0.05</v>
          </cell>
          <cell r="P219">
            <v>0.05</v>
          </cell>
        </row>
        <row r="220">
          <cell r="G220" t="str">
            <v>Podington Airfield WF</v>
          </cell>
          <cell r="H220">
            <v>0</v>
          </cell>
          <cell r="I220">
            <v>0.63400000000000001</v>
          </cell>
          <cell r="J220">
            <v>141.77000000000001</v>
          </cell>
          <cell r="K220">
            <v>0.65</v>
          </cell>
          <cell r="L220">
            <v>0.65</v>
          </cell>
          <cell r="M220">
            <v>0</v>
          </cell>
          <cell r="N220">
            <v>6379.68</v>
          </cell>
          <cell r="O220">
            <v>0.05</v>
          </cell>
          <cell r="P220">
            <v>0.05</v>
          </cell>
        </row>
        <row r="221">
          <cell r="G221" t="str">
            <v>Branston South PV Farm</v>
          </cell>
          <cell r="H221">
            <v>1</v>
          </cell>
          <cell r="I221">
            <v>0</v>
          </cell>
          <cell r="J221">
            <v>1836.79</v>
          </cell>
          <cell r="K221">
            <v>2.79</v>
          </cell>
          <cell r="L221">
            <v>2.79</v>
          </cell>
          <cell r="M221">
            <v>0</v>
          </cell>
          <cell r="N221">
            <v>1331.94</v>
          </cell>
          <cell r="O221">
            <v>0.05</v>
          </cell>
          <cell r="P221">
            <v>0.05</v>
          </cell>
        </row>
        <row r="222">
          <cell r="G222" t="str">
            <v>Eakring Solar Farm</v>
          </cell>
          <cell r="H222">
            <v>0</v>
          </cell>
          <cell r="I222">
            <v>0</v>
          </cell>
          <cell r="J222">
            <v>1.69</v>
          </cell>
          <cell r="K222">
            <v>1.17</v>
          </cell>
          <cell r="L222">
            <v>1.17</v>
          </cell>
          <cell r="M222">
            <v>0</v>
          </cell>
          <cell r="N222">
            <v>338.91</v>
          </cell>
          <cell r="O222">
            <v>0.05</v>
          </cell>
          <cell r="P222">
            <v>0.05</v>
          </cell>
        </row>
        <row r="223">
          <cell r="G223" t="str">
            <v>Ragdale PV Solar Park</v>
          </cell>
          <cell r="H223">
            <v>0</v>
          </cell>
          <cell r="I223">
            <v>1.4370000000000001</v>
          </cell>
          <cell r="J223">
            <v>137.15</v>
          </cell>
          <cell r="K223">
            <v>2.2799999999999998</v>
          </cell>
          <cell r="L223">
            <v>2.2799999999999998</v>
          </cell>
          <cell r="M223">
            <v>0</v>
          </cell>
          <cell r="N223">
            <v>2229.4499999999998</v>
          </cell>
          <cell r="O223">
            <v>0.05</v>
          </cell>
          <cell r="P223">
            <v>0.05</v>
          </cell>
        </row>
        <row r="224">
          <cell r="G224" t="str">
            <v>Thoresby Solar Farm</v>
          </cell>
          <cell r="H224">
            <v>0</v>
          </cell>
          <cell r="I224">
            <v>0</v>
          </cell>
          <cell r="J224">
            <v>1.69</v>
          </cell>
          <cell r="K224">
            <v>0.93</v>
          </cell>
          <cell r="L224">
            <v>0.93</v>
          </cell>
          <cell r="M224">
            <v>0</v>
          </cell>
          <cell r="N224">
            <v>168.88</v>
          </cell>
          <cell r="O224">
            <v>0.05</v>
          </cell>
          <cell r="P224">
            <v>0.05</v>
          </cell>
        </row>
        <row r="225">
          <cell r="G225" t="str">
            <v>Welbeck Solar Farm</v>
          </cell>
          <cell r="H225">
            <v>0</v>
          </cell>
          <cell r="I225">
            <v>0</v>
          </cell>
          <cell r="J225">
            <v>13.49</v>
          </cell>
          <cell r="K225">
            <v>1.05</v>
          </cell>
          <cell r="L225">
            <v>1.05</v>
          </cell>
          <cell r="M225">
            <v>0</v>
          </cell>
          <cell r="N225">
            <v>1774.36</v>
          </cell>
          <cell r="O225">
            <v>0.05</v>
          </cell>
          <cell r="P225">
            <v>0.05</v>
          </cell>
        </row>
        <row r="226">
          <cell r="G226" t="str">
            <v>Atherstone Solar Farm</v>
          </cell>
          <cell r="H226">
            <v>0</v>
          </cell>
          <cell r="I226">
            <v>1.895</v>
          </cell>
          <cell r="J226">
            <v>2.5299999999999998</v>
          </cell>
          <cell r="K226">
            <v>2.17</v>
          </cell>
          <cell r="L226">
            <v>2.17</v>
          </cell>
          <cell r="M226">
            <v>0</v>
          </cell>
          <cell r="N226">
            <v>707.46</v>
          </cell>
          <cell r="O226">
            <v>0.05</v>
          </cell>
          <cell r="P226">
            <v>0.05</v>
          </cell>
        </row>
        <row r="227">
          <cell r="G227" t="str">
            <v>Babworth Estate PV Farm</v>
          </cell>
          <cell r="H227">
            <v>0</v>
          </cell>
          <cell r="I227">
            <v>0.98099999999999998</v>
          </cell>
          <cell r="J227">
            <v>2.66</v>
          </cell>
          <cell r="K227">
            <v>1.84</v>
          </cell>
          <cell r="L227">
            <v>1.84</v>
          </cell>
          <cell r="M227">
            <v>0</v>
          </cell>
          <cell r="N227">
            <v>425.31</v>
          </cell>
          <cell r="O227">
            <v>0.05</v>
          </cell>
          <cell r="P227">
            <v>0.05</v>
          </cell>
        </row>
        <row r="228">
          <cell r="G228" t="str">
            <v>Homestead Farm Solar Park</v>
          </cell>
          <cell r="H228">
            <v>0</v>
          </cell>
          <cell r="I228">
            <v>0</v>
          </cell>
          <cell r="J228">
            <v>5.64</v>
          </cell>
          <cell r="K228">
            <v>3.47</v>
          </cell>
          <cell r="L228">
            <v>3.47</v>
          </cell>
          <cell r="M228">
            <v>0</v>
          </cell>
          <cell r="N228">
            <v>845.91</v>
          </cell>
          <cell r="O228">
            <v>0.05</v>
          </cell>
          <cell r="P228">
            <v>0.05</v>
          </cell>
        </row>
        <row r="229">
          <cell r="G229" t="str">
            <v>Grange Solar Farm</v>
          </cell>
          <cell r="H229">
            <v>0</v>
          </cell>
          <cell r="I229">
            <v>0</v>
          </cell>
          <cell r="J229">
            <v>1.64</v>
          </cell>
          <cell r="K229">
            <v>3.23</v>
          </cell>
          <cell r="L229">
            <v>3.23</v>
          </cell>
          <cell r="M229">
            <v>0</v>
          </cell>
          <cell r="N229">
            <v>175.77</v>
          </cell>
          <cell r="O229">
            <v>0.05</v>
          </cell>
          <cell r="P229">
            <v>0.05</v>
          </cell>
        </row>
        <row r="230">
          <cell r="G230" t="str">
            <v>Grendon/Huntingdon Interconnector</v>
          </cell>
          <cell r="H230">
            <v>4</v>
          </cell>
          <cell r="I230">
            <v>0</v>
          </cell>
          <cell r="J230">
            <v>52301.85</v>
          </cell>
          <cell r="K230">
            <v>1.41</v>
          </cell>
          <cell r="L230">
            <v>1.41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G231" t="str">
            <v>Corby Power generation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-0.66400000000000003</v>
          </cell>
          <cell r="N231">
            <v>713.6</v>
          </cell>
          <cell r="O231">
            <v>0.05</v>
          </cell>
          <cell r="P231">
            <v>0.05</v>
          </cell>
        </row>
        <row r="232">
          <cell r="G232" t="str">
            <v>Redfield Road 1 STOR</v>
          </cell>
          <cell r="H232">
            <v>0</v>
          </cell>
          <cell r="I232">
            <v>1.444</v>
          </cell>
          <cell r="J232">
            <v>50.11</v>
          </cell>
          <cell r="K232">
            <v>1.7</v>
          </cell>
          <cell r="L232">
            <v>1.7</v>
          </cell>
          <cell r="M232">
            <v>-2.82</v>
          </cell>
          <cell r="N232">
            <v>1307.77</v>
          </cell>
          <cell r="O232">
            <v>0.05</v>
          </cell>
          <cell r="P232">
            <v>0.05</v>
          </cell>
        </row>
        <row r="233">
          <cell r="G233" t="str">
            <v>Trafalgar Pk Gas STOR</v>
          </cell>
          <cell r="H233">
            <v>0</v>
          </cell>
          <cell r="I233">
            <v>2.8420000000000001</v>
          </cell>
          <cell r="J233">
            <v>53.65</v>
          </cell>
          <cell r="K233">
            <v>1.1100000000000001</v>
          </cell>
          <cell r="L233">
            <v>1.1100000000000001</v>
          </cell>
          <cell r="M233">
            <v>-3.4630000000000001</v>
          </cell>
          <cell r="N233">
            <v>1244.6199999999999</v>
          </cell>
          <cell r="O233">
            <v>0.05</v>
          </cell>
          <cell r="P233">
            <v>0.05</v>
          </cell>
        </row>
        <row r="234">
          <cell r="G234" t="str">
            <v>Redfield Road B STOR</v>
          </cell>
          <cell r="H234">
            <v>0</v>
          </cell>
          <cell r="I234">
            <v>1.4339999999999999</v>
          </cell>
          <cell r="J234">
            <v>17.87</v>
          </cell>
          <cell r="K234">
            <v>2.0499999999999998</v>
          </cell>
          <cell r="L234">
            <v>2.0499999999999998</v>
          </cell>
          <cell r="M234">
            <v>-2.82</v>
          </cell>
          <cell r="N234">
            <v>1865.74</v>
          </cell>
          <cell r="O234">
            <v>0.05</v>
          </cell>
          <cell r="P234">
            <v>0.05</v>
          </cell>
        </row>
        <row r="235">
          <cell r="G235" t="str">
            <v>Derby Power Station</v>
          </cell>
          <cell r="H235">
            <v>0</v>
          </cell>
          <cell r="I235">
            <v>0</v>
          </cell>
          <cell r="J235">
            <v>5.67</v>
          </cell>
          <cell r="K235">
            <v>2.74</v>
          </cell>
          <cell r="L235">
            <v>2.74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G236" t="str">
            <v>Watnall Brickworks</v>
          </cell>
          <cell r="H236">
            <v>0</v>
          </cell>
          <cell r="I236">
            <v>0</v>
          </cell>
          <cell r="J236">
            <v>15.96</v>
          </cell>
          <cell r="K236">
            <v>1.17</v>
          </cell>
          <cell r="L236">
            <v>1.17</v>
          </cell>
          <cell r="M236">
            <v>0</v>
          </cell>
          <cell r="N236">
            <v>5424.7</v>
          </cell>
          <cell r="O236">
            <v>0.05</v>
          </cell>
          <cell r="P236">
            <v>0.05</v>
          </cell>
        </row>
        <row r="237">
          <cell r="G237" t="str">
            <v>Adstock Solar Farm, Addington</v>
          </cell>
          <cell r="H237">
            <v>0</v>
          </cell>
          <cell r="I237">
            <v>0</v>
          </cell>
          <cell r="J237">
            <v>0.71</v>
          </cell>
          <cell r="K237">
            <v>3.61</v>
          </cell>
          <cell r="L237">
            <v>3.61</v>
          </cell>
          <cell r="M237">
            <v>0</v>
          </cell>
          <cell r="N237">
            <v>211.88</v>
          </cell>
          <cell r="O237">
            <v>0.05</v>
          </cell>
          <cell r="P237">
            <v>0.05</v>
          </cell>
        </row>
        <row r="238">
          <cell r="G238" t="str">
            <v>Alfreton Solar PV</v>
          </cell>
          <cell r="H238">
            <v>0</v>
          </cell>
          <cell r="I238">
            <v>0</v>
          </cell>
          <cell r="J238">
            <v>7.74</v>
          </cell>
          <cell r="K238">
            <v>1.07</v>
          </cell>
          <cell r="L238">
            <v>1.07</v>
          </cell>
          <cell r="M238">
            <v>0</v>
          </cell>
          <cell r="N238">
            <v>2941.77</v>
          </cell>
          <cell r="O238">
            <v>0.05</v>
          </cell>
          <cell r="P238">
            <v>0.05</v>
          </cell>
        </row>
        <row r="239">
          <cell r="G239" t="str">
            <v>Althorp Estate</v>
          </cell>
          <cell r="H239">
            <v>0</v>
          </cell>
          <cell r="I239">
            <v>0.64300000000000002</v>
          </cell>
          <cell r="J239">
            <v>135.01</v>
          </cell>
          <cell r="K239">
            <v>3.14</v>
          </cell>
          <cell r="L239">
            <v>3.14</v>
          </cell>
          <cell r="M239">
            <v>0</v>
          </cell>
          <cell r="N239">
            <v>11071.18</v>
          </cell>
          <cell r="O239">
            <v>0.05</v>
          </cell>
          <cell r="P239">
            <v>0.05</v>
          </cell>
        </row>
        <row r="240">
          <cell r="G240" t="str">
            <v>Asfordby B STOR</v>
          </cell>
          <cell r="H240">
            <v>0</v>
          </cell>
          <cell r="I240">
            <v>0</v>
          </cell>
          <cell r="J240">
            <v>416.27</v>
          </cell>
          <cell r="K240">
            <v>1.56</v>
          </cell>
          <cell r="L240">
            <v>1.56</v>
          </cell>
          <cell r="M240">
            <v>-0.99399999999999999</v>
          </cell>
          <cell r="N240">
            <v>297.33</v>
          </cell>
          <cell r="O240">
            <v>0.05</v>
          </cell>
          <cell r="P240">
            <v>0.05</v>
          </cell>
        </row>
        <row r="241">
          <cell r="G241" t="str">
            <v>Ashorne Solar</v>
          </cell>
          <cell r="H241">
            <v>0</v>
          </cell>
          <cell r="I241">
            <v>0</v>
          </cell>
          <cell r="J241">
            <v>119.13</v>
          </cell>
          <cell r="K241">
            <v>1.1100000000000001</v>
          </cell>
          <cell r="L241">
            <v>1.1100000000000001</v>
          </cell>
          <cell r="M241">
            <v>-0.34399999999999997</v>
          </cell>
          <cell r="N241">
            <v>594.47</v>
          </cell>
          <cell r="O241">
            <v>0.05</v>
          </cell>
          <cell r="P241">
            <v>0.05</v>
          </cell>
        </row>
        <row r="242">
          <cell r="G242" t="str">
            <v>Aston Flamville, Hinckley</v>
          </cell>
          <cell r="H242">
            <v>0</v>
          </cell>
          <cell r="I242">
            <v>0</v>
          </cell>
          <cell r="J242">
            <v>0.95</v>
          </cell>
          <cell r="K242">
            <v>1.99</v>
          </cell>
          <cell r="L242">
            <v>1.99</v>
          </cell>
          <cell r="M242">
            <v>0</v>
          </cell>
          <cell r="N242">
            <v>211.63</v>
          </cell>
          <cell r="O242">
            <v>0.05</v>
          </cell>
          <cell r="P242">
            <v>0.05</v>
          </cell>
        </row>
        <row r="243">
          <cell r="G243" t="str">
            <v>Averham Leazes</v>
          </cell>
          <cell r="H243">
            <v>0</v>
          </cell>
          <cell r="I243">
            <v>0</v>
          </cell>
          <cell r="J243">
            <v>3990.16</v>
          </cell>
          <cell r="K243">
            <v>1.77</v>
          </cell>
          <cell r="L243">
            <v>1.77</v>
          </cell>
          <cell r="M243">
            <v>0</v>
          </cell>
          <cell r="N243">
            <v>3990.16</v>
          </cell>
          <cell r="O243">
            <v>0.05</v>
          </cell>
          <cell r="P243">
            <v>0.05</v>
          </cell>
        </row>
        <row r="244">
          <cell r="G244" t="str">
            <v>Bagworth Road, Newbold Verdon</v>
          </cell>
          <cell r="H244">
            <v>0</v>
          </cell>
          <cell r="I244">
            <v>0</v>
          </cell>
          <cell r="J244">
            <v>3.56</v>
          </cell>
          <cell r="K244">
            <v>2.97</v>
          </cell>
          <cell r="L244">
            <v>2.97</v>
          </cell>
          <cell r="M244">
            <v>0</v>
          </cell>
          <cell r="N244">
            <v>710.04</v>
          </cell>
          <cell r="O244">
            <v>0.05</v>
          </cell>
          <cell r="P244">
            <v>0.05</v>
          </cell>
        </row>
        <row r="245">
          <cell r="G245" t="str">
            <v>Belvoir PV</v>
          </cell>
          <cell r="H245">
            <v>0</v>
          </cell>
          <cell r="I245">
            <v>0</v>
          </cell>
          <cell r="J245">
            <v>3.56</v>
          </cell>
          <cell r="K245">
            <v>1.77</v>
          </cell>
          <cell r="L245">
            <v>1.77</v>
          </cell>
          <cell r="M245">
            <v>0</v>
          </cell>
          <cell r="N245">
            <v>710.04</v>
          </cell>
          <cell r="O245">
            <v>0.05</v>
          </cell>
          <cell r="P245">
            <v>0.05</v>
          </cell>
        </row>
        <row r="246">
          <cell r="G246" t="str">
            <v>Blackbridge Farm</v>
          </cell>
          <cell r="H246">
            <v>0</v>
          </cell>
          <cell r="I246">
            <v>0.65900000000000003</v>
          </cell>
          <cell r="J246">
            <v>2.42</v>
          </cell>
          <cell r="K246">
            <v>2.2000000000000002</v>
          </cell>
          <cell r="L246">
            <v>2.2000000000000002</v>
          </cell>
          <cell r="M246">
            <v>-2.7130000000000001</v>
          </cell>
          <cell r="N246">
            <v>161.31</v>
          </cell>
          <cell r="O246">
            <v>0.05</v>
          </cell>
          <cell r="P246">
            <v>0.05</v>
          </cell>
        </row>
        <row r="247">
          <cell r="G247" t="str">
            <v>Boston Biomass 2</v>
          </cell>
          <cell r="H247">
            <v>0</v>
          </cell>
          <cell r="I247">
            <v>0</v>
          </cell>
          <cell r="J247">
            <v>42.47</v>
          </cell>
          <cell r="K247">
            <v>1.24</v>
          </cell>
          <cell r="L247">
            <v>1.24</v>
          </cell>
          <cell r="M247">
            <v>-0.72399999999999998</v>
          </cell>
          <cell r="N247">
            <v>671.13</v>
          </cell>
          <cell r="O247">
            <v>0.05</v>
          </cell>
          <cell r="P247">
            <v>0.05</v>
          </cell>
        </row>
        <row r="248">
          <cell r="G248" t="str">
            <v>Boythorpe Works ESS</v>
          </cell>
          <cell r="H248">
            <v>0</v>
          </cell>
          <cell r="I248">
            <v>0</v>
          </cell>
          <cell r="J248">
            <v>411.97</v>
          </cell>
          <cell r="K248">
            <v>1.93</v>
          </cell>
          <cell r="L248">
            <v>1.93</v>
          </cell>
          <cell r="M248">
            <v>-1.1180000000000001</v>
          </cell>
          <cell r="N248">
            <v>484.67</v>
          </cell>
          <cell r="O248">
            <v>0.05</v>
          </cell>
          <cell r="P248">
            <v>0.05</v>
          </cell>
        </row>
        <row r="249">
          <cell r="G249" t="str">
            <v>Brackley Solar Farm, Blackpits Recycling Centre</v>
          </cell>
          <cell r="H249">
            <v>0</v>
          </cell>
          <cell r="I249">
            <v>0</v>
          </cell>
          <cell r="J249">
            <v>7.72</v>
          </cell>
          <cell r="K249">
            <v>1.54</v>
          </cell>
          <cell r="L249">
            <v>1.54</v>
          </cell>
          <cell r="M249">
            <v>0</v>
          </cell>
          <cell r="N249">
            <v>3087.64</v>
          </cell>
          <cell r="O249">
            <v>0.05</v>
          </cell>
          <cell r="P249">
            <v>0.05</v>
          </cell>
        </row>
        <row r="250">
          <cell r="G250" t="str">
            <v>Bridge Street ESS &amp; PV</v>
          </cell>
          <cell r="H250">
            <v>0</v>
          </cell>
          <cell r="I250">
            <v>0</v>
          </cell>
          <cell r="J250">
            <v>17.420000000000002</v>
          </cell>
          <cell r="K250">
            <v>2.96</v>
          </cell>
          <cell r="L250">
            <v>2.96</v>
          </cell>
          <cell r="M250">
            <v>-2.9089999999999998</v>
          </cell>
          <cell r="N250">
            <v>146.31</v>
          </cell>
          <cell r="O250">
            <v>0.05</v>
          </cell>
          <cell r="P250">
            <v>0.05</v>
          </cell>
        </row>
        <row r="251">
          <cell r="G251" t="str">
            <v>Brigstock</v>
          </cell>
          <cell r="H251">
            <v>0</v>
          </cell>
          <cell r="I251">
            <v>0</v>
          </cell>
          <cell r="J251">
            <v>4.16</v>
          </cell>
          <cell r="K251">
            <v>1.69</v>
          </cell>
          <cell r="L251">
            <v>1.69</v>
          </cell>
          <cell r="M251">
            <v>0</v>
          </cell>
          <cell r="N251">
            <v>709.44</v>
          </cell>
          <cell r="O251">
            <v>0.05</v>
          </cell>
          <cell r="P251">
            <v>0.05</v>
          </cell>
        </row>
        <row r="252">
          <cell r="G252" t="str">
            <v>Burnt Thorns Farm, Kilsby Lane</v>
          </cell>
          <cell r="H252">
            <v>0</v>
          </cell>
          <cell r="I252">
            <v>0</v>
          </cell>
          <cell r="J252">
            <v>3.76</v>
          </cell>
          <cell r="K252">
            <v>1.25</v>
          </cell>
          <cell r="L252">
            <v>1.25</v>
          </cell>
          <cell r="M252">
            <v>0</v>
          </cell>
          <cell r="N252">
            <v>159.96</v>
          </cell>
          <cell r="O252">
            <v>0.05</v>
          </cell>
          <cell r="P252">
            <v>0.05</v>
          </cell>
        </row>
        <row r="253">
          <cell r="G253" t="str">
            <v>By Pass Farm, Great North Road</v>
          </cell>
          <cell r="H253">
            <v>0</v>
          </cell>
          <cell r="I253">
            <v>0</v>
          </cell>
          <cell r="J253">
            <v>6.51</v>
          </cell>
          <cell r="K253">
            <v>1.77</v>
          </cell>
          <cell r="L253">
            <v>1.77</v>
          </cell>
          <cell r="M253">
            <v>0</v>
          </cell>
          <cell r="N253">
            <v>707.09</v>
          </cell>
          <cell r="O253">
            <v>0.05</v>
          </cell>
          <cell r="P253">
            <v>0.05</v>
          </cell>
        </row>
        <row r="254">
          <cell r="G254" t="str">
            <v>Canal Solar Farm, Elms Farm</v>
          </cell>
          <cell r="H254">
            <v>0</v>
          </cell>
          <cell r="I254">
            <v>0</v>
          </cell>
          <cell r="J254">
            <v>76.150000000000006</v>
          </cell>
          <cell r="K254">
            <v>1.78</v>
          </cell>
          <cell r="L254">
            <v>1.78</v>
          </cell>
          <cell r="M254">
            <v>-1.2110000000000001</v>
          </cell>
          <cell r="N254">
            <v>380.74</v>
          </cell>
          <cell r="O254">
            <v>0.05</v>
          </cell>
          <cell r="P254">
            <v>0.05</v>
          </cell>
        </row>
        <row r="255">
          <cell r="G255" t="str">
            <v>Caudwell Farm</v>
          </cell>
          <cell r="H255">
            <v>0</v>
          </cell>
          <cell r="I255">
            <v>0</v>
          </cell>
          <cell r="J255">
            <v>53.71</v>
          </cell>
          <cell r="K255">
            <v>1.58</v>
          </cell>
          <cell r="L255">
            <v>1.58</v>
          </cell>
          <cell r="M255">
            <v>0</v>
          </cell>
          <cell r="N255">
            <v>10721.5</v>
          </cell>
          <cell r="O255">
            <v>0.05</v>
          </cell>
          <cell r="P255">
            <v>0.05</v>
          </cell>
        </row>
        <row r="256">
          <cell r="G256" t="str">
            <v>Chapel Street, Stapleton</v>
          </cell>
          <cell r="H256">
            <v>0</v>
          </cell>
          <cell r="I256">
            <v>0</v>
          </cell>
          <cell r="J256">
            <v>2</v>
          </cell>
          <cell r="K256">
            <v>1.99</v>
          </cell>
          <cell r="L256">
            <v>1.99</v>
          </cell>
          <cell r="M256">
            <v>0</v>
          </cell>
          <cell r="N256">
            <v>601.46</v>
          </cell>
          <cell r="O256">
            <v>0.05</v>
          </cell>
          <cell r="P256">
            <v>0.05</v>
          </cell>
        </row>
        <row r="257">
          <cell r="G257" t="str">
            <v>Chestnut Farm</v>
          </cell>
          <cell r="H257">
            <v>0</v>
          </cell>
          <cell r="I257">
            <v>1.4279999999999999</v>
          </cell>
          <cell r="J257">
            <v>15.3</v>
          </cell>
          <cell r="K257">
            <v>2.4900000000000002</v>
          </cell>
          <cell r="L257">
            <v>2.4900000000000002</v>
          </cell>
          <cell r="M257">
            <v>-3.7149999999999999</v>
          </cell>
          <cell r="N257">
            <v>148.43</v>
          </cell>
          <cell r="O257">
            <v>0.05</v>
          </cell>
          <cell r="P257">
            <v>0.05</v>
          </cell>
        </row>
        <row r="258">
          <cell r="G258" t="str">
            <v>Cogenhoe BESS</v>
          </cell>
          <cell r="H258">
            <v>0</v>
          </cell>
          <cell r="I258">
            <v>0</v>
          </cell>
          <cell r="J258">
            <v>356.8</v>
          </cell>
          <cell r="K258">
            <v>1.1200000000000001</v>
          </cell>
          <cell r="L258">
            <v>1.1200000000000001</v>
          </cell>
          <cell r="M258">
            <v>-0.66400000000000003</v>
          </cell>
          <cell r="N258">
            <v>356.8</v>
          </cell>
          <cell r="O258">
            <v>0.05</v>
          </cell>
          <cell r="P258">
            <v>0.05</v>
          </cell>
        </row>
        <row r="259">
          <cell r="G259" t="str">
            <v>Copse Lodge Solar Farm</v>
          </cell>
          <cell r="H259">
            <v>0</v>
          </cell>
          <cell r="I259">
            <v>0</v>
          </cell>
          <cell r="J259">
            <v>3.56</v>
          </cell>
          <cell r="K259">
            <v>1.07</v>
          </cell>
          <cell r="L259">
            <v>1.07</v>
          </cell>
          <cell r="M259">
            <v>0</v>
          </cell>
          <cell r="N259">
            <v>710.04</v>
          </cell>
          <cell r="O259">
            <v>0.05</v>
          </cell>
          <cell r="P259">
            <v>0.05</v>
          </cell>
        </row>
        <row r="260">
          <cell r="G260" t="str">
            <v>Corley Solar Farm, Breach Oak Lane</v>
          </cell>
          <cell r="H260">
            <v>0</v>
          </cell>
          <cell r="I260">
            <v>0</v>
          </cell>
          <cell r="J260">
            <v>15.09</v>
          </cell>
          <cell r="K260">
            <v>3.18</v>
          </cell>
          <cell r="L260">
            <v>3.18</v>
          </cell>
          <cell r="M260">
            <v>0</v>
          </cell>
          <cell r="N260">
            <v>4526.54</v>
          </cell>
          <cell r="O260">
            <v>0.05</v>
          </cell>
          <cell r="P260">
            <v>0.05</v>
          </cell>
        </row>
        <row r="261">
          <cell r="G261" t="str">
            <v>Costock Solar Farm</v>
          </cell>
          <cell r="H261">
            <v>0</v>
          </cell>
          <cell r="I261">
            <v>0</v>
          </cell>
          <cell r="J261">
            <v>4.97</v>
          </cell>
          <cell r="K261">
            <v>2.11</v>
          </cell>
          <cell r="L261">
            <v>2.11</v>
          </cell>
          <cell r="M261">
            <v>0</v>
          </cell>
          <cell r="N261">
            <v>708.63</v>
          </cell>
          <cell r="O261">
            <v>0.05</v>
          </cell>
          <cell r="P261">
            <v>0.05</v>
          </cell>
        </row>
        <row r="262">
          <cell r="G262" t="str">
            <v>Crick Road Solar Plant</v>
          </cell>
          <cell r="H262">
            <v>0</v>
          </cell>
          <cell r="I262">
            <v>0</v>
          </cell>
          <cell r="J262">
            <v>7.08</v>
          </cell>
          <cell r="K262">
            <v>1.07</v>
          </cell>
          <cell r="L262">
            <v>1.07</v>
          </cell>
          <cell r="M262">
            <v>0</v>
          </cell>
          <cell r="N262">
            <v>706.52</v>
          </cell>
          <cell r="O262">
            <v>0.05</v>
          </cell>
          <cell r="P262">
            <v>0.05</v>
          </cell>
        </row>
        <row r="263">
          <cell r="G263" t="str">
            <v>Dalby Solar Park</v>
          </cell>
          <cell r="H263">
            <v>0</v>
          </cell>
          <cell r="I263">
            <v>1.4279999999999999</v>
          </cell>
          <cell r="J263">
            <v>10.92</v>
          </cell>
          <cell r="K263">
            <v>2.73</v>
          </cell>
          <cell r="L263">
            <v>2.73</v>
          </cell>
          <cell r="M263">
            <v>0</v>
          </cell>
          <cell r="N263">
            <v>152.81</v>
          </cell>
          <cell r="O263">
            <v>0.05</v>
          </cell>
          <cell r="P263">
            <v>0.05</v>
          </cell>
        </row>
        <row r="264">
          <cell r="G264" t="str">
            <v>Dunsford Road (Alfreton PV)</v>
          </cell>
          <cell r="H264">
            <v>0</v>
          </cell>
          <cell r="I264">
            <v>0</v>
          </cell>
          <cell r="J264">
            <v>6.5</v>
          </cell>
          <cell r="K264">
            <v>1.77</v>
          </cell>
          <cell r="L264">
            <v>1.77</v>
          </cell>
          <cell r="M264">
            <v>0</v>
          </cell>
          <cell r="N264">
            <v>645.83000000000004</v>
          </cell>
          <cell r="O264">
            <v>0.05</v>
          </cell>
          <cell r="P264">
            <v>0.05</v>
          </cell>
        </row>
        <row r="265">
          <cell r="G265" t="str">
            <v>Eastcroft EfW</v>
          </cell>
          <cell r="H265">
            <v>0</v>
          </cell>
          <cell r="I265">
            <v>1.4390000000000001</v>
          </cell>
          <cell r="J265">
            <v>798.01</v>
          </cell>
          <cell r="K265">
            <v>1.64</v>
          </cell>
          <cell r="L265">
            <v>1.64</v>
          </cell>
          <cell r="M265">
            <v>-2.82</v>
          </cell>
          <cell r="N265">
            <v>2443.92</v>
          </cell>
          <cell r="O265">
            <v>0.05</v>
          </cell>
          <cell r="P265">
            <v>0.05</v>
          </cell>
        </row>
        <row r="266">
          <cell r="G266" t="str">
            <v>Eastfields Solar</v>
          </cell>
          <cell r="H266">
            <v>0</v>
          </cell>
          <cell r="I266">
            <v>0.30599999999999999</v>
          </cell>
          <cell r="J266">
            <v>668.19</v>
          </cell>
          <cell r="K266">
            <v>0.92</v>
          </cell>
          <cell r="L266">
            <v>0.92</v>
          </cell>
          <cell r="M266">
            <v>-0.34399999999999997</v>
          </cell>
          <cell r="N266">
            <v>668.19</v>
          </cell>
          <cell r="O266">
            <v>0.05</v>
          </cell>
          <cell r="P266">
            <v>0.05</v>
          </cell>
        </row>
        <row r="267">
          <cell r="G267" t="str">
            <v>Eden Meadows ESS &amp; PV</v>
          </cell>
          <cell r="H267">
            <v>0</v>
          </cell>
          <cell r="I267">
            <v>0</v>
          </cell>
          <cell r="J267">
            <v>356.8</v>
          </cell>
          <cell r="K267">
            <v>1.07</v>
          </cell>
          <cell r="L267">
            <v>1.07</v>
          </cell>
          <cell r="M267">
            <v>0</v>
          </cell>
          <cell r="N267">
            <v>356.8</v>
          </cell>
          <cell r="O267">
            <v>0.05</v>
          </cell>
          <cell r="P267">
            <v>0.05</v>
          </cell>
        </row>
        <row r="268">
          <cell r="G268" t="str">
            <v>Exton Estate Solar Farm, Barnsdale Avenue</v>
          </cell>
          <cell r="H268">
            <v>0</v>
          </cell>
          <cell r="I268">
            <v>0</v>
          </cell>
          <cell r="J268">
            <v>83.18</v>
          </cell>
          <cell r="K268">
            <v>1.69</v>
          </cell>
          <cell r="L268">
            <v>1.69</v>
          </cell>
          <cell r="M268">
            <v>0</v>
          </cell>
          <cell r="N268">
            <v>20753.650000000001</v>
          </cell>
          <cell r="O268">
            <v>0.05</v>
          </cell>
          <cell r="P268">
            <v>0.05</v>
          </cell>
        </row>
        <row r="269">
          <cell r="G269" t="str">
            <v>Fawsley Estate Solar Solar, Daventry</v>
          </cell>
          <cell r="H269">
            <v>0</v>
          </cell>
          <cell r="I269">
            <v>0</v>
          </cell>
          <cell r="J269">
            <v>19.12</v>
          </cell>
          <cell r="K269">
            <v>1.25</v>
          </cell>
          <cell r="L269">
            <v>1.25</v>
          </cell>
          <cell r="M269">
            <v>0</v>
          </cell>
          <cell r="N269">
            <v>2294.4699999999998</v>
          </cell>
          <cell r="O269">
            <v>0.05</v>
          </cell>
          <cell r="P269">
            <v>0.05</v>
          </cell>
        </row>
        <row r="270">
          <cell r="G270" t="str">
            <v>Fen Farm</v>
          </cell>
          <cell r="H270">
            <v>0</v>
          </cell>
          <cell r="I270">
            <v>0</v>
          </cell>
          <cell r="J270">
            <v>1129.51</v>
          </cell>
          <cell r="K270">
            <v>2.35</v>
          </cell>
          <cell r="L270">
            <v>2.35</v>
          </cell>
          <cell r="M270">
            <v>-2.0070000000000001</v>
          </cell>
          <cell r="N270">
            <v>2259.0100000000002</v>
          </cell>
          <cell r="O270">
            <v>0.05</v>
          </cell>
          <cell r="P270">
            <v>0.05</v>
          </cell>
        </row>
        <row r="271">
          <cell r="G271" t="str">
            <v>Fiskerton Airfield</v>
          </cell>
          <cell r="H271">
            <v>0</v>
          </cell>
          <cell r="I271">
            <v>0</v>
          </cell>
          <cell r="J271">
            <v>1.43</v>
          </cell>
          <cell r="K271">
            <v>1.07</v>
          </cell>
          <cell r="L271">
            <v>1.07</v>
          </cell>
          <cell r="M271">
            <v>0</v>
          </cell>
          <cell r="N271">
            <v>712.17</v>
          </cell>
          <cell r="O271">
            <v>0.05</v>
          </cell>
          <cell r="P271">
            <v>0.05</v>
          </cell>
        </row>
        <row r="272">
          <cell r="G272" t="str">
            <v>Friskerton Solar Farm, Reepham Road</v>
          </cell>
          <cell r="H272">
            <v>0</v>
          </cell>
          <cell r="I272">
            <v>0</v>
          </cell>
          <cell r="J272">
            <v>9.6300000000000008</v>
          </cell>
          <cell r="K272">
            <v>2.56</v>
          </cell>
          <cell r="L272">
            <v>2.56</v>
          </cell>
          <cell r="M272">
            <v>0</v>
          </cell>
          <cell r="N272">
            <v>154.09</v>
          </cell>
          <cell r="O272">
            <v>0.05</v>
          </cell>
          <cell r="P272">
            <v>0.05</v>
          </cell>
        </row>
        <row r="273">
          <cell r="G273" t="str">
            <v>Glaston Road, Oakham</v>
          </cell>
          <cell r="H273">
            <v>0</v>
          </cell>
          <cell r="I273">
            <v>0.64300000000000002</v>
          </cell>
          <cell r="J273">
            <v>21.12</v>
          </cell>
          <cell r="K273">
            <v>1.3</v>
          </cell>
          <cell r="L273">
            <v>1.3</v>
          </cell>
          <cell r="M273">
            <v>0</v>
          </cell>
          <cell r="N273">
            <v>8448.89</v>
          </cell>
          <cell r="O273">
            <v>0.05</v>
          </cell>
          <cell r="P273">
            <v>0.05</v>
          </cell>
        </row>
        <row r="274">
          <cell r="G274" t="str">
            <v>Gonerby Moor PV</v>
          </cell>
          <cell r="H274">
            <v>0</v>
          </cell>
          <cell r="I274">
            <v>0</v>
          </cell>
          <cell r="J274">
            <v>4.9400000000000004</v>
          </cell>
          <cell r="K274">
            <v>1.77</v>
          </cell>
          <cell r="L274">
            <v>1.77</v>
          </cell>
          <cell r="M274">
            <v>0</v>
          </cell>
          <cell r="N274">
            <v>988.15</v>
          </cell>
          <cell r="O274">
            <v>0.05</v>
          </cell>
          <cell r="P274">
            <v>0.05</v>
          </cell>
        </row>
        <row r="275">
          <cell r="G275" t="str">
            <v>Grantham Solar Farm</v>
          </cell>
          <cell r="H275">
            <v>0</v>
          </cell>
          <cell r="I275">
            <v>0</v>
          </cell>
          <cell r="J275">
            <v>3208.93</v>
          </cell>
          <cell r="K275">
            <v>1.93</v>
          </cell>
          <cell r="L275">
            <v>1.93</v>
          </cell>
          <cell r="M275">
            <v>-1.738</v>
          </cell>
          <cell r="N275">
            <v>3208.93</v>
          </cell>
          <cell r="O275">
            <v>0.05</v>
          </cell>
          <cell r="P275">
            <v>0.05</v>
          </cell>
        </row>
        <row r="276">
          <cell r="G276" t="str">
            <v>Grendon Lakes</v>
          </cell>
          <cell r="H276">
            <v>0</v>
          </cell>
          <cell r="I276">
            <v>0</v>
          </cell>
          <cell r="J276">
            <v>1754.25</v>
          </cell>
          <cell r="K276">
            <v>1.1200000000000001</v>
          </cell>
          <cell r="L276">
            <v>1.1200000000000001</v>
          </cell>
          <cell r="M276">
            <v>-0.66400000000000003</v>
          </cell>
          <cell r="N276">
            <v>1754.25</v>
          </cell>
          <cell r="O276">
            <v>0.05</v>
          </cell>
          <cell r="P276">
            <v>0.05</v>
          </cell>
        </row>
        <row r="277">
          <cell r="G277" t="str">
            <v>Halloughton Solar Farm Southwell</v>
          </cell>
          <cell r="H277">
            <v>0</v>
          </cell>
          <cell r="I277">
            <v>0</v>
          </cell>
          <cell r="J277">
            <v>3.56</v>
          </cell>
          <cell r="K277">
            <v>1.77</v>
          </cell>
          <cell r="L277">
            <v>1.77</v>
          </cell>
          <cell r="M277">
            <v>0</v>
          </cell>
          <cell r="N277">
            <v>710.04</v>
          </cell>
          <cell r="O277">
            <v>0.05</v>
          </cell>
          <cell r="P277">
            <v>0.05</v>
          </cell>
        </row>
        <row r="278">
          <cell r="G278" t="str">
            <v>Harborough Fields Farm</v>
          </cell>
          <cell r="H278">
            <v>0</v>
          </cell>
          <cell r="I278">
            <v>0</v>
          </cell>
          <cell r="J278">
            <v>3.77</v>
          </cell>
          <cell r="K278">
            <v>1.25</v>
          </cell>
          <cell r="L278">
            <v>1.25</v>
          </cell>
          <cell r="M278">
            <v>0</v>
          </cell>
          <cell r="N278">
            <v>316.31</v>
          </cell>
          <cell r="O278">
            <v>0.05</v>
          </cell>
          <cell r="P278">
            <v>0.05</v>
          </cell>
        </row>
        <row r="279">
          <cell r="G279" t="str">
            <v>Hasland Solar Farm</v>
          </cell>
          <cell r="H279">
            <v>0</v>
          </cell>
          <cell r="I279">
            <v>0</v>
          </cell>
          <cell r="J279">
            <v>17.8</v>
          </cell>
          <cell r="K279">
            <v>1</v>
          </cell>
          <cell r="L279">
            <v>1</v>
          </cell>
          <cell r="M279">
            <v>0</v>
          </cell>
          <cell r="N279">
            <v>9080.48</v>
          </cell>
          <cell r="O279">
            <v>0.05</v>
          </cell>
          <cell r="P279">
            <v>0.05</v>
          </cell>
        </row>
        <row r="280">
          <cell r="G280" t="str">
            <v>Haunton Manor Farm Solar Project</v>
          </cell>
          <cell r="H280">
            <v>0</v>
          </cell>
          <cell r="I280">
            <v>0</v>
          </cell>
          <cell r="J280">
            <v>6.51</v>
          </cell>
          <cell r="K280">
            <v>2.4300000000000002</v>
          </cell>
          <cell r="L280">
            <v>2.4300000000000002</v>
          </cell>
          <cell r="M280">
            <v>0</v>
          </cell>
          <cell r="N280">
            <v>707.09</v>
          </cell>
          <cell r="O280">
            <v>0.05</v>
          </cell>
          <cell r="P280">
            <v>0.05</v>
          </cell>
        </row>
        <row r="281">
          <cell r="G281" t="str">
            <v>Hawkins Lane</v>
          </cell>
          <cell r="H281">
            <v>0</v>
          </cell>
          <cell r="I281">
            <v>0</v>
          </cell>
          <cell r="J281">
            <v>570.47</v>
          </cell>
          <cell r="K281">
            <v>2.12</v>
          </cell>
          <cell r="L281">
            <v>2.12</v>
          </cell>
          <cell r="M281">
            <v>-1.9950000000000001</v>
          </cell>
          <cell r="N281">
            <v>570.47</v>
          </cell>
          <cell r="O281">
            <v>0.05</v>
          </cell>
          <cell r="P281">
            <v>0.05</v>
          </cell>
        </row>
        <row r="282">
          <cell r="G282" t="str">
            <v>Heckington Fen WF</v>
          </cell>
          <cell r="H282">
            <v>0</v>
          </cell>
          <cell r="I282">
            <v>0</v>
          </cell>
          <cell r="J282">
            <v>1203.93</v>
          </cell>
          <cell r="K282">
            <v>0.68</v>
          </cell>
          <cell r="L282">
            <v>0.68</v>
          </cell>
          <cell r="M282">
            <v>0</v>
          </cell>
          <cell r="N282">
            <v>49817.75</v>
          </cell>
          <cell r="O282">
            <v>0.05</v>
          </cell>
          <cell r="P282">
            <v>0.05</v>
          </cell>
        </row>
        <row r="283">
          <cell r="G283" t="str">
            <v>Highgrounds STOR</v>
          </cell>
          <cell r="H283">
            <v>0</v>
          </cell>
          <cell r="I283">
            <v>0</v>
          </cell>
          <cell r="J283">
            <v>3.49</v>
          </cell>
          <cell r="K283">
            <v>2.75</v>
          </cell>
          <cell r="L283">
            <v>2.75</v>
          </cell>
          <cell r="M283">
            <v>-2.6150000000000002</v>
          </cell>
          <cell r="N283">
            <v>697.7</v>
          </cell>
          <cell r="O283">
            <v>0.05</v>
          </cell>
          <cell r="P283">
            <v>0.05</v>
          </cell>
        </row>
        <row r="284">
          <cell r="G284" t="str">
            <v>Hinckley Rail freight terminal</v>
          </cell>
          <cell r="H284">
            <v>3</v>
          </cell>
          <cell r="I284">
            <v>0</v>
          </cell>
          <cell r="J284">
            <v>38430.92</v>
          </cell>
          <cell r="K284">
            <v>2.0099999999999998</v>
          </cell>
          <cell r="L284">
            <v>2.0099999999999998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G285" t="str">
            <v>Inkersall Farm PV</v>
          </cell>
          <cell r="H285">
            <v>0</v>
          </cell>
          <cell r="I285">
            <v>0</v>
          </cell>
          <cell r="J285">
            <v>0.41</v>
          </cell>
          <cell r="K285">
            <v>1.41</v>
          </cell>
          <cell r="L285">
            <v>1.41</v>
          </cell>
          <cell r="M285">
            <v>0</v>
          </cell>
          <cell r="N285">
            <v>163.32</v>
          </cell>
          <cell r="O285">
            <v>0.05</v>
          </cell>
          <cell r="P285">
            <v>0.05</v>
          </cell>
        </row>
        <row r="286">
          <cell r="G286" t="str">
            <v>Inkersall Grange Farm Bilsthorpe PV</v>
          </cell>
          <cell r="H286">
            <v>0</v>
          </cell>
          <cell r="I286">
            <v>0</v>
          </cell>
          <cell r="J286">
            <v>14.02</v>
          </cell>
          <cell r="K286">
            <v>1.07</v>
          </cell>
          <cell r="L286">
            <v>1.07</v>
          </cell>
          <cell r="M286">
            <v>0</v>
          </cell>
          <cell r="N286">
            <v>699.58</v>
          </cell>
          <cell r="O286">
            <v>0.05</v>
          </cell>
          <cell r="P286">
            <v>0.05</v>
          </cell>
        </row>
        <row r="287">
          <cell r="G287" t="str">
            <v>Inkersall Road ESS &amp; PV</v>
          </cell>
          <cell r="H287">
            <v>0</v>
          </cell>
          <cell r="I287">
            <v>0</v>
          </cell>
          <cell r="J287">
            <v>109.15</v>
          </cell>
          <cell r="K287">
            <v>1.41</v>
          </cell>
          <cell r="L287">
            <v>1.41</v>
          </cell>
          <cell r="M287">
            <v>-0.39100000000000001</v>
          </cell>
          <cell r="N287">
            <v>54.58</v>
          </cell>
          <cell r="O287">
            <v>0.05</v>
          </cell>
          <cell r="P287">
            <v>0.05</v>
          </cell>
        </row>
        <row r="288">
          <cell r="G288" t="str">
            <v>Kingston Solar</v>
          </cell>
          <cell r="H288">
            <v>0</v>
          </cell>
          <cell r="I288">
            <v>0</v>
          </cell>
          <cell r="J288">
            <v>1.43</v>
          </cell>
          <cell r="K288">
            <v>2.11</v>
          </cell>
          <cell r="L288">
            <v>2.11</v>
          </cell>
          <cell r="M288">
            <v>0</v>
          </cell>
          <cell r="N288">
            <v>712.17</v>
          </cell>
          <cell r="O288">
            <v>0.05</v>
          </cell>
          <cell r="P288">
            <v>0.05</v>
          </cell>
        </row>
        <row r="289">
          <cell r="G289" t="str">
            <v>Kisses Barn Farm</v>
          </cell>
          <cell r="H289">
            <v>0</v>
          </cell>
          <cell r="I289">
            <v>1.889</v>
          </cell>
          <cell r="J289">
            <v>158.74</v>
          </cell>
          <cell r="K289">
            <v>1.7</v>
          </cell>
          <cell r="L289">
            <v>1.7</v>
          </cell>
          <cell r="M289">
            <v>0</v>
          </cell>
          <cell r="N289">
            <v>2936.62</v>
          </cell>
          <cell r="O289">
            <v>0.05</v>
          </cell>
          <cell r="P289">
            <v>0.05</v>
          </cell>
        </row>
        <row r="290">
          <cell r="G290" t="str">
            <v>Land at Ash Farm ESS &amp; PV</v>
          </cell>
          <cell r="H290">
            <v>0</v>
          </cell>
          <cell r="I290">
            <v>0</v>
          </cell>
          <cell r="J290">
            <v>779.66</v>
          </cell>
          <cell r="K290">
            <v>0.86</v>
          </cell>
          <cell r="L290">
            <v>0.86</v>
          </cell>
          <cell r="M290">
            <v>0</v>
          </cell>
          <cell r="N290">
            <v>2728.83</v>
          </cell>
          <cell r="O290">
            <v>0.05</v>
          </cell>
          <cell r="P290">
            <v>0.05</v>
          </cell>
        </row>
        <row r="291">
          <cell r="G291" t="str">
            <v>Land at Crifton Lodge Farm Bilsthorpe PV</v>
          </cell>
          <cell r="H291">
            <v>0</v>
          </cell>
          <cell r="I291">
            <v>0</v>
          </cell>
          <cell r="J291">
            <v>3.55</v>
          </cell>
          <cell r="K291">
            <v>1.07</v>
          </cell>
          <cell r="L291">
            <v>1.07</v>
          </cell>
          <cell r="M291">
            <v>0</v>
          </cell>
          <cell r="N291">
            <v>710.05</v>
          </cell>
          <cell r="O291">
            <v>0.05</v>
          </cell>
          <cell r="P291">
            <v>0.05</v>
          </cell>
        </row>
        <row r="292">
          <cell r="G292" t="str">
            <v>Land at Langer Lane ESS &amp; PV</v>
          </cell>
          <cell r="H292">
            <v>0</v>
          </cell>
          <cell r="I292">
            <v>0</v>
          </cell>
          <cell r="J292">
            <v>47.96</v>
          </cell>
          <cell r="K292">
            <v>1.69</v>
          </cell>
          <cell r="L292">
            <v>1.69</v>
          </cell>
          <cell r="M292">
            <v>0</v>
          </cell>
          <cell r="N292">
            <v>360.07</v>
          </cell>
          <cell r="O292">
            <v>0.05</v>
          </cell>
          <cell r="P292">
            <v>0.05</v>
          </cell>
        </row>
        <row r="293">
          <cell r="G293" t="str">
            <v>Land at Low Farm</v>
          </cell>
          <cell r="H293">
            <v>0</v>
          </cell>
          <cell r="I293">
            <v>0</v>
          </cell>
          <cell r="J293">
            <v>2.2799999999999998</v>
          </cell>
          <cell r="K293">
            <v>1.07</v>
          </cell>
          <cell r="L293">
            <v>1.07</v>
          </cell>
          <cell r="M293">
            <v>0</v>
          </cell>
          <cell r="N293">
            <v>990.81</v>
          </cell>
          <cell r="O293">
            <v>0.05</v>
          </cell>
          <cell r="P293">
            <v>0.05</v>
          </cell>
        </row>
        <row r="294">
          <cell r="G294" t="str">
            <v>Lands at Sutton Cheney</v>
          </cell>
          <cell r="H294">
            <v>0</v>
          </cell>
          <cell r="I294">
            <v>0</v>
          </cell>
          <cell r="J294">
            <v>1.6</v>
          </cell>
          <cell r="K294">
            <v>2.97</v>
          </cell>
          <cell r="L294">
            <v>2.97</v>
          </cell>
          <cell r="M294">
            <v>0</v>
          </cell>
          <cell r="N294">
            <v>712</v>
          </cell>
          <cell r="O294">
            <v>0.05</v>
          </cell>
          <cell r="P294">
            <v>0.05</v>
          </cell>
        </row>
        <row r="295">
          <cell r="G295" t="str">
            <v>Laurel Close PV</v>
          </cell>
          <cell r="H295">
            <v>0</v>
          </cell>
          <cell r="I295">
            <v>0</v>
          </cell>
          <cell r="J295">
            <v>1.3</v>
          </cell>
          <cell r="K295">
            <v>2.95</v>
          </cell>
          <cell r="L295">
            <v>2.95</v>
          </cell>
          <cell r="M295">
            <v>0</v>
          </cell>
          <cell r="N295">
            <v>260.14999999999998</v>
          </cell>
          <cell r="O295">
            <v>0.05</v>
          </cell>
          <cell r="P295">
            <v>0.05</v>
          </cell>
        </row>
        <row r="296">
          <cell r="G296" t="str">
            <v>Longmoor Solar, Castle View Road</v>
          </cell>
          <cell r="H296">
            <v>0</v>
          </cell>
          <cell r="I296">
            <v>0</v>
          </cell>
          <cell r="J296">
            <v>4.97</v>
          </cell>
          <cell r="K296">
            <v>1.77</v>
          </cell>
          <cell r="L296">
            <v>1.77</v>
          </cell>
          <cell r="M296">
            <v>0</v>
          </cell>
          <cell r="N296">
            <v>708.63</v>
          </cell>
          <cell r="O296">
            <v>0.05</v>
          </cell>
          <cell r="P296">
            <v>0.05</v>
          </cell>
        </row>
        <row r="297">
          <cell r="G297" t="str">
            <v>Lower Farm, Bishops Itchington</v>
          </cell>
          <cell r="H297">
            <v>0</v>
          </cell>
          <cell r="I297">
            <v>0.30599999999999999</v>
          </cell>
          <cell r="J297">
            <v>3.86</v>
          </cell>
          <cell r="K297">
            <v>1.1399999999999999</v>
          </cell>
          <cell r="L297">
            <v>1.1399999999999999</v>
          </cell>
          <cell r="M297">
            <v>0</v>
          </cell>
          <cell r="N297">
            <v>3091.49</v>
          </cell>
          <cell r="O297">
            <v>0.05</v>
          </cell>
          <cell r="P297">
            <v>0.05</v>
          </cell>
        </row>
        <row r="298">
          <cell r="G298" t="str">
            <v>Lullington Solar Farm</v>
          </cell>
          <cell r="H298">
            <v>0</v>
          </cell>
          <cell r="I298">
            <v>0</v>
          </cell>
          <cell r="J298">
            <v>4.26</v>
          </cell>
          <cell r="K298">
            <v>2.4300000000000002</v>
          </cell>
          <cell r="L298">
            <v>2.4300000000000002</v>
          </cell>
          <cell r="M298">
            <v>0</v>
          </cell>
          <cell r="N298">
            <v>709.33</v>
          </cell>
          <cell r="O298">
            <v>0.05</v>
          </cell>
          <cell r="P298">
            <v>0.05</v>
          </cell>
        </row>
        <row r="299">
          <cell r="G299" t="str">
            <v>Mallows Lane ESS &amp; PV</v>
          </cell>
          <cell r="H299">
            <v>0</v>
          </cell>
          <cell r="I299">
            <v>0.69699999999999995</v>
          </cell>
          <cell r="J299">
            <v>54.58</v>
          </cell>
          <cell r="K299">
            <v>0.9</v>
          </cell>
          <cell r="L299">
            <v>0.9</v>
          </cell>
          <cell r="M299">
            <v>-0.72399999999999998</v>
          </cell>
          <cell r="N299">
            <v>109.15</v>
          </cell>
          <cell r="O299">
            <v>0.05</v>
          </cell>
          <cell r="P299">
            <v>0.05</v>
          </cell>
        </row>
        <row r="300">
          <cell r="G300" t="str">
            <v>Manor Fam Bourton</v>
          </cell>
          <cell r="H300">
            <v>0</v>
          </cell>
          <cell r="I300">
            <v>0</v>
          </cell>
          <cell r="J300">
            <v>17.89</v>
          </cell>
          <cell r="K300">
            <v>3.61</v>
          </cell>
          <cell r="L300">
            <v>3.61</v>
          </cell>
          <cell r="M300">
            <v>0</v>
          </cell>
          <cell r="N300">
            <v>536.72</v>
          </cell>
          <cell r="O300">
            <v>0.05</v>
          </cell>
          <cell r="P300">
            <v>0.05</v>
          </cell>
        </row>
        <row r="301">
          <cell r="G301" t="str">
            <v>Manor Farm</v>
          </cell>
          <cell r="H301">
            <v>0</v>
          </cell>
          <cell r="I301">
            <v>0</v>
          </cell>
          <cell r="J301">
            <v>383.4</v>
          </cell>
          <cell r="K301">
            <v>1.29</v>
          </cell>
          <cell r="L301">
            <v>1.29</v>
          </cell>
          <cell r="M301">
            <v>-0.55500000000000005</v>
          </cell>
          <cell r="N301">
            <v>1441.58</v>
          </cell>
          <cell r="O301">
            <v>0.05</v>
          </cell>
          <cell r="P301">
            <v>0.05</v>
          </cell>
        </row>
        <row r="302">
          <cell r="G302" t="str">
            <v>Markham Vale</v>
          </cell>
          <cell r="H302">
            <v>0</v>
          </cell>
          <cell r="I302">
            <v>0</v>
          </cell>
          <cell r="J302">
            <v>135.61000000000001</v>
          </cell>
          <cell r="K302">
            <v>1.18</v>
          </cell>
          <cell r="L302">
            <v>1.18</v>
          </cell>
          <cell r="M302">
            <v>-0.39100000000000001</v>
          </cell>
          <cell r="N302">
            <v>135.61000000000001</v>
          </cell>
          <cell r="O302">
            <v>0.05</v>
          </cell>
          <cell r="P302">
            <v>0.05</v>
          </cell>
        </row>
        <row r="303">
          <cell r="G303" t="str">
            <v>Middle Farm Road</v>
          </cell>
          <cell r="H303">
            <v>0</v>
          </cell>
          <cell r="I303">
            <v>0</v>
          </cell>
          <cell r="J303">
            <v>8.81</v>
          </cell>
          <cell r="K303">
            <v>1.32</v>
          </cell>
          <cell r="L303">
            <v>1.32</v>
          </cell>
          <cell r="M303">
            <v>0</v>
          </cell>
          <cell r="N303">
            <v>704.79</v>
          </cell>
          <cell r="O303">
            <v>0.05</v>
          </cell>
          <cell r="P303">
            <v>0.05</v>
          </cell>
        </row>
        <row r="304">
          <cell r="G304" t="str">
            <v>Mill Farm, Cotes</v>
          </cell>
          <cell r="H304">
            <v>0</v>
          </cell>
          <cell r="I304">
            <v>1.4279999999999999</v>
          </cell>
          <cell r="J304">
            <v>2.14</v>
          </cell>
          <cell r="K304">
            <v>3.27</v>
          </cell>
          <cell r="L304">
            <v>3.27</v>
          </cell>
          <cell r="M304">
            <v>0</v>
          </cell>
          <cell r="N304">
            <v>943.35</v>
          </cell>
          <cell r="O304">
            <v>0.05</v>
          </cell>
          <cell r="P304">
            <v>0.05</v>
          </cell>
        </row>
        <row r="305">
          <cell r="G305" t="str">
            <v>Moor Lane Solar Farm</v>
          </cell>
          <cell r="H305">
            <v>0</v>
          </cell>
          <cell r="I305">
            <v>1.889</v>
          </cell>
          <cell r="J305">
            <v>136.1</v>
          </cell>
          <cell r="K305">
            <v>1.1399999999999999</v>
          </cell>
          <cell r="L305">
            <v>1.1399999999999999</v>
          </cell>
          <cell r="M305">
            <v>0</v>
          </cell>
          <cell r="N305">
            <v>4083.04</v>
          </cell>
          <cell r="O305">
            <v>0.05</v>
          </cell>
          <cell r="P305">
            <v>0.05</v>
          </cell>
        </row>
        <row r="306">
          <cell r="G306" t="str">
            <v>Moreton Morrell Solar</v>
          </cell>
          <cell r="H306">
            <v>0</v>
          </cell>
          <cell r="I306">
            <v>0.30599999999999999</v>
          </cell>
          <cell r="J306">
            <v>2.17</v>
          </cell>
          <cell r="K306">
            <v>3.17</v>
          </cell>
          <cell r="L306">
            <v>3.17</v>
          </cell>
          <cell r="M306">
            <v>0</v>
          </cell>
          <cell r="N306">
            <v>210.42</v>
          </cell>
          <cell r="O306">
            <v>0.05</v>
          </cell>
          <cell r="P306">
            <v>0.05</v>
          </cell>
        </row>
        <row r="307">
          <cell r="G307" t="str">
            <v>Moto, Tamworth Motorway Services</v>
          </cell>
          <cell r="H307">
            <v>0</v>
          </cell>
          <cell r="I307">
            <v>1.889</v>
          </cell>
          <cell r="J307">
            <v>1547.68</v>
          </cell>
          <cell r="K307">
            <v>1.26</v>
          </cell>
          <cell r="L307">
            <v>1.26</v>
          </cell>
          <cell r="M307">
            <v>-2.7120000000000002</v>
          </cell>
          <cell r="N307">
            <v>1547.68</v>
          </cell>
          <cell r="O307">
            <v>0.05</v>
          </cell>
          <cell r="P307">
            <v>0.05</v>
          </cell>
        </row>
        <row r="308">
          <cell r="G308" t="str">
            <v>Newbold Pacey, Newbold Road</v>
          </cell>
          <cell r="H308">
            <v>0</v>
          </cell>
          <cell r="I308">
            <v>0.30599999999999999</v>
          </cell>
          <cell r="J308">
            <v>2.17</v>
          </cell>
          <cell r="K308">
            <v>3.17</v>
          </cell>
          <cell r="L308">
            <v>3.17</v>
          </cell>
          <cell r="M308">
            <v>0</v>
          </cell>
          <cell r="N308">
            <v>210.42</v>
          </cell>
          <cell r="O308">
            <v>0.05</v>
          </cell>
          <cell r="P308">
            <v>0.05</v>
          </cell>
        </row>
        <row r="309">
          <cell r="G309" t="str">
            <v>Newton Wood Farm ESS</v>
          </cell>
          <cell r="H309">
            <v>0</v>
          </cell>
          <cell r="I309">
            <v>0</v>
          </cell>
          <cell r="J309">
            <v>356.8</v>
          </cell>
          <cell r="K309">
            <v>0.65</v>
          </cell>
          <cell r="L309">
            <v>0.65</v>
          </cell>
          <cell r="M309">
            <v>0</v>
          </cell>
          <cell r="N309">
            <v>356.8</v>
          </cell>
          <cell r="O309">
            <v>0.05</v>
          </cell>
          <cell r="P309">
            <v>0.05</v>
          </cell>
        </row>
        <row r="310">
          <cell r="G310" t="str">
            <v>Normanton Larches Solar</v>
          </cell>
          <cell r="H310">
            <v>0</v>
          </cell>
          <cell r="I310">
            <v>0</v>
          </cell>
          <cell r="J310">
            <v>8.2200000000000006</v>
          </cell>
          <cell r="K310">
            <v>1.77</v>
          </cell>
          <cell r="L310">
            <v>1.77</v>
          </cell>
          <cell r="M310">
            <v>0</v>
          </cell>
          <cell r="N310">
            <v>1096.6600000000001</v>
          </cell>
          <cell r="O310">
            <v>0.05</v>
          </cell>
          <cell r="P310">
            <v>0.05</v>
          </cell>
        </row>
        <row r="311">
          <cell r="G311" t="str">
            <v>Oakley Bushes Solar Farm</v>
          </cell>
          <cell r="H311">
            <v>0</v>
          </cell>
          <cell r="I311">
            <v>0</v>
          </cell>
          <cell r="J311">
            <v>7.07</v>
          </cell>
          <cell r="K311">
            <v>1.54</v>
          </cell>
          <cell r="L311">
            <v>1.54</v>
          </cell>
          <cell r="M311">
            <v>0</v>
          </cell>
          <cell r="N311">
            <v>706.53</v>
          </cell>
          <cell r="O311">
            <v>0.05</v>
          </cell>
          <cell r="P311">
            <v>0.05</v>
          </cell>
        </row>
        <row r="312">
          <cell r="G312" t="str">
            <v>Osberton Solar</v>
          </cell>
          <cell r="H312">
            <v>0</v>
          </cell>
          <cell r="I312">
            <v>0</v>
          </cell>
          <cell r="J312">
            <v>2.69</v>
          </cell>
          <cell r="K312">
            <v>2.99</v>
          </cell>
          <cell r="L312">
            <v>2.99</v>
          </cell>
          <cell r="M312">
            <v>0</v>
          </cell>
          <cell r="N312">
            <v>732.7</v>
          </cell>
          <cell r="O312">
            <v>0.05</v>
          </cell>
          <cell r="P312">
            <v>0.05</v>
          </cell>
        </row>
        <row r="313">
          <cell r="G313" t="str">
            <v>Poole Farm, Barrow Road</v>
          </cell>
          <cell r="H313">
            <v>0</v>
          </cell>
          <cell r="I313">
            <v>1.4279999999999999</v>
          </cell>
          <cell r="J313">
            <v>0.81</v>
          </cell>
          <cell r="K313">
            <v>3.27</v>
          </cell>
          <cell r="L313">
            <v>3.27</v>
          </cell>
          <cell r="M313">
            <v>0</v>
          </cell>
          <cell r="N313">
            <v>162.91</v>
          </cell>
          <cell r="O313">
            <v>0.05</v>
          </cell>
          <cell r="P313">
            <v>0.05</v>
          </cell>
        </row>
        <row r="314">
          <cell r="G314" t="str">
            <v>Potash Farm A ESS</v>
          </cell>
          <cell r="H314">
            <v>0</v>
          </cell>
          <cell r="I314">
            <v>0</v>
          </cell>
          <cell r="J314">
            <v>356.8</v>
          </cell>
          <cell r="K314">
            <v>0.65</v>
          </cell>
          <cell r="L314">
            <v>0.65</v>
          </cell>
          <cell r="M314">
            <v>0</v>
          </cell>
          <cell r="N314">
            <v>356.8</v>
          </cell>
          <cell r="O314">
            <v>0.05</v>
          </cell>
          <cell r="P314">
            <v>0.05</v>
          </cell>
        </row>
        <row r="315">
          <cell r="G315" t="str">
            <v>Potash Farm B ESS</v>
          </cell>
          <cell r="H315">
            <v>0</v>
          </cell>
          <cell r="I315">
            <v>0</v>
          </cell>
          <cell r="J315">
            <v>356.8</v>
          </cell>
          <cell r="K315">
            <v>0.65</v>
          </cell>
          <cell r="L315">
            <v>0.65</v>
          </cell>
          <cell r="M315">
            <v>0</v>
          </cell>
          <cell r="N315">
            <v>356.8</v>
          </cell>
          <cell r="O315">
            <v>0.05</v>
          </cell>
          <cell r="P315">
            <v>0.05</v>
          </cell>
        </row>
        <row r="316">
          <cell r="G316" t="str">
            <v>RAF Newton Phase 1</v>
          </cell>
          <cell r="H316">
            <v>0</v>
          </cell>
          <cell r="I316">
            <v>0</v>
          </cell>
          <cell r="J316">
            <v>8.48</v>
          </cell>
          <cell r="K316">
            <v>3.11</v>
          </cell>
          <cell r="L316">
            <v>3.11</v>
          </cell>
          <cell r="M316">
            <v>0</v>
          </cell>
          <cell r="N316">
            <v>705.12</v>
          </cell>
          <cell r="O316">
            <v>0.05</v>
          </cell>
          <cell r="P316">
            <v>0.05</v>
          </cell>
        </row>
        <row r="317">
          <cell r="G317" t="str">
            <v>RAF Newton, Phase 2</v>
          </cell>
          <cell r="H317">
            <v>0</v>
          </cell>
          <cell r="I317">
            <v>0</v>
          </cell>
          <cell r="J317">
            <v>8.48</v>
          </cell>
          <cell r="K317">
            <v>3.11</v>
          </cell>
          <cell r="L317">
            <v>3.11</v>
          </cell>
          <cell r="M317">
            <v>0</v>
          </cell>
          <cell r="N317">
            <v>705.12</v>
          </cell>
          <cell r="O317">
            <v>0.05</v>
          </cell>
          <cell r="P317">
            <v>0.05</v>
          </cell>
        </row>
        <row r="318">
          <cell r="G318" t="str">
            <v>Ranksborough Farm</v>
          </cell>
          <cell r="H318">
            <v>0</v>
          </cell>
          <cell r="I318">
            <v>0.64300000000000002</v>
          </cell>
          <cell r="J318">
            <v>4.8499999999999996</v>
          </cell>
          <cell r="K318">
            <v>1.1399999999999999</v>
          </cell>
          <cell r="L318">
            <v>1.1399999999999999</v>
          </cell>
          <cell r="M318">
            <v>0</v>
          </cell>
          <cell r="N318">
            <v>4849.4799999999996</v>
          </cell>
          <cell r="O318">
            <v>0.05</v>
          </cell>
          <cell r="P318">
            <v>0.05</v>
          </cell>
        </row>
        <row r="319">
          <cell r="G319" t="str">
            <v>Rolleston Park 2</v>
          </cell>
          <cell r="H319">
            <v>0</v>
          </cell>
          <cell r="I319">
            <v>0</v>
          </cell>
          <cell r="J319">
            <v>13.31</v>
          </cell>
          <cell r="K319">
            <v>2.5499999999999998</v>
          </cell>
          <cell r="L319">
            <v>2.5499999999999998</v>
          </cell>
          <cell r="M319">
            <v>0</v>
          </cell>
          <cell r="N319">
            <v>639.02</v>
          </cell>
          <cell r="O319">
            <v>0.05</v>
          </cell>
          <cell r="P319">
            <v>0.05</v>
          </cell>
        </row>
        <row r="320">
          <cell r="G320" t="str">
            <v>Rothersthorpe, Milton Road</v>
          </cell>
          <cell r="H320">
            <v>0</v>
          </cell>
          <cell r="I320">
            <v>0.64300000000000002</v>
          </cell>
          <cell r="J320">
            <v>1.94</v>
          </cell>
          <cell r="K320">
            <v>2.08</v>
          </cell>
          <cell r="L320">
            <v>2.08</v>
          </cell>
          <cell r="M320">
            <v>0</v>
          </cell>
          <cell r="N320">
            <v>777.42</v>
          </cell>
          <cell r="O320">
            <v>0.05</v>
          </cell>
          <cell r="P320">
            <v>0.05</v>
          </cell>
        </row>
        <row r="321">
          <cell r="G321" t="str">
            <v>Sheepbridge Lane ESS</v>
          </cell>
          <cell r="H321">
            <v>0</v>
          </cell>
          <cell r="I321">
            <v>0</v>
          </cell>
          <cell r="J321">
            <v>3.21</v>
          </cell>
          <cell r="K321">
            <v>1.46</v>
          </cell>
          <cell r="L321">
            <v>1.46</v>
          </cell>
          <cell r="M321">
            <v>-1.1180000000000001</v>
          </cell>
          <cell r="N321">
            <v>160.51</v>
          </cell>
          <cell r="O321">
            <v>0.05</v>
          </cell>
          <cell r="P321">
            <v>0.05</v>
          </cell>
        </row>
        <row r="322">
          <cell r="G322" t="str">
            <v>Sherbourne Farm Solar</v>
          </cell>
          <cell r="H322">
            <v>0</v>
          </cell>
          <cell r="I322">
            <v>0.30599999999999999</v>
          </cell>
          <cell r="J322">
            <v>107.78</v>
          </cell>
          <cell r="K322">
            <v>3.16</v>
          </cell>
          <cell r="L322">
            <v>3.16</v>
          </cell>
          <cell r="M322">
            <v>0</v>
          </cell>
          <cell r="N322">
            <v>2694.41</v>
          </cell>
          <cell r="O322">
            <v>0.05</v>
          </cell>
          <cell r="P322">
            <v>0.05</v>
          </cell>
        </row>
        <row r="323">
          <cell r="G323" t="str">
            <v>Shirebrook Wind Farm</v>
          </cell>
          <cell r="H323">
            <v>0</v>
          </cell>
          <cell r="I323">
            <v>1.208</v>
          </cell>
          <cell r="J323">
            <v>2.52</v>
          </cell>
          <cell r="K323">
            <v>0.92</v>
          </cell>
          <cell r="L323">
            <v>0.92</v>
          </cell>
          <cell r="M323">
            <v>0</v>
          </cell>
          <cell r="N323">
            <v>126.18</v>
          </cell>
          <cell r="O323">
            <v>0.05</v>
          </cell>
          <cell r="P323">
            <v>0.05</v>
          </cell>
        </row>
        <row r="324">
          <cell r="G324" t="str">
            <v>Shireoaks Hall Farm PV</v>
          </cell>
          <cell r="H324">
            <v>0</v>
          </cell>
          <cell r="I324">
            <v>0</v>
          </cell>
          <cell r="J324">
            <v>4.04</v>
          </cell>
          <cell r="K324">
            <v>1.46</v>
          </cell>
          <cell r="L324">
            <v>1.46</v>
          </cell>
          <cell r="M324">
            <v>0</v>
          </cell>
          <cell r="N324">
            <v>403.99</v>
          </cell>
          <cell r="O324">
            <v>0.05</v>
          </cell>
          <cell r="P324">
            <v>0.05</v>
          </cell>
        </row>
        <row r="325">
          <cell r="G325" t="str">
            <v>Smart Parc</v>
          </cell>
          <cell r="H325">
            <v>4</v>
          </cell>
          <cell r="I325">
            <v>3.0089999999999999</v>
          </cell>
          <cell r="J325">
            <v>52465.58</v>
          </cell>
          <cell r="K325">
            <v>2.29</v>
          </cell>
          <cell r="L325">
            <v>2.29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G326" t="str">
            <v>South Wheatley PV</v>
          </cell>
          <cell r="H326">
            <v>0</v>
          </cell>
          <cell r="I326">
            <v>0</v>
          </cell>
          <cell r="J326">
            <v>0.89</v>
          </cell>
          <cell r="K326">
            <v>1.07</v>
          </cell>
          <cell r="L326">
            <v>1.07</v>
          </cell>
          <cell r="M326">
            <v>0</v>
          </cell>
          <cell r="N326">
            <v>712.71</v>
          </cell>
          <cell r="O326">
            <v>0.05</v>
          </cell>
          <cell r="P326">
            <v>0.05</v>
          </cell>
        </row>
        <row r="327">
          <cell r="G327" t="str">
            <v>Sparrow Lodge Farm, Wicken Park Road</v>
          </cell>
          <cell r="H327">
            <v>0</v>
          </cell>
          <cell r="I327">
            <v>0</v>
          </cell>
          <cell r="J327">
            <v>0.41</v>
          </cell>
          <cell r="K327">
            <v>3.61</v>
          </cell>
          <cell r="L327">
            <v>3.61</v>
          </cell>
          <cell r="M327">
            <v>0</v>
          </cell>
          <cell r="N327">
            <v>163.32</v>
          </cell>
          <cell r="O327">
            <v>0.05</v>
          </cell>
          <cell r="P327">
            <v>0.05</v>
          </cell>
        </row>
        <row r="328">
          <cell r="G328" t="str">
            <v>Staveley Works</v>
          </cell>
          <cell r="H328">
            <v>0</v>
          </cell>
          <cell r="I328">
            <v>0</v>
          </cell>
          <cell r="J328">
            <v>33.11</v>
          </cell>
          <cell r="K328">
            <v>1.17</v>
          </cell>
          <cell r="L328">
            <v>1.17</v>
          </cell>
          <cell r="M328">
            <v>-0.39100000000000001</v>
          </cell>
          <cell r="N328">
            <v>3557.27</v>
          </cell>
          <cell r="O328">
            <v>0.05</v>
          </cell>
          <cell r="P328">
            <v>0.05</v>
          </cell>
        </row>
        <row r="329">
          <cell r="G329" t="str">
            <v>Stourton Estate</v>
          </cell>
          <cell r="H329">
            <v>0</v>
          </cell>
          <cell r="I329">
            <v>0</v>
          </cell>
          <cell r="J329">
            <v>11.7</v>
          </cell>
          <cell r="K329">
            <v>1.07</v>
          </cell>
          <cell r="L329">
            <v>1.07</v>
          </cell>
          <cell r="M329">
            <v>0</v>
          </cell>
          <cell r="N329">
            <v>701.9</v>
          </cell>
          <cell r="O329">
            <v>0.05</v>
          </cell>
          <cell r="P329">
            <v>0.05</v>
          </cell>
        </row>
        <row r="330">
          <cell r="G330" t="str">
            <v>Stow Park Farm ESS &amp; PV</v>
          </cell>
          <cell r="H330">
            <v>0</v>
          </cell>
          <cell r="I330">
            <v>0</v>
          </cell>
          <cell r="J330">
            <v>10.050000000000001</v>
          </cell>
          <cell r="K330">
            <v>0.86</v>
          </cell>
          <cell r="L330">
            <v>0.86</v>
          </cell>
          <cell r="M330">
            <v>0</v>
          </cell>
          <cell r="N330">
            <v>703.55</v>
          </cell>
          <cell r="O330">
            <v>0.05</v>
          </cell>
          <cell r="P330">
            <v>0.05</v>
          </cell>
        </row>
        <row r="331">
          <cell r="G331" t="str">
            <v>Sudbury Estate</v>
          </cell>
          <cell r="H331">
            <v>0</v>
          </cell>
          <cell r="I331">
            <v>0</v>
          </cell>
          <cell r="J331">
            <v>356.8</v>
          </cell>
          <cell r="K331">
            <v>3.04</v>
          </cell>
          <cell r="L331">
            <v>3.04</v>
          </cell>
          <cell r="M331">
            <v>-2.9049999999999998</v>
          </cell>
          <cell r="N331">
            <v>356.8</v>
          </cell>
          <cell r="O331">
            <v>0.05</v>
          </cell>
          <cell r="P331">
            <v>0.05</v>
          </cell>
        </row>
        <row r="332">
          <cell r="G332" t="str">
            <v>Tachbrook Hill Farm</v>
          </cell>
          <cell r="H332">
            <v>0</v>
          </cell>
          <cell r="I332">
            <v>0.30599999999999999</v>
          </cell>
          <cell r="J332">
            <v>1059.07</v>
          </cell>
          <cell r="K332">
            <v>2.93</v>
          </cell>
          <cell r="L332">
            <v>2.93</v>
          </cell>
          <cell r="M332">
            <v>-3.2109999999999999</v>
          </cell>
          <cell r="N332">
            <v>1059.07</v>
          </cell>
          <cell r="O332">
            <v>0.05</v>
          </cell>
          <cell r="P332">
            <v>0.05</v>
          </cell>
        </row>
        <row r="333">
          <cell r="G333" t="str">
            <v>Thornton Solar Farm</v>
          </cell>
          <cell r="H333">
            <v>0</v>
          </cell>
          <cell r="I333">
            <v>0</v>
          </cell>
          <cell r="J333">
            <v>5.67</v>
          </cell>
          <cell r="K333">
            <v>1.82</v>
          </cell>
          <cell r="L333">
            <v>1.82</v>
          </cell>
          <cell r="M333">
            <v>0</v>
          </cell>
          <cell r="N333">
            <v>707.92</v>
          </cell>
          <cell r="O333">
            <v>0.05</v>
          </cell>
          <cell r="P333">
            <v>0.05</v>
          </cell>
        </row>
        <row r="334">
          <cell r="G334" t="str">
            <v>Thorpe Constantine Solar</v>
          </cell>
          <cell r="H334">
            <v>0</v>
          </cell>
          <cell r="I334">
            <v>0</v>
          </cell>
          <cell r="J334">
            <v>2.14</v>
          </cell>
          <cell r="K334">
            <v>2.4300000000000002</v>
          </cell>
          <cell r="L334">
            <v>2.4300000000000002</v>
          </cell>
          <cell r="M334">
            <v>0</v>
          </cell>
          <cell r="N334">
            <v>711.46</v>
          </cell>
          <cell r="O334">
            <v>0.05</v>
          </cell>
          <cell r="P334">
            <v>0.05</v>
          </cell>
        </row>
        <row r="335">
          <cell r="G335" t="str">
            <v>Thurlaston Estate Solar Farm</v>
          </cell>
          <cell r="H335">
            <v>0</v>
          </cell>
          <cell r="I335">
            <v>0</v>
          </cell>
          <cell r="J335">
            <v>36.51</v>
          </cell>
          <cell r="K335">
            <v>2.97</v>
          </cell>
          <cell r="L335">
            <v>2.97</v>
          </cell>
          <cell r="M335">
            <v>0</v>
          </cell>
          <cell r="N335">
            <v>20241.34</v>
          </cell>
          <cell r="O335">
            <v>0.05</v>
          </cell>
          <cell r="P335">
            <v>0.05</v>
          </cell>
        </row>
        <row r="336">
          <cell r="G336" t="str">
            <v>Tiln Farm Solar Retford PV</v>
          </cell>
          <cell r="H336">
            <v>0</v>
          </cell>
          <cell r="I336">
            <v>0</v>
          </cell>
          <cell r="J336">
            <v>237.9</v>
          </cell>
          <cell r="K336">
            <v>1.07</v>
          </cell>
          <cell r="L336">
            <v>1.07</v>
          </cell>
          <cell r="M336">
            <v>0</v>
          </cell>
          <cell r="N336">
            <v>475.7</v>
          </cell>
          <cell r="O336">
            <v>0.05</v>
          </cell>
          <cell r="P336">
            <v>0.05</v>
          </cell>
        </row>
        <row r="337">
          <cell r="G337" t="str">
            <v>Tolldish Hall PV</v>
          </cell>
          <cell r="H337">
            <v>0</v>
          </cell>
          <cell r="I337">
            <v>0</v>
          </cell>
          <cell r="J337">
            <v>13.79</v>
          </cell>
          <cell r="K337">
            <v>1.86</v>
          </cell>
          <cell r="L337">
            <v>1.86</v>
          </cell>
          <cell r="M337">
            <v>0</v>
          </cell>
          <cell r="N337">
            <v>1723.25</v>
          </cell>
          <cell r="O337">
            <v>0.05</v>
          </cell>
          <cell r="P337">
            <v>0.05</v>
          </cell>
        </row>
        <row r="338">
          <cell r="G338" t="str">
            <v>Tuckey Farm PV</v>
          </cell>
          <cell r="H338">
            <v>0</v>
          </cell>
          <cell r="I338">
            <v>0</v>
          </cell>
          <cell r="J338">
            <v>2.2000000000000002</v>
          </cell>
          <cell r="K338">
            <v>1.1399999999999999</v>
          </cell>
          <cell r="L338">
            <v>1.1399999999999999</v>
          </cell>
          <cell r="M338">
            <v>0</v>
          </cell>
          <cell r="N338">
            <v>611.04</v>
          </cell>
          <cell r="O338">
            <v>0.05</v>
          </cell>
          <cell r="P338">
            <v>0.05</v>
          </cell>
        </row>
        <row r="339">
          <cell r="G339" t="str">
            <v>Vauls Farm PV</v>
          </cell>
          <cell r="H339">
            <v>0</v>
          </cell>
          <cell r="I339">
            <v>0</v>
          </cell>
          <cell r="J339">
            <v>15.58</v>
          </cell>
          <cell r="K339">
            <v>1.86</v>
          </cell>
          <cell r="L339">
            <v>1.86</v>
          </cell>
          <cell r="M339">
            <v>0</v>
          </cell>
          <cell r="N339">
            <v>2493.44</v>
          </cell>
          <cell r="O339">
            <v>0.05</v>
          </cell>
          <cell r="P339">
            <v>0.05</v>
          </cell>
        </row>
        <row r="340">
          <cell r="G340" t="str">
            <v>Watling Street</v>
          </cell>
          <cell r="H340">
            <v>3</v>
          </cell>
          <cell r="I340">
            <v>0</v>
          </cell>
          <cell r="J340">
            <v>22502.400000000001</v>
          </cell>
          <cell r="K340">
            <v>2.0099999999999998</v>
          </cell>
          <cell r="L340">
            <v>2.0099999999999998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G341" t="str">
            <v>West Thorpe</v>
          </cell>
          <cell r="H341">
            <v>0</v>
          </cell>
          <cell r="I341">
            <v>1.4279999999999999</v>
          </cell>
          <cell r="J341">
            <v>173.23</v>
          </cell>
          <cell r="K341">
            <v>2.25</v>
          </cell>
          <cell r="L341">
            <v>2.25</v>
          </cell>
          <cell r="M341">
            <v>-3.7149999999999999</v>
          </cell>
          <cell r="N341">
            <v>173.23</v>
          </cell>
          <cell r="O341">
            <v>0.05</v>
          </cell>
          <cell r="P341">
            <v>0.05</v>
          </cell>
        </row>
        <row r="342">
          <cell r="G342" t="str">
            <v>Westfield House Farm PV</v>
          </cell>
          <cell r="H342">
            <v>0</v>
          </cell>
          <cell r="I342">
            <v>0</v>
          </cell>
          <cell r="J342">
            <v>9.9499999999999993</v>
          </cell>
          <cell r="K342">
            <v>1.19</v>
          </cell>
          <cell r="L342">
            <v>1.19</v>
          </cell>
          <cell r="M342">
            <v>0</v>
          </cell>
          <cell r="N342">
            <v>398.08</v>
          </cell>
          <cell r="O342">
            <v>0.05</v>
          </cell>
          <cell r="P342">
            <v>0.05</v>
          </cell>
        </row>
        <row r="343">
          <cell r="G343" t="str">
            <v>Whaley Solar</v>
          </cell>
          <cell r="H343">
            <v>0</v>
          </cell>
          <cell r="I343">
            <v>0</v>
          </cell>
          <cell r="J343">
            <v>70.42</v>
          </cell>
          <cell r="K343">
            <v>1.7</v>
          </cell>
          <cell r="L343">
            <v>1.7</v>
          </cell>
          <cell r="M343">
            <v>0</v>
          </cell>
          <cell r="N343">
            <v>4490.75</v>
          </cell>
          <cell r="O343">
            <v>0.05</v>
          </cell>
          <cell r="P343">
            <v>0.05</v>
          </cell>
        </row>
        <row r="344">
          <cell r="G344" t="str">
            <v>Winkburn Solar</v>
          </cell>
          <cell r="H344">
            <v>0</v>
          </cell>
          <cell r="I344">
            <v>0</v>
          </cell>
          <cell r="J344">
            <v>7.07</v>
          </cell>
          <cell r="K344">
            <v>1.77</v>
          </cell>
          <cell r="L344">
            <v>1.77</v>
          </cell>
          <cell r="M344">
            <v>0</v>
          </cell>
          <cell r="N344">
            <v>706.53</v>
          </cell>
          <cell r="O344">
            <v>0.05</v>
          </cell>
          <cell r="P344">
            <v>0.05</v>
          </cell>
        </row>
        <row r="345">
          <cell r="G345" t="str">
            <v>Wistow Lodge PV, Leicester Road</v>
          </cell>
          <cell r="H345">
            <v>0</v>
          </cell>
          <cell r="I345">
            <v>0</v>
          </cell>
          <cell r="J345">
            <v>5.31</v>
          </cell>
          <cell r="K345">
            <v>2.97</v>
          </cell>
          <cell r="L345">
            <v>2.97</v>
          </cell>
          <cell r="M345">
            <v>0</v>
          </cell>
          <cell r="N345">
            <v>708.29</v>
          </cell>
          <cell r="O345">
            <v>0.05</v>
          </cell>
          <cell r="P345">
            <v>0.05</v>
          </cell>
        </row>
        <row r="346">
          <cell r="G346" t="str">
            <v>Wood Lodge Farm</v>
          </cell>
          <cell r="H346">
            <v>0</v>
          </cell>
          <cell r="I346">
            <v>0</v>
          </cell>
          <cell r="J346">
            <v>6.87</v>
          </cell>
          <cell r="K346">
            <v>1.69</v>
          </cell>
          <cell r="L346">
            <v>1.69</v>
          </cell>
          <cell r="M346">
            <v>0</v>
          </cell>
          <cell r="N346">
            <v>706.73</v>
          </cell>
          <cell r="O346">
            <v>0.05</v>
          </cell>
          <cell r="P346">
            <v>0.05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Charge Calculator"/>
    </sheetNames>
    <sheetDataSet>
      <sheetData sheetId="0"/>
      <sheetData sheetId="1"/>
      <sheetData sheetId="2">
        <row r="10">
          <cell r="G10" t="str">
            <v>Name</v>
          </cell>
          <cell r="I10" t="str">
            <v>Import
fixed charge
(p/day)</v>
          </cell>
        </row>
        <row r="11">
          <cell r="G11" t="str">
            <v>Jaguar Land Rover Gaydon</v>
          </cell>
          <cell r="I11">
            <v>5170.93</v>
          </cell>
        </row>
        <row r="12">
          <cell r="G12" t="str">
            <v>Lyon Road Gas Gen</v>
          </cell>
          <cell r="I12">
            <v>42.45</v>
          </cell>
        </row>
        <row r="13">
          <cell r="G13" t="str">
            <v>Asher Lane 33kV STOR</v>
          </cell>
          <cell r="I13">
            <v>38.92</v>
          </cell>
        </row>
        <row r="14">
          <cell r="G14" t="str">
            <v xml:space="preserve">Spondon Peaking STOR </v>
          </cell>
          <cell r="I14">
            <v>17.48</v>
          </cell>
        </row>
        <row r="15">
          <cell r="G15" t="str">
            <v>Walworth farm EES</v>
          </cell>
          <cell r="I15">
            <v>42.09</v>
          </cell>
        </row>
        <row r="16">
          <cell r="G16" t="str">
            <v>Churchover solar farm new</v>
          </cell>
          <cell r="I16">
            <v>12.61</v>
          </cell>
        </row>
        <row r="17">
          <cell r="G17" t="str">
            <v>Jaguar Land Rover Whitley</v>
          </cell>
          <cell r="I17">
            <v>6415.13</v>
          </cell>
        </row>
        <row r="18">
          <cell r="G18" t="str">
            <v>Yew Tree Farm PV</v>
          </cell>
          <cell r="I18">
            <v>5.65</v>
          </cell>
        </row>
        <row r="19">
          <cell r="G19" t="str">
            <v>Cobb Farm Egmanton PV</v>
          </cell>
          <cell r="I19">
            <v>2.77</v>
          </cell>
        </row>
        <row r="20">
          <cell r="G20" t="str">
            <v>Kelmarsh Wind Farm</v>
          </cell>
          <cell r="I20">
            <v>148.44</v>
          </cell>
        </row>
        <row r="21">
          <cell r="G21" t="str">
            <v xml:space="preserve">Pebble Hall Farm AD </v>
          </cell>
          <cell r="I21">
            <v>769.88</v>
          </cell>
        </row>
        <row r="22">
          <cell r="G22" t="str">
            <v>Copley Farm PV Claypole</v>
          </cell>
          <cell r="I22">
            <v>12.49</v>
          </cell>
        </row>
        <row r="23">
          <cell r="G23" t="str">
            <v>Greatmoor EFW Calvert</v>
          </cell>
          <cell r="I23">
            <v>993.3</v>
          </cell>
        </row>
        <row r="24">
          <cell r="G24" t="str">
            <v>Lodge Farm (Calow) PV</v>
          </cell>
          <cell r="I24">
            <v>4.58</v>
          </cell>
        </row>
        <row r="25">
          <cell r="G25" t="str">
            <v>Arkwright Solar PV</v>
          </cell>
          <cell r="I25">
            <v>129.28</v>
          </cell>
        </row>
        <row r="26">
          <cell r="G26" t="str">
            <v>Langar PV Imports</v>
          </cell>
          <cell r="I26">
            <v>3.26</v>
          </cell>
        </row>
        <row r="27">
          <cell r="G27" t="str">
            <v>Averill Farm PV</v>
          </cell>
          <cell r="I27">
            <v>14.2</v>
          </cell>
        </row>
        <row r="28">
          <cell r="G28" t="str">
            <v>Marchington Solar PV</v>
          </cell>
          <cell r="I28">
            <v>5.27</v>
          </cell>
        </row>
        <row r="29">
          <cell r="G29" t="str">
            <v>West End Fm Treswell PV</v>
          </cell>
          <cell r="I29">
            <v>3.81</v>
          </cell>
        </row>
        <row r="30">
          <cell r="G30" t="str">
            <v>Fields Farm Southam PV</v>
          </cell>
          <cell r="I30">
            <v>4.8</v>
          </cell>
        </row>
        <row r="31">
          <cell r="G31" t="str">
            <v>Canopus Farm PV</v>
          </cell>
          <cell r="I31">
            <v>4.6900000000000004</v>
          </cell>
        </row>
        <row r="32">
          <cell r="G32" t="str">
            <v>Lindridge Farm PV</v>
          </cell>
          <cell r="I32">
            <v>12.02</v>
          </cell>
        </row>
        <row r="33">
          <cell r="G33" t="str">
            <v>Thornborough Grnds PV</v>
          </cell>
          <cell r="I33">
            <v>19.579999999999998</v>
          </cell>
        </row>
        <row r="34">
          <cell r="G34" t="str">
            <v>Wymeswold Narrow Lane PV</v>
          </cell>
          <cell r="I34">
            <v>15.37</v>
          </cell>
        </row>
        <row r="35">
          <cell r="G35" t="str">
            <v>Manor Farm Horton PV</v>
          </cell>
          <cell r="I35">
            <v>3.3</v>
          </cell>
        </row>
        <row r="36">
          <cell r="G36" t="str">
            <v>Handley Park Farm PV</v>
          </cell>
          <cell r="I36">
            <v>14.78</v>
          </cell>
        </row>
        <row r="37">
          <cell r="G37" t="str">
            <v>Shelton Lodge PV</v>
          </cell>
          <cell r="I37">
            <v>20.75</v>
          </cell>
        </row>
        <row r="38">
          <cell r="G38" t="str">
            <v>Brafield on the Green PV</v>
          </cell>
          <cell r="I38">
            <v>52.37</v>
          </cell>
        </row>
        <row r="39">
          <cell r="G39" t="str">
            <v>Sywell PV</v>
          </cell>
          <cell r="I39">
            <v>73.430000000000007</v>
          </cell>
        </row>
        <row r="40">
          <cell r="G40" t="str">
            <v>Holtwood Farm PV</v>
          </cell>
          <cell r="I40">
            <v>16.21</v>
          </cell>
        </row>
        <row r="41">
          <cell r="G41" t="str">
            <v>Drakelow Farm PV</v>
          </cell>
          <cell r="I41">
            <v>8.85</v>
          </cell>
        </row>
        <row r="42">
          <cell r="G42" t="str">
            <v>Stragglethorpe Rd PV</v>
          </cell>
          <cell r="I42">
            <v>5.03</v>
          </cell>
        </row>
        <row r="43">
          <cell r="G43" t="str">
            <v>Oxcroft Solar Farm PV</v>
          </cell>
          <cell r="I43">
            <v>532.04999999999995</v>
          </cell>
        </row>
        <row r="44">
          <cell r="G44" t="str">
            <v>Derby Waste Sinfin EFW</v>
          </cell>
          <cell r="I44">
            <v>795.88</v>
          </cell>
        </row>
        <row r="45">
          <cell r="G45" t="str">
            <v>Littlewood Farm PV</v>
          </cell>
          <cell r="I45">
            <v>3.43</v>
          </cell>
        </row>
        <row r="46">
          <cell r="G46" t="str">
            <v>Twin Yards Farm PV</v>
          </cell>
          <cell r="I46">
            <v>5.76</v>
          </cell>
        </row>
        <row r="47">
          <cell r="G47" t="str">
            <v>Tower Hayes Farm PV</v>
          </cell>
          <cell r="I47">
            <v>8.4700000000000006</v>
          </cell>
        </row>
        <row r="48">
          <cell r="G48" t="str">
            <v>The Breck Solar PV</v>
          </cell>
          <cell r="I48">
            <v>21.98</v>
          </cell>
        </row>
        <row r="49">
          <cell r="G49" t="str">
            <v>Barnby Moor Retford PV</v>
          </cell>
          <cell r="I49">
            <v>2.06</v>
          </cell>
        </row>
        <row r="50">
          <cell r="G50" t="str">
            <v>Lincoln Farm PV</v>
          </cell>
          <cell r="I50">
            <v>6.41</v>
          </cell>
        </row>
        <row r="51">
          <cell r="G51" t="str">
            <v>Drakelow Renewable BIO</v>
          </cell>
          <cell r="I51">
            <v>6.5</v>
          </cell>
        </row>
        <row r="52">
          <cell r="G52" t="str">
            <v>Tetron Point ESS</v>
          </cell>
          <cell r="I52">
            <v>727.54</v>
          </cell>
        </row>
        <row r="53">
          <cell r="G53" t="str">
            <v>Mill Fm Gt Ponton PV</v>
          </cell>
          <cell r="I53">
            <v>20.46</v>
          </cell>
        </row>
        <row r="54">
          <cell r="G54" t="str">
            <v>Deepdale Solar Fm PV</v>
          </cell>
          <cell r="I54">
            <v>8.0299999999999994</v>
          </cell>
        </row>
        <row r="55">
          <cell r="G55" t="str">
            <v>Burton Wolds South WF</v>
          </cell>
          <cell r="I55">
            <v>10.71</v>
          </cell>
        </row>
        <row r="56">
          <cell r="G56" t="str">
            <v>Gawcott Flds PV Commercial</v>
          </cell>
          <cell r="I56">
            <v>4.6900000000000004</v>
          </cell>
        </row>
        <row r="57">
          <cell r="G57" t="str">
            <v>Gawcott Flds PV Community</v>
          </cell>
          <cell r="I57">
            <v>4.6900000000000004</v>
          </cell>
        </row>
        <row r="58">
          <cell r="G58" t="str">
            <v>John Brookes Sawmill BIO</v>
          </cell>
          <cell r="I58">
            <v>578.59</v>
          </cell>
        </row>
        <row r="59">
          <cell r="G59" t="str">
            <v>Hawton Wind Farm WF</v>
          </cell>
          <cell r="I59">
            <v>26.61</v>
          </cell>
        </row>
        <row r="60">
          <cell r="G60" t="str">
            <v>Blackbridge Farm BIO</v>
          </cell>
          <cell r="I60">
            <v>41.77</v>
          </cell>
        </row>
        <row r="61">
          <cell r="G61" t="str">
            <v>Garnham Close STOR</v>
          </cell>
          <cell r="I61">
            <v>16.04</v>
          </cell>
        </row>
        <row r="62">
          <cell r="G62" t="str">
            <v>RAF Cranwell High G</v>
          </cell>
          <cell r="I62">
            <v>540.84</v>
          </cell>
        </row>
        <row r="63">
          <cell r="G63" t="str">
            <v>Hermitage Lane STOR</v>
          </cell>
          <cell r="I63">
            <v>5.84</v>
          </cell>
        </row>
        <row r="64">
          <cell r="G64" t="str">
            <v>Fosse Way Radford Sem PV</v>
          </cell>
          <cell r="I64">
            <v>19.97</v>
          </cell>
        </row>
        <row r="65">
          <cell r="G65" t="str">
            <v>Meadow Fm Thorpe Lang PV</v>
          </cell>
          <cell r="I65">
            <v>22.86</v>
          </cell>
        </row>
        <row r="66">
          <cell r="G66" t="str">
            <v>Olney Hyde Farm PV</v>
          </cell>
          <cell r="I66">
            <v>51.24</v>
          </cell>
        </row>
        <row r="67">
          <cell r="G67" t="str">
            <v>Dayfields Farm PV</v>
          </cell>
          <cell r="I67">
            <v>4.08</v>
          </cell>
        </row>
        <row r="68">
          <cell r="G68" t="str">
            <v>Bolsovermoor Quarry PV</v>
          </cell>
          <cell r="I68">
            <v>6.87</v>
          </cell>
        </row>
        <row r="69">
          <cell r="G69" t="str">
            <v>Bilsthorpe PV</v>
          </cell>
          <cell r="I69">
            <v>5.75</v>
          </cell>
        </row>
        <row r="70">
          <cell r="G70" t="str">
            <v>Carlton Forest STOR</v>
          </cell>
          <cell r="I70">
            <v>15.79</v>
          </cell>
        </row>
        <row r="71">
          <cell r="G71" t="str">
            <v>Sutton Bonnington PV</v>
          </cell>
          <cell r="I71">
            <v>4.8099999999999996</v>
          </cell>
        </row>
        <row r="72">
          <cell r="G72" t="str">
            <v>Alfreton Diesel Power</v>
          </cell>
          <cell r="I72">
            <v>2.42</v>
          </cell>
        </row>
        <row r="73">
          <cell r="G73" t="str">
            <v>Green Lane Marchington PV</v>
          </cell>
          <cell r="I73">
            <v>4.88</v>
          </cell>
        </row>
        <row r="74">
          <cell r="G74" t="str">
            <v>Baddesley Park PV</v>
          </cell>
          <cell r="I74">
            <v>30.65</v>
          </cell>
        </row>
        <row r="75">
          <cell r="G75" t="str">
            <v>Baddesley Pk Biomass</v>
          </cell>
          <cell r="I75">
            <v>182.2</v>
          </cell>
        </row>
        <row r="76">
          <cell r="G76" t="str">
            <v>Taylor Lane 33kV STOR</v>
          </cell>
          <cell r="I76">
            <v>10.55</v>
          </cell>
        </row>
        <row r="77">
          <cell r="G77" t="str">
            <v>Hill Farm ESS</v>
          </cell>
          <cell r="I77">
            <v>210.3</v>
          </cell>
        </row>
        <row r="78">
          <cell r="G78" t="str">
            <v>Leverton ESS</v>
          </cell>
          <cell r="I78">
            <v>568.13</v>
          </cell>
        </row>
        <row r="79">
          <cell r="G79" t="str">
            <v>Nottingham Rd STOR</v>
          </cell>
          <cell r="I79">
            <v>5.84</v>
          </cell>
        </row>
        <row r="80">
          <cell r="G80" t="str">
            <v>Breach Farm ESS</v>
          </cell>
          <cell r="I80">
            <v>1867.26</v>
          </cell>
        </row>
        <row r="81">
          <cell r="G81" t="str">
            <v>Boston Biomass Gen AD</v>
          </cell>
          <cell r="I81">
            <v>257.11</v>
          </cell>
        </row>
        <row r="82">
          <cell r="G82" t="str">
            <v>Twin Oaks Diesel STOR</v>
          </cell>
          <cell r="I82">
            <v>2.11</v>
          </cell>
        </row>
        <row r="83">
          <cell r="G83" t="str">
            <v>Colwick Private Rd STOR</v>
          </cell>
          <cell r="I83">
            <v>8.9</v>
          </cell>
        </row>
        <row r="84">
          <cell r="G84" t="str">
            <v xml:space="preserve">Mill Fm Caythorpe ESS </v>
          </cell>
          <cell r="I84">
            <v>213.79</v>
          </cell>
        </row>
        <row r="85">
          <cell r="G85" t="str">
            <v>Prestop Park Farm PV</v>
          </cell>
          <cell r="I85">
            <v>1.54</v>
          </cell>
        </row>
        <row r="86">
          <cell r="G86" t="str">
            <v>Smith Hall Farm Solar</v>
          </cell>
          <cell r="I86">
            <v>18.38</v>
          </cell>
        </row>
        <row r="87">
          <cell r="G87" t="str">
            <v>Park Farm Solar Ashby</v>
          </cell>
          <cell r="I87">
            <v>1.65</v>
          </cell>
        </row>
        <row r="88">
          <cell r="G88" t="str">
            <v>Aston House Solar Farm</v>
          </cell>
          <cell r="I88">
            <v>4.5599999999999996</v>
          </cell>
        </row>
        <row r="89">
          <cell r="G89" t="str">
            <v>Elms Farm Solar Farm</v>
          </cell>
          <cell r="I89">
            <v>2.42</v>
          </cell>
        </row>
        <row r="90">
          <cell r="G90" t="str">
            <v>Morton Solar Farm</v>
          </cell>
          <cell r="I90">
            <v>3.26</v>
          </cell>
        </row>
        <row r="91">
          <cell r="G91" t="str">
            <v>Glebe Farm Podington PV</v>
          </cell>
          <cell r="I91">
            <v>103.87</v>
          </cell>
        </row>
        <row r="92">
          <cell r="G92" t="str">
            <v>Rolleston Park Solar</v>
          </cell>
          <cell r="I92">
            <v>47.46</v>
          </cell>
        </row>
        <row r="93">
          <cell r="G93" t="str">
            <v>Nowhere Farm PV</v>
          </cell>
          <cell r="I93">
            <v>6.04</v>
          </cell>
        </row>
        <row r="94">
          <cell r="G94" t="str">
            <v>Chelveston Renewable PV</v>
          </cell>
          <cell r="I94">
            <v>8.4</v>
          </cell>
        </row>
        <row r="95">
          <cell r="G95" t="str">
            <v>Horsemoor Drove Solar</v>
          </cell>
          <cell r="I95">
            <v>25.83</v>
          </cell>
        </row>
        <row r="96">
          <cell r="G96" t="str">
            <v>Decoy Farm Crowland PV</v>
          </cell>
          <cell r="I96">
            <v>9.3699999999999992</v>
          </cell>
        </row>
        <row r="97">
          <cell r="G97" t="str">
            <v>Decoy Farm Crowland Bio</v>
          </cell>
          <cell r="I97">
            <v>5.96</v>
          </cell>
        </row>
        <row r="98">
          <cell r="G98" t="str">
            <v>Decoy Farm Crowland AD</v>
          </cell>
          <cell r="I98">
            <v>25.19</v>
          </cell>
        </row>
        <row r="99">
          <cell r="G99" t="str">
            <v>Network Rail Bytham</v>
          </cell>
          <cell r="I99">
            <v>5287.79</v>
          </cell>
        </row>
        <row r="100">
          <cell r="G100" t="str">
            <v>Network Rail Grantham</v>
          </cell>
          <cell r="I100">
            <v>2307.54</v>
          </cell>
        </row>
        <row r="101">
          <cell r="G101" t="str">
            <v>Network Rail Staythorpe</v>
          </cell>
          <cell r="I101">
            <v>70.34</v>
          </cell>
        </row>
        <row r="102">
          <cell r="G102" t="str">
            <v>Network Rail Retford</v>
          </cell>
          <cell r="I102">
            <v>3322.99</v>
          </cell>
        </row>
        <row r="103">
          <cell r="G103" t="str">
            <v>Jaguar Cars</v>
          </cell>
          <cell r="I103">
            <v>297.06</v>
          </cell>
        </row>
        <row r="104">
          <cell r="G104" t="str">
            <v>Alstom Frankton</v>
          </cell>
          <cell r="I104">
            <v>3769.09</v>
          </cell>
        </row>
        <row r="105">
          <cell r="G105" t="str">
            <v>University of Warwick</v>
          </cell>
          <cell r="I105">
            <v>152.99</v>
          </cell>
        </row>
        <row r="106">
          <cell r="G106" t="str">
            <v>Dunlop Factory</v>
          </cell>
          <cell r="I106">
            <v>297.06</v>
          </cell>
        </row>
        <row r="107">
          <cell r="G107" t="str">
            <v>Bombardier</v>
          </cell>
          <cell r="I107">
            <v>688.61</v>
          </cell>
        </row>
        <row r="108">
          <cell r="G108" t="str">
            <v>Corby Steel Works</v>
          </cell>
          <cell r="I108">
            <v>982.55</v>
          </cell>
        </row>
        <row r="109">
          <cell r="G109" t="str">
            <v>Derwent</v>
          </cell>
          <cell r="I109">
            <v>2373.86</v>
          </cell>
        </row>
        <row r="110">
          <cell r="G110" t="str">
            <v>GEC Alsthom</v>
          </cell>
          <cell r="I110">
            <v>1729.33</v>
          </cell>
        </row>
        <row r="111">
          <cell r="G111" t="str">
            <v>St Gobain</v>
          </cell>
          <cell r="I111">
            <v>683.1</v>
          </cell>
        </row>
        <row r="112">
          <cell r="G112" t="str">
            <v>Toyota</v>
          </cell>
          <cell r="I112">
            <v>10467.15</v>
          </cell>
        </row>
        <row r="113">
          <cell r="G113" t="str">
            <v>Derby Co-Generation</v>
          </cell>
          <cell r="I113">
            <v>147.22</v>
          </cell>
        </row>
        <row r="114">
          <cell r="G114" t="str">
            <v>Rolls Royce Sinfin C</v>
          </cell>
          <cell r="I114">
            <v>13190.34</v>
          </cell>
        </row>
        <row r="115">
          <cell r="G115" t="str">
            <v>ABR Foods</v>
          </cell>
          <cell r="I115">
            <v>444.81</v>
          </cell>
        </row>
        <row r="116">
          <cell r="G116" t="str">
            <v>Petsoe Wind Farm</v>
          </cell>
          <cell r="I116">
            <v>23.31</v>
          </cell>
        </row>
        <row r="117">
          <cell r="G117" t="str">
            <v>Castle Cement</v>
          </cell>
          <cell r="I117">
            <v>3936.72</v>
          </cell>
        </row>
        <row r="118">
          <cell r="G118" t="str">
            <v>Rugby Cement</v>
          </cell>
          <cell r="I118">
            <v>1876.11</v>
          </cell>
        </row>
        <row r="119">
          <cell r="G119" t="str">
            <v>Coventry &amp; Solihull Waste</v>
          </cell>
          <cell r="I119">
            <v>93</v>
          </cell>
        </row>
        <row r="120">
          <cell r="G120" t="str">
            <v>Bentinck Generation</v>
          </cell>
          <cell r="I120">
            <v>12.85</v>
          </cell>
        </row>
        <row r="121">
          <cell r="G121" t="str">
            <v>Asfordby 132kV</v>
          </cell>
          <cell r="I121">
            <v>2727.23</v>
          </cell>
        </row>
        <row r="122">
          <cell r="G122" t="str">
            <v>Calvert Landfill EFW</v>
          </cell>
          <cell r="I122">
            <v>28.27</v>
          </cell>
        </row>
        <row r="123">
          <cell r="G123" t="str">
            <v>Weldon Landfill</v>
          </cell>
          <cell r="I123">
            <v>29.98</v>
          </cell>
        </row>
        <row r="124">
          <cell r="G124" t="str">
            <v>Goosy Lodge Power</v>
          </cell>
          <cell r="I124">
            <v>29.18</v>
          </cell>
        </row>
        <row r="125">
          <cell r="G125" t="str">
            <v>BAR Honda</v>
          </cell>
          <cell r="I125">
            <v>731.49</v>
          </cell>
        </row>
        <row r="126">
          <cell r="G126" t="str">
            <v>Burton Wolds Wind Farm</v>
          </cell>
          <cell r="I126">
            <v>6.4</v>
          </cell>
        </row>
        <row r="127">
          <cell r="G127" t="str">
            <v>Network Rail Bretton</v>
          </cell>
          <cell r="I127">
            <v>10528.76</v>
          </cell>
        </row>
        <row r="128">
          <cell r="G128" t="str">
            <v>Bambers Farm Wind Farm</v>
          </cell>
          <cell r="I128">
            <v>2.65</v>
          </cell>
        </row>
        <row r="129">
          <cell r="G129" t="str">
            <v>Vine House Wind Farm</v>
          </cell>
          <cell r="I129">
            <v>50.82</v>
          </cell>
        </row>
        <row r="130">
          <cell r="G130" t="str">
            <v>Red House Wind Farm</v>
          </cell>
          <cell r="I130">
            <v>8.19</v>
          </cell>
        </row>
        <row r="131">
          <cell r="G131" t="str">
            <v>Daneshill Landfill</v>
          </cell>
          <cell r="I131">
            <v>41.51</v>
          </cell>
        </row>
        <row r="132">
          <cell r="G132" t="str">
            <v>Corby Power demand</v>
          </cell>
          <cell r="I132">
            <v>968.55</v>
          </cell>
        </row>
        <row r="133">
          <cell r="G133" t="str">
            <v>Newton Longville Landfill</v>
          </cell>
          <cell r="I133">
            <v>28.8</v>
          </cell>
        </row>
        <row r="134">
          <cell r="G134" t="str">
            <v>Hollies Wind Farm</v>
          </cell>
          <cell r="I134">
            <v>2.93</v>
          </cell>
        </row>
        <row r="135">
          <cell r="G135" t="str">
            <v>Lynn Wind Farm</v>
          </cell>
          <cell r="I135">
            <v>146.51</v>
          </cell>
        </row>
        <row r="136">
          <cell r="G136" t="str">
            <v>Inner Dowsing Wind Farm</v>
          </cell>
          <cell r="I136">
            <v>146.51</v>
          </cell>
        </row>
        <row r="137">
          <cell r="G137" t="str">
            <v>Bicker Fen Wind Farm</v>
          </cell>
          <cell r="I137">
            <v>32.47</v>
          </cell>
        </row>
        <row r="138">
          <cell r="G138" t="str">
            <v>London Road Heat Station</v>
          </cell>
          <cell r="I138">
            <v>178.45</v>
          </cell>
        </row>
        <row r="139">
          <cell r="G139" t="str">
            <v>Lindhurst Wind Farm</v>
          </cell>
          <cell r="I139">
            <v>18.98</v>
          </cell>
        </row>
        <row r="140">
          <cell r="G140" t="str">
            <v>AP Drivelines</v>
          </cell>
          <cell r="I140">
            <v>230.68</v>
          </cell>
        </row>
        <row r="141">
          <cell r="G141" t="str">
            <v>Rolls Royce Coventry</v>
          </cell>
          <cell r="I141">
            <v>297.06</v>
          </cell>
        </row>
        <row r="142">
          <cell r="G142" t="str">
            <v>Caterpillar</v>
          </cell>
          <cell r="I142">
            <v>3712.29</v>
          </cell>
        </row>
        <row r="143">
          <cell r="G143" t="str">
            <v>Santander Carlton Park</v>
          </cell>
          <cell r="I143">
            <v>297.06</v>
          </cell>
        </row>
        <row r="144">
          <cell r="G144" t="str">
            <v>Brush</v>
          </cell>
          <cell r="I144">
            <v>297.06</v>
          </cell>
        </row>
        <row r="145">
          <cell r="G145" t="str">
            <v>JCB</v>
          </cell>
          <cell r="I145">
            <v>297.06</v>
          </cell>
        </row>
        <row r="146">
          <cell r="G146" t="str">
            <v>Cast Bar UK</v>
          </cell>
          <cell r="I146">
            <v>366.43</v>
          </cell>
        </row>
        <row r="147">
          <cell r="G147" t="str">
            <v>Bretby GP</v>
          </cell>
          <cell r="I147">
            <v>227.7</v>
          </cell>
        </row>
        <row r="148">
          <cell r="G148" t="str">
            <v>Holwell Works</v>
          </cell>
          <cell r="I148">
            <v>297.06</v>
          </cell>
        </row>
        <row r="149">
          <cell r="G149" t="str">
            <v>Pedigree Petfoods</v>
          </cell>
          <cell r="I149">
            <v>227.7</v>
          </cell>
        </row>
        <row r="150">
          <cell r="G150" t="str">
            <v>Alstom Wolverton</v>
          </cell>
          <cell r="I150">
            <v>297.06</v>
          </cell>
        </row>
        <row r="151">
          <cell r="G151" t="str">
            <v>Colworth Laboratory</v>
          </cell>
          <cell r="I151">
            <v>297.06</v>
          </cell>
        </row>
        <row r="152">
          <cell r="G152" t="str">
            <v>Boots Thane Road</v>
          </cell>
          <cell r="I152">
            <v>616.45000000000005</v>
          </cell>
        </row>
        <row r="153">
          <cell r="G153" t="str">
            <v>QMC</v>
          </cell>
          <cell r="I153">
            <v>88.53</v>
          </cell>
        </row>
        <row r="154">
          <cell r="G154" t="str">
            <v>British Gypsum</v>
          </cell>
          <cell r="I154">
            <v>3246.02</v>
          </cell>
        </row>
        <row r="155">
          <cell r="G155" t="str">
            <v>Melbourne STW</v>
          </cell>
          <cell r="I155">
            <v>297.06</v>
          </cell>
        </row>
        <row r="156">
          <cell r="G156" t="str">
            <v>Whetstone</v>
          </cell>
          <cell r="I156">
            <v>297.06</v>
          </cell>
        </row>
        <row r="157">
          <cell r="G157" t="str">
            <v>Holbrook Works</v>
          </cell>
          <cell r="I157">
            <v>297.06</v>
          </cell>
        </row>
        <row r="158">
          <cell r="G158" t="str">
            <v>Astrazeneca Charnwood</v>
          </cell>
          <cell r="I158">
            <v>4320.3</v>
          </cell>
        </row>
        <row r="159">
          <cell r="G159" t="str">
            <v>B&amp;Q Manton</v>
          </cell>
          <cell r="I159">
            <v>127.31</v>
          </cell>
        </row>
        <row r="160">
          <cell r="G160" t="str">
            <v>Transco Churchover</v>
          </cell>
          <cell r="I160">
            <v>297.06</v>
          </cell>
        </row>
        <row r="161">
          <cell r="G161" t="str">
            <v>Alstom Rugby</v>
          </cell>
          <cell r="I161">
            <v>3074.19</v>
          </cell>
        </row>
        <row r="162">
          <cell r="G162" t="str">
            <v>Low Spinney Wind Farm</v>
          </cell>
          <cell r="I162">
            <v>116</v>
          </cell>
        </row>
        <row r="163">
          <cell r="G163" t="str">
            <v>Swinford Wind Farm</v>
          </cell>
          <cell r="I163">
            <v>71.760000000000005</v>
          </cell>
        </row>
        <row r="164">
          <cell r="G164" t="str">
            <v>Yelvertoft Wind Farm</v>
          </cell>
          <cell r="I164">
            <v>57.08</v>
          </cell>
        </row>
        <row r="165">
          <cell r="G165" t="str">
            <v>Maxwell House Data Centre</v>
          </cell>
          <cell r="I165">
            <v>9072.91</v>
          </cell>
        </row>
        <row r="166">
          <cell r="G166" t="str">
            <v>Burton Wolds Wind Farm phase 2</v>
          </cell>
          <cell r="I166">
            <v>36.869999999999997</v>
          </cell>
        </row>
        <row r="167">
          <cell r="G167" t="str">
            <v>Shacks Barn PV</v>
          </cell>
          <cell r="I167">
            <v>11.34</v>
          </cell>
        </row>
        <row r="168">
          <cell r="G168" t="str">
            <v>Hatton Gas Compressor</v>
          </cell>
          <cell r="I168">
            <v>25183.67</v>
          </cell>
        </row>
        <row r="169">
          <cell r="G169" t="str">
            <v>North Hykeham EFW</v>
          </cell>
          <cell r="I169">
            <v>25.73</v>
          </cell>
        </row>
        <row r="170">
          <cell r="G170" t="str">
            <v>Sleaford Renewable Energy Plant</v>
          </cell>
          <cell r="I170">
            <v>96.32</v>
          </cell>
        </row>
        <row r="171">
          <cell r="G171" t="str">
            <v>Bilsthorpe Wind Farm</v>
          </cell>
          <cell r="I171">
            <v>20.83</v>
          </cell>
        </row>
        <row r="172">
          <cell r="G172" t="str">
            <v>Old Dalby Lodge Wind Farm</v>
          </cell>
          <cell r="I172">
            <v>34.29</v>
          </cell>
        </row>
        <row r="173">
          <cell r="G173" t="str">
            <v>Willoughby STOR generation</v>
          </cell>
          <cell r="I173">
            <v>0.71</v>
          </cell>
        </row>
        <row r="174">
          <cell r="G174" t="str">
            <v>Rolls Royce AB&amp;E 33kV</v>
          </cell>
          <cell r="I174">
            <v>84.19</v>
          </cell>
        </row>
        <row r="175">
          <cell r="G175" t="str">
            <v>The Grange Wind Farm</v>
          </cell>
          <cell r="I175">
            <v>26.86</v>
          </cell>
        </row>
        <row r="176">
          <cell r="G176" t="str">
            <v>Clay Lake STOR</v>
          </cell>
          <cell r="I176">
            <v>2.11</v>
          </cell>
        </row>
        <row r="177">
          <cell r="G177" t="str">
            <v>Balderton STOR</v>
          </cell>
          <cell r="I177">
            <v>1.59</v>
          </cell>
        </row>
        <row r="178">
          <cell r="G178" t="str">
            <v>Wymeswold Solar Park</v>
          </cell>
          <cell r="I178">
            <v>6.47</v>
          </cell>
        </row>
        <row r="179">
          <cell r="G179" t="str">
            <v>French Farm Wind Farm</v>
          </cell>
          <cell r="I179">
            <v>53.61</v>
          </cell>
        </row>
        <row r="180">
          <cell r="G180" t="str">
            <v>Lilbourne Wind Farm</v>
          </cell>
          <cell r="I180">
            <v>12.06</v>
          </cell>
        </row>
        <row r="181">
          <cell r="G181" t="str">
            <v>Chelvaston Renewable</v>
          </cell>
          <cell r="I181">
            <v>117.6</v>
          </cell>
        </row>
        <row r="182">
          <cell r="G182" t="str">
            <v>Beachampton Solar Farm</v>
          </cell>
          <cell r="I182">
            <v>20.14</v>
          </cell>
        </row>
        <row r="183">
          <cell r="G183" t="str">
            <v>Croft End Solar Farm</v>
          </cell>
          <cell r="I183">
            <v>2.92</v>
          </cell>
        </row>
        <row r="184">
          <cell r="G184" t="str">
            <v>M1 Wind farm</v>
          </cell>
          <cell r="I184">
            <v>10.52</v>
          </cell>
        </row>
        <row r="185">
          <cell r="G185" t="str">
            <v>Leamington STOR</v>
          </cell>
          <cell r="I185">
            <v>49.18</v>
          </cell>
        </row>
        <row r="186">
          <cell r="G186" t="str">
            <v>Low Farm Anaerobic Dig</v>
          </cell>
          <cell r="I186">
            <v>21.05</v>
          </cell>
        </row>
        <row r="187">
          <cell r="G187" t="str">
            <v>Turweston Airfield Solar Farm</v>
          </cell>
          <cell r="I187">
            <v>1.85</v>
          </cell>
        </row>
        <row r="188">
          <cell r="G188" t="str">
            <v>Burton Pedwardine Solar</v>
          </cell>
          <cell r="I188">
            <v>12.69</v>
          </cell>
        </row>
        <row r="189">
          <cell r="G189" t="str">
            <v>Little Morton Farm Solar</v>
          </cell>
          <cell r="I189">
            <v>5.07</v>
          </cell>
        </row>
        <row r="190">
          <cell r="G190" t="str">
            <v>Rockingham</v>
          </cell>
          <cell r="I190">
            <v>8712.4699999999993</v>
          </cell>
        </row>
        <row r="191">
          <cell r="G191" t="str">
            <v>Santander Carlton Park 132/11</v>
          </cell>
          <cell r="I191">
            <v>158.33000000000001</v>
          </cell>
        </row>
        <row r="192">
          <cell r="G192" t="str">
            <v>Delphi Diesel</v>
          </cell>
          <cell r="I192">
            <v>230.68</v>
          </cell>
        </row>
        <row r="193">
          <cell r="G193" t="str">
            <v>Lodge Farm Solar Park</v>
          </cell>
          <cell r="I193">
            <v>27.16</v>
          </cell>
        </row>
        <row r="194">
          <cell r="G194" t="str">
            <v>Ermine Farm PV</v>
          </cell>
          <cell r="I194">
            <v>55.39</v>
          </cell>
        </row>
        <row r="195">
          <cell r="G195" t="str">
            <v>Ridge Solar Park</v>
          </cell>
          <cell r="I195">
            <v>5.64</v>
          </cell>
        </row>
        <row r="196">
          <cell r="G196" t="str">
            <v>Winwick Wind Farm</v>
          </cell>
          <cell r="I196">
            <v>1.84</v>
          </cell>
        </row>
        <row r="197">
          <cell r="G197" t="str">
            <v>Watford Lodge Wind Farm</v>
          </cell>
          <cell r="I197">
            <v>69.7</v>
          </cell>
        </row>
        <row r="198">
          <cell r="G198" t="str">
            <v>Leverton Solar Park</v>
          </cell>
          <cell r="I198">
            <v>2.85</v>
          </cell>
        </row>
        <row r="199">
          <cell r="G199" t="str">
            <v>Burton Pedwardine Phase 2</v>
          </cell>
          <cell r="I199">
            <v>26.78</v>
          </cell>
        </row>
        <row r="200">
          <cell r="G200" t="str">
            <v>Hartwell Solar Farm</v>
          </cell>
          <cell r="I200">
            <v>21.48</v>
          </cell>
        </row>
        <row r="201">
          <cell r="G201" t="str">
            <v>Eakley Lanes Solar North</v>
          </cell>
          <cell r="I201">
            <v>30.59</v>
          </cell>
        </row>
        <row r="202">
          <cell r="G202" t="str">
            <v>Eakley Lanes Solar South</v>
          </cell>
          <cell r="I202">
            <v>60.43</v>
          </cell>
        </row>
        <row r="203">
          <cell r="G203" t="str">
            <v>Welbeck Colliery PV</v>
          </cell>
          <cell r="I203">
            <v>7.77</v>
          </cell>
        </row>
        <row r="204">
          <cell r="G204" t="str">
            <v>Newton Road PV</v>
          </cell>
          <cell r="I204">
            <v>3.86</v>
          </cell>
        </row>
        <row r="205">
          <cell r="G205" t="str">
            <v>New Albion Wind Farm</v>
          </cell>
          <cell r="I205">
            <v>38.19</v>
          </cell>
        </row>
        <row r="206">
          <cell r="G206" t="str">
            <v>Moat Farm PV</v>
          </cell>
          <cell r="I206">
            <v>24.78</v>
          </cell>
        </row>
        <row r="207">
          <cell r="G207" t="str">
            <v>Bilsthorpe Solar</v>
          </cell>
          <cell r="I207">
            <v>10.34</v>
          </cell>
        </row>
        <row r="208">
          <cell r="G208" t="str">
            <v>Hall Farm PV</v>
          </cell>
          <cell r="I208">
            <v>47.43</v>
          </cell>
        </row>
        <row r="209">
          <cell r="G209" t="str">
            <v>Gaultney Solar Park</v>
          </cell>
          <cell r="I209">
            <v>1.31</v>
          </cell>
        </row>
        <row r="210">
          <cell r="G210" t="str">
            <v>Fiskerton Solar Farm</v>
          </cell>
          <cell r="I210">
            <v>8.6999999999999993</v>
          </cell>
        </row>
        <row r="211">
          <cell r="G211" t="str">
            <v>Mount Mill Solar Park</v>
          </cell>
          <cell r="I211">
            <v>8.7100000000000009</v>
          </cell>
        </row>
        <row r="212">
          <cell r="G212" t="str">
            <v>Podington Airfield WF</v>
          </cell>
          <cell r="I212">
            <v>124.51</v>
          </cell>
        </row>
        <row r="213">
          <cell r="G213" t="str">
            <v>Branston South PV Farm</v>
          </cell>
          <cell r="I213">
            <v>4.1399999999999997</v>
          </cell>
        </row>
        <row r="214">
          <cell r="G214" t="str">
            <v>Eakring Solar Farm</v>
          </cell>
          <cell r="I214">
            <v>2.35</v>
          </cell>
        </row>
        <row r="215">
          <cell r="G215" t="str">
            <v>Ragdale PV Solar Park</v>
          </cell>
          <cell r="I215">
            <v>4.88</v>
          </cell>
        </row>
        <row r="216">
          <cell r="G216" t="str">
            <v>Thoresby Solar Farm</v>
          </cell>
          <cell r="I216">
            <v>8.14</v>
          </cell>
        </row>
        <row r="217">
          <cell r="G217" t="str">
            <v>Welbeck Solar Farm</v>
          </cell>
          <cell r="I217">
            <v>5.69</v>
          </cell>
        </row>
        <row r="218">
          <cell r="G218" t="str">
            <v>Atherstone Solar Farm</v>
          </cell>
          <cell r="I218">
            <v>2.68</v>
          </cell>
        </row>
        <row r="219">
          <cell r="G219" t="str">
            <v>Babworth Estate PV Farm</v>
          </cell>
          <cell r="I219">
            <v>4.22</v>
          </cell>
        </row>
        <row r="220">
          <cell r="G220" t="str">
            <v>Homestead Farm Solar Park</v>
          </cell>
          <cell r="I220">
            <v>5.94</v>
          </cell>
        </row>
        <row r="221">
          <cell r="G221" t="str">
            <v>Grange Solar Farm</v>
          </cell>
          <cell r="I221">
            <v>4.05</v>
          </cell>
        </row>
        <row r="222">
          <cell r="G222" t="str">
            <v>Langar Commercial PV</v>
          </cell>
          <cell r="I222"/>
        </row>
        <row r="223">
          <cell r="G223" t="str">
            <v>Langar PV Community</v>
          </cell>
          <cell r="I223"/>
        </row>
        <row r="224">
          <cell r="G224" t="str">
            <v>Grendon/Huntingdon Interconnector</v>
          </cell>
          <cell r="I224"/>
        </row>
        <row r="225">
          <cell r="G225" t="str">
            <v>Corby Power generation</v>
          </cell>
          <cell r="I225"/>
        </row>
        <row r="226">
          <cell r="G226" t="str">
            <v>Redfield Road 1 STOR</v>
          </cell>
          <cell r="I226">
            <v>14.87</v>
          </cell>
        </row>
        <row r="227">
          <cell r="G227" t="str">
            <v>Trafalgar Pk Gas STOR</v>
          </cell>
          <cell r="I227">
            <v>22.45</v>
          </cell>
        </row>
        <row r="228">
          <cell r="G228" t="str">
            <v>Redfield Road B STOR</v>
          </cell>
          <cell r="I228">
            <v>15.86</v>
          </cell>
        </row>
        <row r="229">
          <cell r="G229" t="str">
            <v>Watnall Brickworks</v>
          </cell>
          <cell r="I229">
            <v>1.28</v>
          </cell>
        </row>
        <row r="230">
          <cell r="G230" t="str">
            <v>Ansty Park EES</v>
          </cell>
          <cell r="I230">
            <v>271.66000000000003</v>
          </cell>
        </row>
        <row r="231">
          <cell r="G231" t="str">
            <v>Asfordby B STOR</v>
          </cell>
          <cell r="I231">
            <v>558.1</v>
          </cell>
        </row>
        <row r="232">
          <cell r="G232" t="str">
            <v>Ashland Farm PV</v>
          </cell>
          <cell r="I232">
            <v>4.42</v>
          </cell>
        </row>
        <row r="233">
          <cell r="G233" t="str">
            <v>Attfields Farm Generation</v>
          </cell>
          <cell r="I233">
            <v>4.74</v>
          </cell>
        </row>
        <row r="234">
          <cell r="G234" t="str">
            <v>Back Lane ESS</v>
          </cell>
          <cell r="I234">
            <v>673.44</v>
          </cell>
        </row>
        <row r="235">
          <cell r="G235" t="str">
            <v>Battery Ln Boston ESS</v>
          </cell>
          <cell r="I235">
            <v>201.52</v>
          </cell>
        </row>
        <row r="236">
          <cell r="G236" t="str">
            <v>Branston Potato Farm</v>
          </cell>
          <cell r="I236">
            <v>4.1100000000000003</v>
          </cell>
        </row>
        <row r="237">
          <cell r="G237" t="str">
            <v>Breach Farm 132</v>
          </cell>
          <cell r="I237">
            <v>2375.3000000000002</v>
          </cell>
        </row>
        <row r="238">
          <cell r="G238" t="str">
            <v>Burton Pedwardine Ph1</v>
          </cell>
          <cell r="I238">
            <v>13.06</v>
          </cell>
        </row>
        <row r="239">
          <cell r="G239" t="str">
            <v>Church Field ESS &amp; PV</v>
          </cell>
          <cell r="I239">
            <v>308.32</v>
          </cell>
        </row>
        <row r="240">
          <cell r="G240" t="str">
            <v>Clay Cross EFW</v>
          </cell>
          <cell r="I240">
            <v>85.07</v>
          </cell>
        </row>
        <row r="241">
          <cell r="G241" t="str">
            <v>Cogenhoe Road 1 ESS</v>
          </cell>
          <cell r="I241">
            <v>1628.54</v>
          </cell>
        </row>
        <row r="242">
          <cell r="G242" t="str">
            <v>Coney Grey</v>
          </cell>
          <cell r="I242">
            <v>4.68</v>
          </cell>
        </row>
        <row r="243">
          <cell r="G243" t="str">
            <v>Decoy Farm Crowland WF</v>
          </cell>
          <cell r="I243">
            <v>5.2</v>
          </cell>
        </row>
        <row r="244">
          <cell r="G244" t="str">
            <v>Denby Transport</v>
          </cell>
          <cell r="I244">
            <v>15.22</v>
          </cell>
        </row>
        <row r="245">
          <cell r="G245" t="str">
            <v>Desford Road ESS</v>
          </cell>
          <cell r="I245">
            <v>276.51</v>
          </cell>
        </row>
        <row r="246">
          <cell r="G246" t="str">
            <v>Dunsby STOR</v>
          </cell>
          <cell r="I246">
            <v>13.63</v>
          </cell>
        </row>
        <row r="247">
          <cell r="G247" t="str">
            <v xml:space="preserve">Eakring Road, Bilsthorpe </v>
          </cell>
          <cell r="I247">
            <v>660.66</v>
          </cell>
        </row>
        <row r="248">
          <cell r="G248" t="str">
            <v>East Wood End PV</v>
          </cell>
          <cell r="I248">
            <v>2.92</v>
          </cell>
        </row>
        <row r="249">
          <cell r="G249" t="str">
            <v>Falcon Works Gas Farm</v>
          </cell>
          <cell r="I249">
            <v>387.54</v>
          </cell>
        </row>
        <row r="250">
          <cell r="G250" t="str">
            <v>Fiskerton Gas Gen</v>
          </cell>
          <cell r="I250">
            <v>23.71</v>
          </cell>
        </row>
        <row r="251">
          <cell r="G251" t="str">
            <v>Glebe Farm East Keal Gas</v>
          </cell>
          <cell r="I251">
            <v>4.34</v>
          </cell>
        </row>
        <row r="252">
          <cell r="G252" t="str">
            <v>Grafton Underwood PV</v>
          </cell>
          <cell r="I252">
            <v>2.54</v>
          </cell>
        </row>
        <row r="253">
          <cell r="G253" t="str">
            <v>Grange Solar Park Cotham Lane Hawton</v>
          </cell>
          <cell r="I253">
            <v>21.24</v>
          </cell>
        </row>
        <row r="254">
          <cell r="G254" t="str">
            <v>Green Lane Phase 2</v>
          </cell>
          <cell r="I254">
            <v>7.62</v>
          </cell>
        </row>
        <row r="255">
          <cell r="G255" t="str">
            <v>Grendon Lakes ESS</v>
          </cell>
          <cell r="I255">
            <v>1628.54</v>
          </cell>
        </row>
        <row r="256">
          <cell r="G256" t="str">
            <v xml:space="preserve">Halfway  Ind Est,  Sheffield </v>
          </cell>
          <cell r="I256">
            <v>1.57</v>
          </cell>
        </row>
        <row r="257">
          <cell r="G257" t="str">
            <v>Halloughton Solar Farm Southwell</v>
          </cell>
          <cell r="I257">
            <v>4.7699999999999996</v>
          </cell>
        </row>
        <row r="258">
          <cell r="G258" t="str">
            <v>Heckington Fen</v>
          </cell>
          <cell r="I258">
            <v>811.32</v>
          </cell>
        </row>
        <row r="259">
          <cell r="G259" t="str">
            <v>Highgrounds STOR</v>
          </cell>
          <cell r="I259">
            <v>2.0099999999999998</v>
          </cell>
        </row>
        <row r="260">
          <cell r="G260" t="str">
            <v>Hill Farm Radford Semele STOR</v>
          </cell>
          <cell r="I260">
            <v>13.25</v>
          </cell>
        </row>
        <row r="261">
          <cell r="G261" t="str">
            <v>Horsemoor Drove Wind Farm</v>
          </cell>
          <cell r="I261">
            <v>47.16</v>
          </cell>
        </row>
        <row r="262">
          <cell r="G262" t="str">
            <v>Inkersall Farm PV</v>
          </cell>
          <cell r="I262">
            <v>11.1</v>
          </cell>
        </row>
        <row r="263">
          <cell r="G263" t="str">
            <v>Inkersall Grange Farm Bilsthorpe PV</v>
          </cell>
          <cell r="I263">
            <v>56.66</v>
          </cell>
        </row>
        <row r="264">
          <cell r="G264" t="str">
            <v>Judds lane STOR</v>
          </cell>
          <cell r="I264">
            <v>3.99</v>
          </cell>
        </row>
        <row r="265">
          <cell r="G265" t="str">
            <v>Ladywood Farm</v>
          </cell>
          <cell r="I265">
            <v>1.89</v>
          </cell>
        </row>
        <row r="266">
          <cell r="G266" t="str">
            <v>Land at Crifton Lodge Farm Bilsthorpe PV</v>
          </cell>
          <cell r="I266">
            <v>14.35</v>
          </cell>
        </row>
        <row r="267">
          <cell r="G267" t="str">
            <v>Land at Newhall</v>
          </cell>
          <cell r="I267">
            <v>36.83</v>
          </cell>
        </row>
        <row r="268">
          <cell r="G268" t="str">
            <v>Land at Seagrave PV</v>
          </cell>
          <cell r="I268">
            <v>9.89</v>
          </cell>
        </row>
        <row r="269">
          <cell r="G269" t="str">
            <v>Litchlake Farm</v>
          </cell>
          <cell r="I269">
            <v>5.38</v>
          </cell>
        </row>
        <row r="270">
          <cell r="G270" t="str">
            <v>Long Itchington Northern Portal</v>
          </cell>
          <cell r="I270">
            <v>11569.02</v>
          </cell>
        </row>
        <row r="271">
          <cell r="G271" t="str">
            <v>Manor Farm Beachampton ESS</v>
          </cell>
          <cell r="I271">
            <v>230.82</v>
          </cell>
        </row>
        <row r="272">
          <cell r="G272" t="str">
            <v>Marsh Lane Boston BIO</v>
          </cell>
          <cell r="I272">
            <v>1.01</v>
          </cell>
        </row>
        <row r="273">
          <cell r="G273" t="str">
            <v>Mead Phase1</v>
          </cell>
          <cell r="I273">
            <v>26.97</v>
          </cell>
        </row>
        <row r="274">
          <cell r="G274" t="str">
            <v>Mill Farm 2, Great Ponton</v>
          </cell>
          <cell r="I274">
            <v>19.27</v>
          </cell>
        </row>
        <row r="275">
          <cell r="G275" t="str">
            <v>Newton Wood Farm ESS</v>
          </cell>
          <cell r="I275">
            <v>478.37</v>
          </cell>
        </row>
        <row r="276">
          <cell r="G276" t="str">
            <v>Portway Newport P GAS</v>
          </cell>
          <cell r="I276">
            <v>44.04</v>
          </cell>
        </row>
        <row r="277">
          <cell r="G277" t="str">
            <v>Potash Farm A ESS</v>
          </cell>
          <cell r="I277">
            <v>651.21</v>
          </cell>
        </row>
        <row r="278">
          <cell r="G278" t="str">
            <v>Potash Farm B ESS</v>
          </cell>
          <cell r="I278">
            <v>513.44000000000005</v>
          </cell>
        </row>
        <row r="279">
          <cell r="G279" t="str">
            <v>Ranksborough Farm PV</v>
          </cell>
          <cell r="I279">
            <v>4.47</v>
          </cell>
        </row>
        <row r="280">
          <cell r="G280" t="str">
            <v>Red House Solar farm</v>
          </cell>
          <cell r="I280">
            <v>0.8</v>
          </cell>
        </row>
        <row r="281">
          <cell r="G281" t="str">
            <v>Retford Road Gas Gen</v>
          </cell>
          <cell r="I281">
            <v>1.01</v>
          </cell>
        </row>
        <row r="282">
          <cell r="G282" t="str">
            <v>Sheepbridge Lane ESS</v>
          </cell>
          <cell r="I282">
            <v>21.13</v>
          </cell>
        </row>
        <row r="283">
          <cell r="G283" t="str">
            <v>Shirebrook Wind Farm</v>
          </cell>
          <cell r="I283">
            <v>24.94</v>
          </cell>
        </row>
        <row r="284">
          <cell r="G284" t="str">
            <v>South Wheatley PV</v>
          </cell>
          <cell r="I284">
            <v>1.19</v>
          </cell>
        </row>
        <row r="285">
          <cell r="G285" t="str">
            <v>Spring Ridge WF</v>
          </cell>
          <cell r="I285">
            <v>134.24</v>
          </cell>
        </row>
        <row r="286">
          <cell r="G286" t="str">
            <v>Stoke Heights Wind Farm</v>
          </cell>
          <cell r="I286">
            <v>111.69</v>
          </cell>
        </row>
        <row r="287">
          <cell r="G287" t="str">
            <v>Streetfield Farm Watling PV</v>
          </cell>
          <cell r="I287">
            <v>14.41</v>
          </cell>
        </row>
        <row r="288">
          <cell r="G288" t="str">
            <v>Streetfield STOR</v>
          </cell>
          <cell r="I288">
            <v>4.72</v>
          </cell>
        </row>
        <row r="289">
          <cell r="G289" t="str">
            <v>Stud Farm, Sutton-on-Trent</v>
          </cell>
          <cell r="I289">
            <v>3</v>
          </cell>
        </row>
        <row r="290">
          <cell r="G290" t="str">
            <v>Sutton Elms STOR</v>
          </cell>
          <cell r="I290">
            <v>9.1300000000000008</v>
          </cell>
        </row>
        <row r="291">
          <cell r="G291" t="str">
            <v>Swift Wind Farm</v>
          </cell>
          <cell r="I291">
            <v>4.0599999999999996</v>
          </cell>
        </row>
        <row r="292">
          <cell r="G292" t="str">
            <v>Tathall End Solar Farm</v>
          </cell>
          <cell r="I292">
            <v>19.2</v>
          </cell>
        </row>
        <row r="293">
          <cell r="G293" t="str">
            <v>Thornton Estate STOR</v>
          </cell>
          <cell r="I293">
            <v>8.3800000000000008</v>
          </cell>
        </row>
        <row r="294">
          <cell r="G294" t="str">
            <v>Thornton Solar Farm</v>
          </cell>
          <cell r="I294">
            <v>65.55</v>
          </cell>
        </row>
        <row r="295">
          <cell r="G295" t="str">
            <v>Thurlaston Estate Solar Farm</v>
          </cell>
          <cell r="I295">
            <v>1</v>
          </cell>
        </row>
        <row r="296">
          <cell r="G296" t="str">
            <v>Tiln Farm Solar Retford PV</v>
          </cell>
          <cell r="I296">
            <v>318.95</v>
          </cell>
        </row>
        <row r="297">
          <cell r="G297" t="str">
            <v>Tuckey Farm PV</v>
          </cell>
          <cell r="I297">
            <v>3.96</v>
          </cell>
        </row>
        <row r="298">
          <cell r="G298" t="str">
            <v>Tutbury Solar Farm</v>
          </cell>
          <cell r="I298">
            <v>45.47</v>
          </cell>
        </row>
        <row r="299">
          <cell r="G299" t="str">
            <v>Weldon PV</v>
          </cell>
          <cell r="I299">
            <v>2.25</v>
          </cell>
        </row>
        <row r="300">
          <cell r="G300" t="str">
            <v>Whaddon</v>
          </cell>
          <cell r="I300">
            <v>1.05</v>
          </cell>
        </row>
        <row r="301">
          <cell r="G301" t="str">
            <v>Whitecross Lane PV Park</v>
          </cell>
          <cell r="I301">
            <v>18.7</v>
          </cell>
        </row>
        <row r="302">
          <cell r="G302" t="str">
            <v>Whitfield Hs Fm STOR</v>
          </cell>
          <cell r="I302">
            <v>8.15</v>
          </cell>
        </row>
        <row r="303">
          <cell r="G303" t="str">
            <v>Whitsundoles Solar Farm</v>
          </cell>
          <cell r="I303">
            <v>20.96</v>
          </cell>
        </row>
        <row r="304">
          <cell r="G304" t="str">
            <v>Wide Lane Solar Farm</v>
          </cell>
          <cell r="I304">
            <v>4.8099999999999996</v>
          </cell>
        </row>
        <row r="305">
          <cell r="G305" t="str">
            <v>Willow Park Farm Generation</v>
          </cell>
          <cell r="I305">
            <v>30.65</v>
          </cell>
        </row>
        <row r="306">
          <cell r="G306" t="str">
            <v>Wilsthorpe Farm</v>
          </cell>
          <cell r="I306">
            <v>7.46</v>
          </cell>
        </row>
        <row r="307">
          <cell r="G307" t="str">
            <v>Winkburn Solar</v>
          </cell>
          <cell r="I307">
            <v>9.4700000000000006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 Residual Charging Bandings"/>
      <sheetName val="Charge Calculator"/>
    </sheetNames>
    <sheetDataSet>
      <sheetData sheetId="0"/>
      <sheetData sheetId="1"/>
      <sheetData sheetId="2">
        <row r="10">
          <cell r="G10" t="str">
            <v>Name</v>
          </cell>
          <cell r="I10" t="str">
            <v>Import
fixed charge
(p/day)</v>
          </cell>
        </row>
        <row r="11">
          <cell r="G11" t="str">
            <v>Jaguar Land Rover Gaydon</v>
          </cell>
          <cell r="I11">
            <v>68087.72</v>
          </cell>
        </row>
        <row r="12">
          <cell r="G12" t="str">
            <v>Lyon Road Gas Gen</v>
          </cell>
          <cell r="I12">
            <v>43.97</v>
          </cell>
        </row>
        <row r="13">
          <cell r="G13" t="str">
            <v>Asher Lane 33kV STOR</v>
          </cell>
          <cell r="I13">
            <v>40.299999999999997</v>
          </cell>
        </row>
        <row r="14">
          <cell r="G14" t="str">
            <v xml:space="preserve">Spondon Peaking STOR </v>
          </cell>
          <cell r="I14">
            <v>18.11</v>
          </cell>
        </row>
        <row r="15">
          <cell r="G15" t="str">
            <v>Churchover solar farm new</v>
          </cell>
          <cell r="I15">
            <v>13.05</v>
          </cell>
        </row>
        <row r="16">
          <cell r="G16" t="str">
            <v>Hall Farm Site PV  2</v>
          </cell>
          <cell r="I16">
            <v>24.56</v>
          </cell>
        </row>
        <row r="17">
          <cell r="G17" t="str">
            <v>Back Lane ESS</v>
          </cell>
          <cell r="I17">
            <v>697.45</v>
          </cell>
        </row>
        <row r="18">
          <cell r="G18" t="str">
            <v>Branston Potato Farm</v>
          </cell>
          <cell r="I18">
            <v>4.32</v>
          </cell>
        </row>
        <row r="19">
          <cell r="G19" t="str">
            <v>Jaguar Land Rover Whitley</v>
          </cell>
          <cell r="I19">
            <v>69376.27</v>
          </cell>
        </row>
        <row r="20">
          <cell r="G20" t="str">
            <v>Long Itchington Northern Portal</v>
          </cell>
          <cell r="I20">
            <v>28172.07</v>
          </cell>
        </row>
        <row r="21">
          <cell r="G21" t="str">
            <v>Yew Tree Farm PV</v>
          </cell>
          <cell r="I21">
            <v>5.85</v>
          </cell>
        </row>
        <row r="22">
          <cell r="G22" t="str">
            <v>Cobb Farm Egmanton PV</v>
          </cell>
          <cell r="I22">
            <v>2.87</v>
          </cell>
        </row>
        <row r="23">
          <cell r="G23" t="str">
            <v>Kelmarsh Wind Farm</v>
          </cell>
          <cell r="I23">
            <v>153.72999999999999</v>
          </cell>
        </row>
        <row r="24">
          <cell r="G24" t="str">
            <v>Copley Farm PV Claypole</v>
          </cell>
          <cell r="I24">
            <v>12.93</v>
          </cell>
        </row>
        <row r="25">
          <cell r="G25" t="str">
            <v>Greatmoor EFW Calvert</v>
          </cell>
          <cell r="I25">
            <v>1039.25</v>
          </cell>
        </row>
        <row r="26">
          <cell r="G26" t="str">
            <v>Lodge Farm (Calow) PV</v>
          </cell>
          <cell r="I26">
            <v>4.75</v>
          </cell>
        </row>
        <row r="27">
          <cell r="G27" t="str">
            <v>Arkwright Solar PV</v>
          </cell>
          <cell r="I27">
            <v>133.88999999999999</v>
          </cell>
        </row>
        <row r="28">
          <cell r="G28" t="str">
            <v>Langar PV Imports</v>
          </cell>
          <cell r="I28">
            <v>453.72</v>
          </cell>
        </row>
        <row r="29">
          <cell r="G29" t="str">
            <v>Averill Farm PV</v>
          </cell>
          <cell r="I29">
            <v>14.7</v>
          </cell>
        </row>
        <row r="30">
          <cell r="G30" t="str">
            <v>Marchington Solar PV</v>
          </cell>
          <cell r="I30">
            <v>5.46</v>
          </cell>
        </row>
        <row r="31">
          <cell r="G31" t="str">
            <v>West End Fm Treswell PV</v>
          </cell>
          <cell r="I31">
            <v>3.95</v>
          </cell>
        </row>
        <row r="32">
          <cell r="G32" t="str">
            <v>Fields Farm Southam PV</v>
          </cell>
          <cell r="I32">
            <v>4.9800000000000004</v>
          </cell>
        </row>
        <row r="33">
          <cell r="G33" t="str">
            <v>Canopus Farm PV</v>
          </cell>
          <cell r="I33">
            <v>4.8600000000000003</v>
          </cell>
        </row>
        <row r="34">
          <cell r="G34" t="str">
            <v>Lindridge Farm PV</v>
          </cell>
          <cell r="I34">
            <v>12.45</v>
          </cell>
        </row>
        <row r="35">
          <cell r="G35" t="str">
            <v>Thornborough Grnds PV</v>
          </cell>
          <cell r="I35">
            <v>20.27</v>
          </cell>
        </row>
        <row r="36">
          <cell r="G36" t="str">
            <v>Wymeswold Narrow Lane PV</v>
          </cell>
          <cell r="I36">
            <v>15.92</v>
          </cell>
        </row>
        <row r="37">
          <cell r="G37" t="str">
            <v>Manor Farm Horton PV</v>
          </cell>
          <cell r="I37">
            <v>3.41</v>
          </cell>
        </row>
        <row r="38">
          <cell r="G38" t="str">
            <v>Handley Park Farm PV</v>
          </cell>
          <cell r="I38">
            <v>15.31</v>
          </cell>
        </row>
        <row r="39">
          <cell r="G39" t="str">
            <v>Shelton Lodge PV</v>
          </cell>
          <cell r="I39">
            <v>21.49</v>
          </cell>
        </row>
        <row r="40">
          <cell r="G40" t="str">
            <v>Brafield on the Green PV</v>
          </cell>
          <cell r="I40">
            <v>54.23</v>
          </cell>
        </row>
        <row r="41">
          <cell r="G41" t="str">
            <v>Sywell PV</v>
          </cell>
          <cell r="I41">
            <v>76.05</v>
          </cell>
        </row>
        <row r="42">
          <cell r="G42" t="str">
            <v>Holtwood Farm PV</v>
          </cell>
          <cell r="I42">
            <v>16.78</v>
          </cell>
        </row>
        <row r="43">
          <cell r="G43" t="str">
            <v>Drakelow Farm PV</v>
          </cell>
          <cell r="I43">
            <v>9.17</v>
          </cell>
        </row>
        <row r="44">
          <cell r="G44" t="str">
            <v>Stragglethorpe Rd PV</v>
          </cell>
          <cell r="I44">
            <v>5.21</v>
          </cell>
        </row>
        <row r="45">
          <cell r="G45" t="str">
            <v>Oxcroft Solar Farm PV</v>
          </cell>
          <cell r="I45">
            <v>551.01</v>
          </cell>
        </row>
        <row r="46">
          <cell r="G46" t="str">
            <v>Derby Waste Sinfin EFW</v>
          </cell>
          <cell r="I46">
            <v>824.25</v>
          </cell>
        </row>
        <row r="47">
          <cell r="G47" t="str">
            <v>Littlewood Farm PV</v>
          </cell>
          <cell r="I47">
            <v>3.55</v>
          </cell>
        </row>
        <row r="48">
          <cell r="G48" t="str">
            <v>Twin Yards Farm PV</v>
          </cell>
          <cell r="I48">
            <v>5.97</v>
          </cell>
        </row>
        <row r="49">
          <cell r="G49" t="str">
            <v>Tower Hayes Farm PV</v>
          </cell>
          <cell r="I49">
            <v>8.77</v>
          </cell>
        </row>
        <row r="50">
          <cell r="G50" t="str">
            <v>The Breck Solar PV</v>
          </cell>
          <cell r="I50">
            <v>22.77</v>
          </cell>
        </row>
        <row r="51">
          <cell r="G51" t="str">
            <v>Barnby Moor Retford PV</v>
          </cell>
          <cell r="I51">
            <v>2.13</v>
          </cell>
        </row>
        <row r="52">
          <cell r="G52" t="str">
            <v>Lincoln Farm PV</v>
          </cell>
          <cell r="I52">
            <v>6.64</v>
          </cell>
        </row>
        <row r="53">
          <cell r="G53" t="str">
            <v>Drakelow Renewable BIO</v>
          </cell>
          <cell r="I53">
            <v>6.73</v>
          </cell>
        </row>
        <row r="54">
          <cell r="G54" t="str">
            <v>Mill Fm Gt Ponton PV</v>
          </cell>
          <cell r="I54">
            <v>21.19</v>
          </cell>
        </row>
        <row r="55">
          <cell r="G55" t="str">
            <v>Welland Bio Power Imp</v>
          </cell>
          <cell r="I55">
            <v>797.32</v>
          </cell>
        </row>
        <row r="56">
          <cell r="G56" t="str">
            <v xml:space="preserve">Pebble Hall Farm AD </v>
          </cell>
          <cell r="I56" t="str">
            <v/>
          </cell>
        </row>
        <row r="57">
          <cell r="G57" t="str">
            <v>Welland Bio Power Exp</v>
          </cell>
          <cell r="I57" t="str">
            <v/>
          </cell>
        </row>
        <row r="58">
          <cell r="G58" t="str">
            <v>Deepdale Solar Fm PV</v>
          </cell>
          <cell r="I58">
            <v>8.32</v>
          </cell>
        </row>
        <row r="59">
          <cell r="G59" t="str">
            <v>Burton Wolds South WF</v>
          </cell>
          <cell r="I59">
            <v>11.09</v>
          </cell>
        </row>
        <row r="60">
          <cell r="G60" t="str">
            <v>Gawcott Flds PV Commercial</v>
          </cell>
          <cell r="I60">
            <v>5.75</v>
          </cell>
        </row>
        <row r="61">
          <cell r="G61" t="str">
            <v>Gawcott Flds PV Community</v>
          </cell>
          <cell r="I61">
            <v>5.0199999999999996</v>
          </cell>
        </row>
        <row r="62">
          <cell r="G62" t="str">
            <v>John Brookes Sawmill BIO</v>
          </cell>
          <cell r="I62">
            <v>599.21</v>
          </cell>
        </row>
        <row r="63">
          <cell r="G63" t="str">
            <v>Hawton Wind Farm WF</v>
          </cell>
          <cell r="I63">
            <v>27.55</v>
          </cell>
        </row>
        <row r="64">
          <cell r="G64" t="str">
            <v>Garnham Close STOR</v>
          </cell>
          <cell r="I64">
            <v>16.61</v>
          </cell>
        </row>
        <row r="65">
          <cell r="G65" t="str">
            <v>RAF Cranwell High G</v>
          </cell>
          <cell r="I65">
            <v>7940.85</v>
          </cell>
        </row>
        <row r="66">
          <cell r="G66" t="str">
            <v>Hermitage Lane STOR</v>
          </cell>
          <cell r="I66">
            <v>6.05</v>
          </cell>
        </row>
        <row r="67">
          <cell r="G67" t="str">
            <v>Fosse Way Radford Sem PV</v>
          </cell>
          <cell r="I67">
            <v>20.68</v>
          </cell>
        </row>
        <row r="68">
          <cell r="G68" t="str">
            <v>Meadow Fm Thorpe Lang PV</v>
          </cell>
          <cell r="I68">
            <v>23.67</v>
          </cell>
        </row>
        <row r="69">
          <cell r="G69" t="str">
            <v>Olney Hyde Farm PV</v>
          </cell>
          <cell r="I69">
            <v>53.07</v>
          </cell>
        </row>
        <row r="70">
          <cell r="G70" t="str">
            <v>Dayfields Farm PV</v>
          </cell>
          <cell r="I70">
            <v>4.2300000000000004</v>
          </cell>
        </row>
        <row r="71">
          <cell r="G71" t="str">
            <v>Bolsovermoor Quarry PV</v>
          </cell>
          <cell r="I71">
            <v>7.12</v>
          </cell>
        </row>
        <row r="72">
          <cell r="G72" t="str">
            <v>Bilsthorpe PV</v>
          </cell>
          <cell r="I72">
            <v>5.96</v>
          </cell>
        </row>
        <row r="73">
          <cell r="G73" t="str">
            <v>Sutton Bonnington PV</v>
          </cell>
          <cell r="I73">
            <v>4.99</v>
          </cell>
        </row>
        <row r="74">
          <cell r="G74" t="str">
            <v>Green Lane Marchington PV</v>
          </cell>
          <cell r="I74">
            <v>5.05</v>
          </cell>
        </row>
        <row r="75">
          <cell r="G75" t="str">
            <v>Baddesley Park PV</v>
          </cell>
          <cell r="I75">
            <v>28.58</v>
          </cell>
        </row>
        <row r="76">
          <cell r="G76" t="str">
            <v>Baddesley Pk Biomass</v>
          </cell>
          <cell r="I76">
            <v>467.13</v>
          </cell>
        </row>
        <row r="77">
          <cell r="G77" t="str">
            <v>Taylor Lane 33kV STOR</v>
          </cell>
          <cell r="I77">
            <v>10.93</v>
          </cell>
        </row>
        <row r="78">
          <cell r="G78" t="str">
            <v>Hill Farm ESS</v>
          </cell>
          <cell r="I78">
            <v>217.8</v>
          </cell>
        </row>
        <row r="79">
          <cell r="G79" t="str">
            <v>Leverton ESS</v>
          </cell>
          <cell r="I79">
            <v>588.38</v>
          </cell>
        </row>
        <row r="80">
          <cell r="G80" t="str">
            <v>Nottingham Rd STOR</v>
          </cell>
          <cell r="I80">
            <v>6.05</v>
          </cell>
        </row>
        <row r="81">
          <cell r="G81" t="str">
            <v>Breach Farm ESS</v>
          </cell>
          <cell r="I81">
            <v>1933.81</v>
          </cell>
        </row>
        <row r="82">
          <cell r="G82" t="str">
            <v>Boston Biomass Gen AD</v>
          </cell>
          <cell r="I82">
            <v>266.27999999999997</v>
          </cell>
        </row>
        <row r="83">
          <cell r="G83" t="str">
            <v>Twin Oaks Diesel STOR</v>
          </cell>
          <cell r="I83">
            <v>2.1800000000000002</v>
          </cell>
        </row>
        <row r="84">
          <cell r="G84" t="str">
            <v>Colwick Private Rd STOR</v>
          </cell>
          <cell r="I84">
            <v>9.2200000000000006</v>
          </cell>
        </row>
        <row r="85">
          <cell r="G85" t="str">
            <v xml:space="preserve">Mill Fm Caythorpe ESS </v>
          </cell>
          <cell r="I85">
            <v>221.41</v>
          </cell>
        </row>
        <row r="86">
          <cell r="G86" t="str">
            <v>Prestop Park Farm PV</v>
          </cell>
          <cell r="I86">
            <v>1.6</v>
          </cell>
        </row>
        <row r="87">
          <cell r="G87" t="str">
            <v>Smith Hall Farm Solar</v>
          </cell>
          <cell r="I87">
            <v>19.04</v>
          </cell>
        </row>
        <row r="88">
          <cell r="G88" t="str">
            <v>Park Farm Solar Ashby</v>
          </cell>
          <cell r="I88">
            <v>1.71</v>
          </cell>
        </row>
        <row r="89">
          <cell r="G89" t="str">
            <v>Aston House Solar Farm</v>
          </cell>
          <cell r="I89">
            <v>4.72</v>
          </cell>
        </row>
        <row r="90">
          <cell r="G90" t="str">
            <v>Elms Farm Solar Farm</v>
          </cell>
          <cell r="I90">
            <v>2.5099999999999998</v>
          </cell>
        </row>
        <row r="91">
          <cell r="G91" t="str">
            <v>Morton Solar Farm</v>
          </cell>
          <cell r="I91">
            <v>3.38</v>
          </cell>
        </row>
        <row r="92">
          <cell r="G92" t="str">
            <v>Glebe Farm Podington PV</v>
          </cell>
          <cell r="I92">
            <v>107.57</v>
          </cell>
        </row>
        <row r="93">
          <cell r="G93" t="str">
            <v>Rolleston Park Solar</v>
          </cell>
          <cell r="I93">
            <v>49.15</v>
          </cell>
        </row>
        <row r="94">
          <cell r="G94" t="str">
            <v>Nowhere Farm PV</v>
          </cell>
          <cell r="I94">
            <v>6.26</v>
          </cell>
        </row>
        <row r="95">
          <cell r="G95" t="str">
            <v>Chelveston Renewable PV</v>
          </cell>
          <cell r="I95">
            <v>8.6999999999999993</v>
          </cell>
        </row>
        <row r="96">
          <cell r="G96" t="str">
            <v>Horsemoor Drove Solar</v>
          </cell>
          <cell r="I96">
            <v>26.75</v>
          </cell>
        </row>
        <row r="97">
          <cell r="G97" t="str">
            <v>Decoy Farm Crowland PV</v>
          </cell>
          <cell r="I97">
            <v>9.7100000000000009</v>
          </cell>
        </row>
        <row r="98">
          <cell r="G98" t="str">
            <v>Decoy Farm Crowland Bio</v>
          </cell>
          <cell r="I98">
            <v>6.17</v>
          </cell>
        </row>
        <row r="99">
          <cell r="G99" t="str">
            <v>Decoy Farm Crowland AD</v>
          </cell>
          <cell r="I99">
            <v>26.09</v>
          </cell>
        </row>
        <row r="100">
          <cell r="G100" t="str">
            <v>Network Rail Bytham</v>
          </cell>
          <cell r="I100">
            <v>21826.34</v>
          </cell>
        </row>
        <row r="101">
          <cell r="G101" t="str">
            <v>Network Rail Grantham</v>
          </cell>
          <cell r="I101">
            <v>18422.080000000002</v>
          </cell>
        </row>
        <row r="102">
          <cell r="G102" t="str">
            <v>Network Rail Staythorpe</v>
          </cell>
          <cell r="I102">
            <v>16256.8</v>
          </cell>
        </row>
        <row r="103">
          <cell r="G103" t="str">
            <v>Network Rail Retford</v>
          </cell>
          <cell r="I103">
            <v>19375.990000000002</v>
          </cell>
        </row>
        <row r="104">
          <cell r="G104" t="str">
            <v>Jaguar Cars</v>
          </cell>
          <cell r="I104">
            <v>7688.38</v>
          </cell>
        </row>
        <row r="105">
          <cell r="G105" t="str">
            <v>Alstom Frankton</v>
          </cell>
          <cell r="I105">
            <v>11284.16</v>
          </cell>
        </row>
        <row r="106">
          <cell r="G106" t="str">
            <v>University of Warwick</v>
          </cell>
          <cell r="I106">
            <v>16349.15</v>
          </cell>
        </row>
        <row r="107">
          <cell r="G107" t="str">
            <v>Dunlop Factory</v>
          </cell>
          <cell r="I107">
            <v>23629.31</v>
          </cell>
        </row>
        <row r="108">
          <cell r="G108" t="str">
            <v>Bombardier</v>
          </cell>
          <cell r="I108">
            <v>16903.849999999999</v>
          </cell>
        </row>
        <row r="109">
          <cell r="G109" t="str">
            <v>Corby Steel Works</v>
          </cell>
          <cell r="I109">
            <v>63750.06</v>
          </cell>
        </row>
        <row r="110">
          <cell r="G110" t="str">
            <v>Derwent</v>
          </cell>
          <cell r="I110">
            <v>2527.31</v>
          </cell>
        </row>
        <row r="111">
          <cell r="G111" t="str">
            <v>GEC Alsthom</v>
          </cell>
          <cell r="I111">
            <v>17981.669999999998</v>
          </cell>
        </row>
        <row r="112">
          <cell r="G112" t="str">
            <v>St Gobain</v>
          </cell>
          <cell r="I112">
            <v>8088.17</v>
          </cell>
        </row>
        <row r="113">
          <cell r="G113" t="str">
            <v>Toyota</v>
          </cell>
          <cell r="I113">
            <v>73787.88</v>
          </cell>
        </row>
        <row r="114">
          <cell r="G114" t="str">
            <v>Derby Co-Generation</v>
          </cell>
          <cell r="I114">
            <v>138.44</v>
          </cell>
        </row>
        <row r="115">
          <cell r="G115" t="str">
            <v>ABR Foods</v>
          </cell>
          <cell r="I115">
            <v>16608.669999999998</v>
          </cell>
        </row>
        <row r="116">
          <cell r="G116" t="str">
            <v>Petsoe Wind Farm</v>
          </cell>
          <cell r="I116">
            <v>24.14</v>
          </cell>
        </row>
        <row r="117">
          <cell r="G117" t="str">
            <v>Castle Cement</v>
          </cell>
          <cell r="I117">
            <v>66809.52</v>
          </cell>
        </row>
        <row r="118">
          <cell r="G118" t="str">
            <v>Rugby Cement</v>
          </cell>
          <cell r="I118">
            <v>64675.47</v>
          </cell>
        </row>
        <row r="119">
          <cell r="G119" t="str">
            <v>Coventry &amp; Solihull Waste</v>
          </cell>
          <cell r="I119">
            <v>87.38</v>
          </cell>
        </row>
        <row r="120">
          <cell r="G120" t="str">
            <v>Bentinck Generation</v>
          </cell>
          <cell r="I120">
            <v>13.31</v>
          </cell>
        </row>
        <row r="121">
          <cell r="G121" t="str">
            <v>Asfordby 132kV</v>
          </cell>
          <cell r="I121">
            <v>2789.05</v>
          </cell>
        </row>
        <row r="122">
          <cell r="G122" t="str">
            <v>Calvert Landfill EFW</v>
          </cell>
          <cell r="I122">
            <v>26.57</v>
          </cell>
        </row>
        <row r="123">
          <cell r="G123" t="str">
            <v>Weldon Landfill</v>
          </cell>
          <cell r="I123">
            <v>28.17</v>
          </cell>
        </row>
        <row r="124">
          <cell r="G124" t="str">
            <v>Goosy Lodge Power</v>
          </cell>
          <cell r="I124">
            <v>27.41</v>
          </cell>
        </row>
        <row r="125">
          <cell r="G125" t="str">
            <v>BAR Honda</v>
          </cell>
          <cell r="I125">
            <v>16948.259999999998</v>
          </cell>
        </row>
        <row r="126">
          <cell r="G126" t="str">
            <v>Burton Wolds Wind Farm</v>
          </cell>
          <cell r="I126">
            <v>6.01</v>
          </cell>
        </row>
        <row r="127">
          <cell r="G127" t="str">
            <v>Network Rail Bretton</v>
          </cell>
          <cell r="I127">
            <v>27094.73</v>
          </cell>
        </row>
        <row r="128">
          <cell r="G128" t="str">
            <v>Bambers Farm Wind Farm</v>
          </cell>
          <cell r="I128">
            <v>2.4900000000000002</v>
          </cell>
        </row>
        <row r="129">
          <cell r="G129" t="str">
            <v>Vine House Wind Farm</v>
          </cell>
          <cell r="I129">
            <v>47.75</v>
          </cell>
        </row>
        <row r="130">
          <cell r="G130" t="str">
            <v>Red House Wind Farm</v>
          </cell>
          <cell r="I130">
            <v>7.69</v>
          </cell>
        </row>
        <row r="131">
          <cell r="G131" t="str">
            <v>Daneshill Landfill</v>
          </cell>
          <cell r="I131">
            <v>39.01</v>
          </cell>
        </row>
        <row r="132">
          <cell r="G132" t="str">
            <v>Corby Power demand</v>
          </cell>
          <cell r="I132">
            <v>1003.07</v>
          </cell>
        </row>
        <row r="133">
          <cell r="G133" t="str">
            <v>Newton Longville Landfill</v>
          </cell>
          <cell r="I133">
            <v>29.32</v>
          </cell>
        </row>
        <row r="134">
          <cell r="G134" t="str">
            <v>Hollies Wind Farm</v>
          </cell>
          <cell r="I134">
            <v>3.03</v>
          </cell>
        </row>
        <row r="135">
          <cell r="G135" t="str">
            <v>Lynn Wind Farm</v>
          </cell>
          <cell r="I135">
            <v>137.94</v>
          </cell>
        </row>
        <row r="136">
          <cell r="G136" t="str">
            <v>Inner Dowsing Wind Farm</v>
          </cell>
          <cell r="I136">
            <v>137.94</v>
          </cell>
        </row>
        <row r="137">
          <cell r="G137" t="str">
            <v>Bicker Fen Wind Farm</v>
          </cell>
          <cell r="I137">
            <v>33.630000000000003</v>
          </cell>
        </row>
        <row r="138">
          <cell r="G138" t="str">
            <v>London Road Heat Station</v>
          </cell>
          <cell r="I138">
            <v>184.81</v>
          </cell>
        </row>
        <row r="139">
          <cell r="G139" t="str">
            <v>Lindhurst Wind Farm</v>
          </cell>
          <cell r="I139">
            <v>19.649999999999999</v>
          </cell>
        </row>
        <row r="140">
          <cell r="G140" t="str">
            <v>Rolls Royce Coventry</v>
          </cell>
          <cell r="I140">
            <v>7688.38</v>
          </cell>
        </row>
        <row r="141">
          <cell r="G141" t="str">
            <v>Caterpillar</v>
          </cell>
          <cell r="I141">
            <v>20035.3</v>
          </cell>
        </row>
        <row r="142">
          <cell r="G142" t="str">
            <v>Santander Carlton Park</v>
          </cell>
          <cell r="I142">
            <v>7688.38</v>
          </cell>
        </row>
        <row r="143">
          <cell r="G143" t="str">
            <v>Brush</v>
          </cell>
          <cell r="I143">
            <v>16498.349999999999</v>
          </cell>
        </row>
        <row r="144">
          <cell r="G144" t="str">
            <v>JCB</v>
          </cell>
          <cell r="I144">
            <v>16498.349999999999</v>
          </cell>
        </row>
        <row r="145">
          <cell r="G145" t="str">
            <v>Cast Bar UK</v>
          </cell>
          <cell r="I145">
            <v>16570.189999999999</v>
          </cell>
        </row>
        <row r="146">
          <cell r="G146" t="str">
            <v>Bretby GP</v>
          </cell>
          <cell r="I146">
            <v>7616.54</v>
          </cell>
        </row>
        <row r="147">
          <cell r="G147" t="str">
            <v>Holwell Works</v>
          </cell>
          <cell r="I147">
            <v>16498.349999999999</v>
          </cell>
        </row>
        <row r="148">
          <cell r="G148" t="str">
            <v>Pedigree Petfoods</v>
          </cell>
          <cell r="I148">
            <v>16426.509999999998</v>
          </cell>
        </row>
        <row r="149">
          <cell r="G149" t="str">
            <v>Alstom Wolverton</v>
          </cell>
          <cell r="I149">
            <v>7688.38</v>
          </cell>
        </row>
        <row r="150">
          <cell r="G150" t="str">
            <v>Colworth Laboratory</v>
          </cell>
          <cell r="I150">
            <v>7688.38</v>
          </cell>
        </row>
        <row r="151">
          <cell r="G151" t="str">
            <v>Boots Thane Road</v>
          </cell>
          <cell r="I151">
            <v>16769.95</v>
          </cell>
        </row>
        <row r="152">
          <cell r="G152" t="str">
            <v>QMC</v>
          </cell>
          <cell r="I152">
            <v>16273.89</v>
          </cell>
        </row>
        <row r="153">
          <cell r="G153" t="str">
            <v>British Gypsum</v>
          </cell>
          <cell r="I153">
            <v>19552.419999999998</v>
          </cell>
        </row>
        <row r="154">
          <cell r="G154" t="str">
            <v>Melbourne STW</v>
          </cell>
          <cell r="I154">
            <v>7688.38</v>
          </cell>
        </row>
        <row r="155">
          <cell r="G155" t="str">
            <v>Whetstone</v>
          </cell>
          <cell r="I155">
            <v>7688.38</v>
          </cell>
        </row>
        <row r="156">
          <cell r="G156" t="str">
            <v>Holbrook Works</v>
          </cell>
          <cell r="I156">
            <v>7688.38</v>
          </cell>
        </row>
        <row r="157">
          <cell r="G157" t="str">
            <v>Astrazeneca Charnwood</v>
          </cell>
          <cell r="I157">
            <v>20664.990000000002</v>
          </cell>
        </row>
        <row r="158">
          <cell r="G158" t="str">
            <v>B&amp;Q Manton</v>
          </cell>
          <cell r="I158">
            <v>7512.58</v>
          </cell>
        </row>
        <row r="159">
          <cell r="G159" t="str">
            <v>Transco Churchover</v>
          </cell>
          <cell r="I159">
            <v>23629.31</v>
          </cell>
        </row>
        <row r="160">
          <cell r="G160" t="str">
            <v>Alstom Rugby</v>
          </cell>
          <cell r="I160">
            <v>10564.49</v>
          </cell>
        </row>
        <row r="161">
          <cell r="G161" t="str">
            <v>Low Spinney Wind Farm</v>
          </cell>
          <cell r="I161">
            <v>120.13</v>
          </cell>
        </row>
        <row r="162">
          <cell r="G162" t="str">
            <v>Swinford Wind Farm</v>
          </cell>
          <cell r="I162">
            <v>74.319999999999993</v>
          </cell>
        </row>
        <row r="163">
          <cell r="G163" t="str">
            <v>Yelvertoft Wind Farm</v>
          </cell>
          <cell r="I163">
            <v>59.12</v>
          </cell>
        </row>
        <row r="164">
          <cell r="G164" t="str">
            <v>Maxwell House Data Centre</v>
          </cell>
          <cell r="I164">
            <v>72128.789999999994</v>
          </cell>
        </row>
        <row r="165">
          <cell r="G165" t="str">
            <v>Burton Wolds Wind Farm phase 2</v>
          </cell>
          <cell r="I165">
            <v>38.18</v>
          </cell>
        </row>
        <row r="166">
          <cell r="G166" t="str">
            <v>Shacks Barn PV</v>
          </cell>
          <cell r="I166">
            <v>11.75</v>
          </cell>
        </row>
        <row r="167">
          <cell r="G167" t="str">
            <v>Hatton Gas Compressor</v>
          </cell>
          <cell r="I167">
            <v>88857.08</v>
          </cell>
        </row>
        <row r="168">
          <cell r="G168" t="str">
            <v>North Hykeham EFW</v>
          </cell>
          <cell r="I168">
            <v>26.65</v>
          </cell>
        </row>
        <row r="169">
          <cell r="G169" t="str">
            <v>Sleaford Renewable Energy Plant</v>
          </cell>
          <cell r="I169">
            <v>99.75</v>
          </cell>
        </row>
        <row r="170">
          <cell r="G170" t="str">
            <v>Bilsthorpe Wind Farm</v>
          </cell>
          <cell r="I170">
            <v>21.57</v>
          </cell>
        </row>
        <row r="171">
          <cell r="G171" t="str">
            <v>Old Dalby Lodge Wind Farm</v>
          </cell>
          <cell r="I171">
            <v>35.520000000000003</v>
          </cell>
        </row>
        <row r="172">
          <cell r="G172" t="str">
            <v>Willoughby STOR generation</v>
          </cell>
          <cell r="I172">
            <v>0.74</v>
          </cell>
        </row>
        <row r="173">
          <cell r="G173" t="str">
            <v>Rolls Royce AB&amp;E 33kV</v>
          </cell>
          <cell r="I173">
            <v>62819.68</v>
          </cell>
        </row>
        <row r="174">
          <cell r="G174" t="str">
            <v>The Grange Wind Farm</v>
          </cell>
          <cell r="I174">
            <v>27.82</v>
          </cell>
        </row>
        <row r="175">
          <cell r="G175" t="str">
            <v>Clay Lake STOR</v>
          </cell>
          <cell r="I175">
            <v>2.19</v>
          </cell>
        </row>
        <row r="176">
          <cell r="G176" t="str">
            <v>Balderton STOR</v>
          </cell>
          <cell r="I176">
            <v>1.65</v>
          </cell>
        </row>
        <row r="177">
          <cell r="G177" t="str">
            <v>Wymeswold Solar Park</v>
          </cell>
          <cell r="I177">
            <v>6.7</v>
          </cell>
        </row>
        <row r="178">
          <cell r="G178" t="str">
            <v>French Farm Wind Farm</v>
          </cell>
          <cell r="I178">
            <v>55.52</v>
          </cell>
        </row>
        <row r="179">
          <cell r="G179" t="str">
            <v>Lilbourne Wind Farm</v>
          </cell>
          <cell r="I179">
            <v>12.49</v>
          </cell>
        </row>
        <row r="180">
          <cell r="G180" t="str">
            <v>Chelvaston Renewable</v>
          </cell>
          <cell r="I180">
            <v>121.79</v>
          </cell>
        </row>
        <row r="181">
          <cell r="G181" t="str">
            <v>Beachampton Solar Farm</v>
          </cell>
          <cell r="I181">
            <v>20.86</v>
          </cell>
        </row>
        <row r="182">
          <cell r="G182" t="str">
            <v>Croft End Solar Farm</v>
          </cell>
          <cell r="I182">
            <v>3.02</v>
          </cell>
        </row>
        <row r="183">
          <cell r="G183" t="str">
            <v>M1 Wind farm</v>
          </cell>
          <cell r="I183">
            <v>10.89</v>
          </cell>
        </row>
        <row r="184">
          <cell r="G184" t="str">
            <v>Low Farm Anaerobic Dig</v>
          </cell>
          <cell r="I184">
            <v>21.8</v>
          </cell>
        </row>
        <row r="185">
          <cell r="G185" t="str">
            <v>Turweston Airfield Solar Farm</v>
          </cell>
          <cell r="I185">
            <v>1.92</v>
          </cell>
        </row>
        <row r="186">
          <cell r="G186" t="str">
            <v>Burton Pedwardine Solar</v>
          </cell>
          <cell r="I186">
            <v>13.14</v>
          </cell>
        </row>
        <row r="187">
          <cell r="G187" t="str">
            <v>Little Morton Farm Solar</v>
          </cell>
          <cell r="I187">
            <v>5.25</v>
          </cell>
        </row>
        <row r="188">
          <cell r="G188" t="str">
            <v>Rockingham</v>
          </cell>
          <cell r="I188">
            <v>32344.67</v>
          </cell>
        </row>
        <row r="189">
          <cell r="G189" t="str">
            <v>Santander Carlton Park 132/11</v>
          </cell>
          <cell r="I189">
            <v>23485.63</v>
          </cell>
        </row>
        <row r="190">
          <cell r="G190" t="str">
            <v>Delphi Diesel</v>
          </cell>
          <cell r="I190">
            <v>7619.64</v>
          </cell>
        </row>
        <row r="191">
          <cell r="G191" t="str">
            <v>Lodge Farm Solar Park</v>
          </cell>
          <cell r="I191">
            <v>28.12</v>
          </cell>
        </row>
        <row r="192">
          <cell r="G192" t="str">
            <v>Ermine Farm PV</v>
          </cell>
          <cell r="I192">
            <v>57.36</v>
          </cell>
        </row>
        <row r="193">
          <cell r="G193" t="str">
            <v>Ridge Solar Park</v>
          </cell>
          <cell r="I193">
            <v>5.84</v>
          </cell>
        </row>
        <row r="194">
          <cell r="G194" t="str">
            <v>Winwick Wind Farm</v>
          </cell>
          <cell r="I194">
            <v>1.91</v>
          </cell>
        </row>
        <row r="195">
          <cell r="G195" t="str">
            <v>Watford Lodge Wind Farm</v>
          </cell>
          <cell r="I195">
            <v>72.19</v>
          </cell>
        </row>
        <row r="196">
          <cell r="G196" t="str">
            <v>Leverton Solar Park</v>
          </cell>
          <cell r="I196">
            <v>2.96</v>
          </cell>
        </row>
        <row r="197">
          <cell r="G197" t="str">
            <v>Burton Pedwardine Phase 2</v>
          </cell>
          <cell r="I197">
            <v>27.74</v>
          </cell>
        </row>
        <row r="198">
          <cell r="G198" t="str">
            <v>Hartwell Solar Farm</v>
          </cell>
          <cell r="I198">
            <v>22.25</v>
          </cell>
        </row>
        <row r="199">
          <cell r="G199" t="str">
            <v>Eakley Lanes Solar North</v>
          </cell>
          <cell r="I199">
            <v>31.68</v>
          </cell>
        </row>
        <row r="200">
          <cell r="G200" t="str">
            <v>Eakley Lanes Solar South</v>
          </cell>
          <cell r="I200">
            <v>62.58</v>
          </cell>
        </row>
        <row r="201">
          <cell r="G201" t="str">
            <v>Welbeck Colliery PV</v>
          </cell>
          <cell r="I201">
            <v>8.0500000000000007</v>
          </cell>
        </row>
        <row r="202">
          <cell r="G202" t="str">
            <v>Newton Road PV</v>
          </cell>
          <cell r="I202">
            <v>4</v>
          </cell>
        </row>
        <row r="203">
          <cell r="G203" t="str">
            <v>New Albion Wind Farm</v>
          </cell>
          <cell r="I203">
            <v>39.549999999999997</v>
          </cell>
        </row>
        <row r="204">
          <cell r="G204" t="str">
            <v>Moat Farm PV</v>
          </cell>
          <cell r="I204">
            <v>25.66</v>
          </cell>
        </row>
        <row r="205">
          <cell r="G205" t="str">
            <v>Bilsthorpe Solar</v>
          </cell>
          <cell r="I205">
            <v>10.71</v>
          </cell>
        </row>
        <row r="206">
          <cell r="G206" t="str">
            <v>Hall Farm Site PV  1</v>
          </cell>
          <cell r="I206">
            <v>24.56</v>
          </cell>
        </row>
        <row r="207">
          <cell r="G207" t="str">
            <v>Gaultney Solar Park</v>
          </cell>
          <cell r="I207">
            <v>1.36</v>
          </cell>
        </row>
        <row r="208">
          <cell r="G208" t="str">
            <v>Fiskerton Solar Farm</v>
          </cell>
          <cell r="I208">
            <v>9.01</v>
          </cell>
        </row>
        <row r="209">
          <cell r="G209" t="str">
            <v>Mount Mill Solar Park</v>
          </cell>
          <cell r="I209">
            <v>9.02</v>
          </cell>
        </row>
        <row r="210">
          <cell r="G210" t="str">
            <v>Podington Airfield WF</v>
          </cell>
          <cell r="I210">
            <v>128.94999999999999</v>
          </cell>
        </row>
        <row r="211">
          <cell r="G211" t="str">
            <v>Branston South PV Farm</v>
          </cell>
          <cell r="I211">
            <v>4.28</v>
          </cell>
        </row>
        <row r="212">
          <cell r="G212" t="str">
            <v>Eakring Solar Farm</v>
          </cell>
          <cell r="I212">
            <v>2.4300000000000002</v>
          </cell>
        </row>
        <row r="213">
          <cell r="G213" t="str">
            <v>Ragdale PV Solar Park</v>
          </cell>
          <cell r="I213">
            <v>5.05</v>
          </cell>
        </row>
        <row r="214">
          <cell r="G214" t="str">
            <v>Thoresby Solar Farm</v>
          </cell>
          <cell r="I214">
            <v>8.43</v>
          </cell>
        </row>
        <row r="215">
          <cell r="G215" t="str">
            <v>Welbeck Solar Farm</v>
          </cell>
          <cell r="I215">
            <v>5.89</v>
          </cell>
        </row>
        <row r="216">
          <cell r="G216" t="str">
            <v>Atherstone Solar Farm</v>
          </cell>
          <cell r="I216">
            <v>2.78</v>
          </cell>
        </row>
        <row r="217">
          <cell r="G217" t="str">
            <v>Babworth Estate PV Farm</v>
          </cell>
          <cell r="I217">
            <v>4.37</v>
          </cell>
        </row>
        <row r="218">
          <cell r="G218" t="str">
            <v>Homestead Farm Solar Park</v>
          </cell>
          <cell r="I218">
            <v>6.15</v>
          </cell>
        </row>
        <row r="219">
          <cell r="G219" t="str">
            <v>Grange Solar Farm</v>
          </cell>
          <cell r="I219">
            <v>4.2</v>
          </cell>
        </row>
        <row r="220">
          <cell r="G220" t="str">
            <v>Grendon/Huntingdon Interconnector</v>
          </cell>
          <cell r="I220">
            <v>62732.49</v>
          </cell>
        </row>
        <row r="221">
          <cell r="G221" t="str">
            <v>Corby Power generation</v>
          </cell>
          <cell r="I221" t="str">
            <v/>
          </cell>
        </row>
        <row r="222">
          <cell r="G222" t="str">
            <v>Redfield Road 1 STOR</v>
          </cell>
          <cell r="I222">
            <v>15.4</v>
          </cell>
        </row>
        <row r="223">
          <cell r="G223" t="str">
            <v>Trafalgar Pk Gas STOR</v>
          </cell>
          <cell r="I223">
            <v>23.25</v>
          </cell>
        </row>
        <row r="224">
          <cell r="G224" t="str">
            <v>Redfield Road B STOR</v>
          </cell>
          <cell r="I224">
            <v>16.43</v>
          </cell>
        </row>
        <row r="225">
          <cell r="G225" t="str">
            <v>Watnall Brickworks</v>
          </cell>
          <cell r="I225">
            <v>1.33</v>
          </cell>
        </row>
        <row r="226">
          <cell r="G226" t="str">
            <v>Ansty Park EES</v>
          </cell>
          <cell r="I226">
            <v>281.33999999999997</v>
          </cell>
        </row>
        <row r="227">
          <cell r="G227" t="str">
            <v>Asfordby B STOR</v>
          </cell>
          <cell r="I227">
            <v>592.46</v>
          </cell>
        </row>
        <row r="228">
          <cell r="G228" t="str">
            <v>Ashland Farm PV</v>
          </cell>
          <cell r="I228">
            <v>4.58</v>
          </cell>
        </row>
        <row r="229">
          <cell r="G229" t="str">
            <v>Battery Ln Boston ESS</v>
          </cell>
          <cell r="I229">
            <v>208.7</v>
          </cell>
        </row>
        <row r="230">
          <cell r="G230" t="str">
            <v>Belvoir PV</v>
          </cell>
          <cell r="I230">
            <v>5.0599999999999996</v>
          </cell>
        </row>
        <row r="231">
          <cell r="G231" t="str">
            <v>Breach Farm 132</v>
          </cell>
          <cell r="I231">
            <v>2502.3000000000002</v>
          </cell>
        </row>
        <row r="232">
          <cell r="G232" t="str">
            <v>Burton Pedwardine Ph1</v>
          </cell>
          <cell r="I232">
            <v>13.53</v>
          </cell>
        </row>
        <row r="233">
          <cell r="G233" t="str">
            <v>Clay Cross EFW</v>
          </cell>
          <cell r="I233">
            <v>88.1</v>
          </cell>
        </row>
        <row r="234">
          <cell r="G234" t="str">
            <v>Coney Grey</v>
          </cell>
          <cell r="I234">
            <v>4.8499999999999996</v>
          </cell>
        </row>
        <row r="235">
          <cell r="G235" t="str">
            <v xml:space="preserve">Decoy Farm </v>
          </cell>
          <cell r="I235">
            <v>2.31</v>
          </cell>
        </row>
        <row r="236">
          <cell r="G236" t="str">
            <v>Decoy Farm Crowland WF</v>
          </cell>
          <cell r="I236">
            <v>5.39</v>
          </cell>
        </row>
        <row r="237">
          <cell r="G237" t="str">
            <v>Dunsby STOR</v>
          </cell>
          <cell r="I237">
            <v>14.12</v>
          </cell>
        </row>
        <row r="238">
          <cell r="G238" t="str">
            <v>Dunsford Road (Alfreton PV)</v>
          </cell>
          <cell r="I238">
            <v>13.42</v>
          </cell>
        </row>
        <row r="239">
          <cell r="G239" t="str">
            <v xml:space="preserve">Eakring Road, Bilsthorpe </v>
          </cell>
          <cell r="I239">
            <v>684.21</v>
          </cell>
        </row>
        <row r="240">
          <cell r="G240" t="str">
            <v>East Wood End PV</v>
          </cell>
          <cell r="I240">
            <v>3.08</v>
          </cell>
        </row>
        <row r="241">
          <cell r="G241" t="str">
            <v>Fiskerton Gas Gen</v>
          </cell>
          <cell r="I241">
            <v>24.55</v>
          </cell>
        </row>
        <row r="242">
          <cell r="G242" t="str">
            <v xml:space="preserve">Gonerby Moor </v>
          </cell>
          <cell r="I242">
            <v>6.89</v>
          </cell>
        </row>
        <row r="243">
          <cell r="G243" t="str">
            <v>Grange Solar Park Cotham Lane Hawton</v>
          </cell>
          <cell r="I243">
            <v>22</v>
          </cell>
        </row>
        <row r="244">
          <cell r="G244" t="str">
            <v>Green Lane Phase 2</v>
          </cell>
          <cell r="I244">
            <v>7.89</v>
          </cell>
        </row>
        <row r="245">
          <cell r="G245" t="str">
            <v>Halloughton Solar Farm Southwell</v>
          </cell>
          <cell r="I245">
            <v>5.0599999999999996</v>
          </cell>
        </row>
        <row r="246">
          <cell r="G246" t="str">
            <v>Hasland Solar Farm</v>
          </cell>
          <cell r="I246">
            <v>6.54</v>
          </cell>
        </row>
        <row r="247">
          <cell r="G247" t="str">
            <v>Heckington Fen</v>
          </cell>
          <cell r="I247">
            <v>840.65</v>
          </cell>
        </row>
        <row r="248">
          <cell r="G248" t="str">
            <v>Highgrounds STOR</v>
          </cell>
          <cell r="I248">
            <v>2.08</v>
          </cell>
        </row>
        <row r="249">
          <cell r="G249" t="str">
            <v>Horsemoor Drove Wind Farm</v>
          </cell>
          <cell r="I249">
            <v>48.84</v>
          </cell>
        </row>
        <row r="250">
          <cell r="G250" t="str">
            <v>Inkersall Farm PV</v>
          </cell>
          <cell r="I250">
            <v>11.5</v>
          </cell>
        </row>
        <row r="251">
          <cell r="G251" t="str">
            <v>Inkersall Grange Farm Bilsthorpe PV</v>
          </cell>
          <cell r="I251">
            <v>60.34</v>
          </cell>
        </row>
        <row r="252">
          <cell r="G252" t="str">
            <v>Ladywood Farm</v>
          </cell>
          <cell r="I252">
            <v>1.96</v>
          </cell>
        </row>
        <row r="253">
          <cell r="G253" t="str">
            <v>Land at Crifton Lodge Farm Bilsthorpe PV</v>
          </cell>
          <cell r="I253">
            <v>15.28</v>
          </cell>
        </row>
        <row r="254">
          <cell r="G254" t="str">
            <v>Land at Newhall</v>
          </cell>
          <cell r="I254">
            <v>38.14</v>
          </cell>
        </row>
        <row r="255">
          <cell r="G255" t="str">
            <v>Land at Seagrave PV</v>
          </cell>
          <cell r="I255">
            <v>10.25</v>
          </cell>
        </row>
        <row r="256">
          <cell r="G256" t="str">
            <v>Langar Commercial PV</v>
          </cell>
          <cell r="I256" t="str">
            <v/>
          </cell>
        </row>
        <row r="257">
          <cell r="G257" t="str">
            <v>Langar PV Community</v>
          </cell>
          <cell r="I257" t="str">
            <v/>
          </cell>
        </row>
        <row r="258">
          <cell r="G258" t="str">
            <v>Litchlake Farm</v>
          </cell>
          <cell r="I258">
            <v>5.57</v>
          </cell>
        </row>
        <row r="259">
          <cell r="G259" t="str">
            <v>Mallows Lane</v>
          </cell>
          <cell r="I259">
            <v>332.15</v>
          </cell>
        </row>
        <row r="260">
          <cell r="G260" t="str">
            <v>Manor Farm Beachampton ESS</v>
          </cell>
          <cell r="I260">
            <v>239.04</v>
          </cell>
        </row>
        <row r="261">
          <cell r="G261" t="str">
            <v>Mead Phase1</v>
          </cell>
          <cell r="I261">
            <v>27.93</v>
          </cell>
        </row>
        <row r="262">
          <cell r="G262" t="str">
            <v>Mill Farm 2, Great Ponton</v>
          </cell>
          <cell r="I262">
            <v>19.95</v>
          </cell>
        </row>
        <row r="263">
          <cell r="G263" t="str">
            <v>Newton Wood Farm ESS</v>
          </cell>
          <cell r="I263">
            <v>507.82</v>
          </cell>
        </row>
        <row r="264">
          <cell r="G264" t="str">
            <v>Portway Newport P GAS</v>
          </cell>
          <cell r="I264">
            <v>45.61</v>
          </cell>
        </row>
        <row r="265">
          <cell r="G265" t="str">
            <v>Potash Farm A ESS</v>
          </cell>
          <cell r="I265">
            <v>686.82</v>
          </cell>
        </row>
        <row r="266">
          <cell r="G266" t="str">
            <v>Potash Farm B ESS</v>
          </cell>
          <cell r="I266">
            <v>544.14</v>
          </cell>
        </row>
        <row r="267">
          <cell r="G267" t="str">
            <v>Red House Solar farm</v>
          </cell>
          <cell r="I267">
            <v>0.83</v>
          </cell>
        </row>
        <row r="268">
          <cell r="G268" t="str">
            <v>Retford Road Gas Gen</v>
          </cell>
          <cell r="I268">
            <v>1.04</v>
          </cell>
        </row>
        <row r="269">
          <cell r="G269" t="str">
            <v>Sheepbridge Lane ESS</v>
          </cell>
          <cell r="I269">
            <v>21.88</v>
          </cell>
        </row>
        <row r="270">
          <cell r="G270" t="str">
            <v>Shirebrook Wind Farm</v>
          </cell>
          <cell r="I270">
            <v>25.83</v>
          </cell>
        </row>
        <row r="271">
          <cell r="G271" t="str">
            <v>South Wheatley PV</v>
          </cell>
          <cell r="I271">
            <v>1.27</v>
          </cell>
        </row>
        <row r="272">
          <cell r="G272" t="str">
            <v>Spring Ridge WF</v>
          </cell>
          <cell r="I272">
            <v>139.03</v>
          </cell>
        </row>
        <row r="273">
          <cell r="G273" t="str">
            <v>Stoke Heights Wind Farm</v>
          </cell>
          <cell r="I273">
            <v>115.67</v>
          </cell>
        </row>
        <row r="274">
          <cell r="G274" t="str">
            <v>Stow Park Farm</v>
          </cell>
          <cell r="I274">
            <v>85.04</v>
          </cell>
        </row>
        <row r="275">
          <cell r="G275" t="str">
            <v>Streetfield Farm Watling PV</v>
          </cell>
          <cell r="I275">
            <v>14.92</v>
          </cell>
        </row>
        <row r="276">
          <cell r="G276" t="str">
            <v>Stud Farm, Sutton-on-Trent</v>
          </cell>
          <cell r="I276">
            <v>3.11</v>
          </cell>
        </row>
        <row r="277">
          <cell r="G277" t="str">
            <v>Swift Wind Farm</v>
          </cell>
          <cell r="I277">
            <v>4.21</v>
          </cell>
        </row>
        <row r="278">
          <cell r="G278" t="str">
            <v>Tathall End Solar Farm</v>
          </cell>
          <cell r="I278">
            <v>19.89</v>
          </cell>
        </row>
        <row r="279">
          <cell r="G279" t="str">
            <v>Thornton Solar Farm</v>
          </cell>
          <cell r="I279">
            <v>67.89</v>
          </cell>
        </row>
        <row r="280">
          <cell r="G280" t="str">
            <v>Thurlaston Estate Solar Farm</v>
          </cell>
          <cell r="I280">
            <v>1.03</v>
          </cell>
        </row>
        <row r="281">
          <cell r="G281" t="str">
            <v>Tiln Farm Solar Retford PV</v>
          </cell>
          <cell r="I281">
            <v>338.59</v>
          </cell>
        </row>
        <row r="282">
          <cell r="G282" t="str">
            <v>Tuckey Farm PV</v>
          </cell>
          <cell r="I282">
            <v>4.0999999999999996</v>
          </cell>
        </row>
        <row r="283">
          <cell r="G283" t="str">
            <v>Tutbury Solar Farm</v>
          </cell>
          <cell r="I283">
            <v>47.09</v>
          </cell>
        </row>
        <row r="284">
          <cell r="G284" t="str">
            <v>Whaddon 2872</v>
          </cell>
          <cell r="I284">
            <v>1.0900000000000001</v>
          </cell>
        </row>
        <row r="285">
          <cell r="G285" t="str">
            <v>Whaley Solar</v>
          </cell>
          <cell r="I285">
            <v>64.7</v>
          </cell>
        </row>
        <row r="286">
          <cell r="G286" t="str">
            <v>Whitecross Lane PV Park</v>
          </cell>
          <cell r="I286">
            <v>19.36</v>
          </cell>
        </row>
        <row r="287">
          <cell r="G287" t="str">
            <v>Whitsundoles Solar Farm</v>
          </cell>
          <cell r="I287">
            <v>21.7</v>
          </cell>
        </row>
        <row r="288">
          <cell r="G288" t="str">
            <v>Wide Lane Solar Farm</v>
          </cell>
          <cell r="I288">
            <v>4.99</v>
          </cell>
        </row>
        <row r="289">
          <cell r="G289" t="str">
            <v>Wilsthorpe Farm</v>
          </cell>
          <cell r="I289">
            <v>7.73</v>
          </cell>
        </row>
        <row r="290">
          <cell r="G290" t="str">
            <v>Winkburn Solar</v>
          </cell>
          <cell r="I290">
            <v>10.06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nnex 1 LV, HV and UMS charges"/>
      <sheetName val="Annex 2 EHV charges"/>
      <sheetName val="Annex 2a Import"/>
      <sheetName val="Annex 2b Export"/>
      <sheetName val="Annex 3 Preserved charges"/>
      <sheetName val="Annex 4 LDNO charges"/>
      <sheetName val="Annex 5 LLFs"/>
      <sheetName val="Annex 6 New or Amended EHV"/>
      <sheetName val="Annex 7 Pass-Through Costs"/>
      <sheetName val="Nodal prices"/>
      <sheetName val="SSC unit rate lookup"/>
      <sheetName val=" Residual Charging Bandings"/>
      <sheetName val="Charge Calculator"/>
    </sheetNames>
    <sheetDataSet>
      <sheetData sheetId="0"/>
      <sheetData sheetId="1"/>
      <sheetData sheetId="2">
        <row r="10">
          <cell r="G10" t="str">
            <v>Name</v>
          </cell>
          <cell r="J10" t="str">
            <v>Import
fixed charge
(p/day)</v>
          </cell>
        </row>
        <row r="11">
          <cell r="G11" t="str">
            <v>Jaguar Land Rover Gaydon</v>
          </cell>
          <cell r="J11">
            <v>43448.7</v>
          </cell>
        </row>
        <row r="12">
          <cell r="G12" t="str">
            <v>Lyon Road Gas Gen</v>
          </cell>
          <cell r="J12">
            <v>43.23</v>
          </cell>
        </row>
        <row r="13">
          <cell r="G13" t="str">
            <v>Asher Lane 33kV STOR</v>
          </cell>
          <cell r="J13">
            <v>44.6</v>
          </cell>
        </row>
        <row r="14">
          <cell r="G14" t="str">
            <v xml:space="preserve">Spondon Peaking STOR </v>
          </cell>
          <cell r="J14">
            <v>17.8</v>
          </cell>
        </row>
        <row r="15">
          <cell r="G15" t="str">
            <v>Churchover solar farm new</v>
          </cell>
          <cell r="J15">
            <v>1492.26</v>
          </cell>
        </row>
        <row r="16">
          <cell r="G16" t="str">
            <v>Hall Farm Site PV  2</v>
          </cell>
          <cell r="J16">
            <v>1503.81</v>
          </cell>
        </row>
        <row r="17">
          <cell r="G17" t="str">
            <v>Back Lane ESS</v>
          </cell>
          <cell r="J17">
            <v>685.69</v>
          </cell>
        </row>
        <row r="18">
          <cell r="G18" t="str">
            <v>Thornton Estate, Weighbridge Road</v>
          </cell>
          <cell r="J18">
            <v>8.9499999999999993</v>
          </cell>
        </row>
        <row r="19">
          <cell r="G19" t="str">
            <v>Battery Ln Boston ESS</v>
          </cell>
          <cell r="J19">
            <v>205.19</v>
          </cell>
        </row>
        <row r="20">
          <cell r="G20" t="str">
            <v>Willowbrook</v>
          </cell>
          <cell r="J20">
            <v>72.459999999999994</v>
          </cell>
        </row>
        <row r="21">
          <cell r="G21" t="str">
            <v>Whitecross Lane PV Park</v>
          </cell>
          <cell r="J21">
            <v>19.04</v>
          </cell>
        </row>
        <row r="22">
          <cell r="G22" t="str">
            <v>Streetfield Farm Watling PV</v>
          </cell>
          <cell r="J22">
            <v>14.67</v>
          </cell>
        </row>
        <row r="23">
          <cell r="G23" t="str">
            <v>Branston Potato Farm</v>
          </cell>
          <cell r="J23">
            <v>4.25</v>
          </cell>
        </row>
        <row r="24">
          <cell r="G24" t="str">
            <v>Cotham Grange 132 PV</v>
          </cell>
          <cell r="J24">
            <v>23.94</v>
          </cell>
        </row>
        <row r="25">
          <cell r="G25" t="str">
            <v>Newhurst ERF 132 EFW</v>
          </cell>
          <cell r="J25">
            <v>659.82</v>
          </cell>
        </row>
        <row r="26">
          <cell r="G26" t="str">
            <v>Grafton Underwood</v>
          </cell>
          <cell r="J26">
            <v>2.64</v>
          </cell>
        </row>
        <row r="27">
          <cell r="G27" t="str">
            <v>Jaguar Land Rover Whitley</v>
          </cell>
          <cell r="J27">
            <v>44715.53</v>
          </cell>
        </row>
        <row r="28">
          <cell r="G28" t="str">
            <v>Long Itchington Northern Portal</v>
          </cell>
          <cell r="J28">
            <v>20644</v>
          </cell>
        </row>
        <row r="29">
          <cell r="G29" t="str">
            <v>Yew Tree Farm PV</v>
          </cell>
          <cell r="J29">
            <v>5.75</v>
          </cell>
        </row>
        <row r="30">
          <cell r="G30" t="str">
            <v>Cobb Farm Egmanton PV</v>
          </cell>
          <cell r="J30">
            <v>2.82</v>
          </cell>
        </row>
        <row r="31">
          <cell r="G31" t="str">
            <v>Kelmarsh Wind Farm</v>
          </cell>
          <cell r="J31">
            <v>151.13999999999999</v>
          </cell>
        </row>
        <row r="32">
          <cell r="G32" t="str">
            <v>Copley Farm PV Claypole</v>
          </cell>
          <cell r="J32">
            <v>12.71</v>
          </cell>
        </row>
        <row r="33">
          <cell r="G33" t="str">
            <v>Greatmoor EFW Calvert</v>
          </cell>
          <cell r="J33">
            <v>1021.73</v>
          </cell>
        </row>
        <row r="34">
          <cell r="G34" t="str">
            <v>Lodge Farm (Calow) PV</v>
          </cell>
          <cell r="J34">
            <v>4.67</v>
          </cell>
        </row>
        <row r="35">
          <cell r="G35" t="str">
            <v>Arkwright Solar PV</v>
          </cell>
          <cell r="J35">
            <v>131.63999999999999</v>
          </cell>
        </row>
        <row r="36">
          <cell r="G36" t="str">
            <v>Langar PV Imports</v>
          </cell>
          <cell r="J36">
            <v>3.32</v>
          </cell>
        </row>
        <row r="37">
          <cell r="G37" t="str">
            <v>Langar Commercial PV</v>
          </cell>
          <cell r="J37">
            <v>0</v>
          </cell>
        </row>
        <row r="38">
          <cell r="G38" t="str">
            <v>Langar PV Community</v>
          </cell>
          <cell r="J38">
            <v>0</v>
          </cell>
        </row>
        <row r="39">
          <cell r="G39" t="str">
            <v>Averill Farm PV</v>
          </cell>
          <cell r="J39">
            <v>14.46</v>
          </cell>
        </row>
        <row r="40">
          <cell r="G40" t="str">
            <v>Marchington Solar PV</v>
          </cell>
          <cell r="J40">
            <v>2.8</v>
          </cell>
        </row>
        <row r="41">
          <cell r="G41" t="str">
            <v>West End Fm Treswell PV</v>
          </cell>
          <cell r="J41">
            <v>1483.54</v>
          </cell>
        </row>
        <row r="42">
          <cell r="G42" t="str">
            <v>Fields Farm Southam PV</v>
          </cell>
          <cell r="J42">
            <v>4.8899999999999997</v>
          </cell>
        </row>
        <row r="43">
          <cell r="G43" t="str">
            <v>Canopus Farm PV</v>
          </cell>
          <cell r="J43">
            <v>4.78</v>
          </cell>
        </row>
        <row r="44">
          <cell r="G44" t="str">
            <v>Lindridge Farm PV</v>
          </cell>
          <cell r="J44">
            <v>12.24</v>
          </cell>
        </row>
        <row r="45">
          <cell r="G45" t="str">
            <v>Thornborough Grnds PV</v>
          </cell>
          <cell r="J45">
            <v>1499.59</v>
          </cell>
        </row>
        <row r="46">
          <cell r="G46" t="str">
            <v>Wymeswold Narrow Lane PV</v>
          </cell>
          <cell r="J46">
            <v>15.65</v>
          </cell>
        </row>
        <row r="47">
          <cell r="G47" t="str">
            <v>Manor Farm Horton PV</v>
          </cell>
          <cell r="J47">
            <v>3.36</v>
          </cell>
        </row>
        <row r="48">
          <cell r="G48" t="str">
            <v>Handley Park Farm PV</v>
          </cell>
          <cell r="J48">
            <v>15.05</v>
          </cell>
        </row>
        <row r="49">
          <cell r="G49" t="str">
            <v>Shelton Lodge PV</v>
          </cell>
          <cell r="J49">
            <v>21.13</v>
          </cell>
        </row>
        <row r="50">
          <cell r="G50" t="str">
            <v>Brafield on the Green PV</v>
          </cell>
          <cell r="J50">
            <v>1532.98</v>
          </cell>
        </row>
        <row r="51">
          <cell r="G51" t="str">
            <v>Sywell PV</v>
          </cell>
          <cell r="J51">
            <v>1554.43</v>
          </cell>
        </row>
        <row r="52">
          <cell r="G52" t="str">
            <v>Holtwood Farm PV</v>
          </cell>
          <cell r="J52">
            <v>16.5</v>
          </cell>
        </row>
        <row r="53">
          <cell r="G53" t="str">
            <v>Drakelow Farm PV</v>
          </cell>
          <cell r="J53">
            <v>9.01</v>
          </cell>
        </row>
        <row r="54">
          <cell r="G54" t="str">
            <v>Stragglethorpe Rd PV</v>
          </cell>
          <cell r="J54">
            <v>5.12</v>
          </cell>
        </row>
        <row r="55">
          <cell r="G55" t="str">
            <v>Oxcroft Solar Farm PV</v>
          </cell>
          <cell r="J55">
            <v>541.72</v>
          </cell>
        </row>
        <row r="56">
          <cell r="G56" t="str">
            <v>Derby Waste Sinfin EFW</v>
          </cell>
          <cell r="J56">
            <v>9674.92</v>
          </cell>
        </row>
        <row r="57">
          <cell r="G57" t="str">
            <v>Littlewood Farm PV</v>
          </cell>
          <cell r="J57">
            <v>3.49</v>
          </cell>
        </row>
        <row r="58">
          <cell r="G58" t="str">
            <v>Twin Yards Farm PV</v>
          </cell>
          <cell r="J58">
            <v>5.87</v>
          </cell>
        </row>
        <row r="59">
          <cell r="G59" t="str">
            <v>Tower Hayes Farm PV</v>
          </cell>
          <cell r="J59">
            <v>8.6199999999999992</v>
          </cell>
        </row>
        <row r="60">
          <cell r="G60" t="str">
            <v>The Breck Solar PV</v>
          </cell>
          <cell r="J60">
            <v>22.38</v>
          </cell>
        </row>
        <row r="61">
          <cell r="G61" t="str">
            <v>Barnby Moor Retford PV</v>
          </cell>
          <cell r="J61">
            <v>1481.76</v>
          </cell>
        </row>
        <row r="62">
          <cell r="G62" t="str">
            <v>Lincoln Farm PV</v>
          </cell>
          <cell r="J62">
            <v>6.53</v>
          </cell>
        </row>
        <row r="63">
          <cell r="G63" t="str">
            <v>Drakelow Renewable BIO</v>
          </cell>
          <cell r="J63">
            <v>92.45</v>
          </cell>
        </row>
        <row r="64">
          <cell r="G64" t="str">
            <v>Mill Fm Gt Ponton PV</v>
          </cell>
          <cell r="J64">
            <v>20.83</v>
          </cell>
        </row>
        <row r="65">
          <cell r="G65" t="str">
            <v>Welland Bio Power Imp</v>
          </cell>
          <cell r="J65">
            <v>2261.9899999999998</v>
          </cell>
        </row>
        <row r="66">
          <cell r="G66" t="str">
            <v xml:space="preserve">Pebble Hall Farm AD </v>
          </cell>
          <cell r="J66">
            <v>0</v>
          </cell>
        </row>
        <row r="67">
          <cell r="G67" t="str">
            <v>Welland Bio Power Exp</v>
          </cell>
          <cell r="J67">
            <v>0</v>
          </cell>
        </row>
        <row r="68">
          <cell r="G68" t="str">
            <v>Deepdale Solar Fm PV</v>
          </cell>
          <cell r="J68">
            <v>8.18</v>
          </cell>
        </row>
        <row r="69">
          <cell r="G69" t="str">
            <v>Burton Wolds South WF</v>
          </cell>
          <cell r="J69">
            <v>9.57</v>
          </cell>
        </row>
        <row r="70">
          <cell r="G70" t="str">
            <v>Gawcott Flds PV Commercial</v>
          </cell>
          <cell r="J70">
            <v>5.65</v>
          </cell>
        </row>
        <row r="71">
          <cell r="G71" t="str">
            <v>Gawcott Flds PV Community</v>
          </cell>
          <cell r="J71">
            <v>4.9400000000000004</v>
          </cell>
        </row>
        <row r="72">
          <cell r="G72" t="str">
            <v>John Brookes Sawmill BIO</v>
          </cell>
          <cell r="J72">
            <v>589.11</v>
          </cell>
        </row>
        <row r="73">
          <cell r="G73" t="str">
            <v>Hawton Wind Farm WF</v>
          </cell>
          <cell r="J73">
            <v>27.09</v>
          </cell>
        </row>
        <row r="74">
          <cell r="G74" t="str">
            <v>Garnham Close STOR</v>
          </cell>
          <cell r="J74">
            <v>16.329999999999998</v>
          </cell>
        </row>
        <row r="75">
          <cell r="G75" t="str">
            <v>RAF Cranwell High G</v>
          </cell>
          <cell r="J75">
            <v>2030.34</v>
          </cell>
        </row>
        <row r="76">
          <cell r="G76" t="str">
            <v>Hermitage Lane STOR</v>
          </cell>
          <cell r="J76">
            <v>5.95</v>
          </cell>
        </row>
        <row r="77">
          <cell r="G77" t="str">
            <v>Fosse Way Radford Sem PV</v>
          </cell>
          <cell r="J77">
            <v>20.34</v>
          </cell>
        </row>
        <row r="78">
          <cell r="G78" t="str">
            <v>Meadow Fm Thorpe Lang PV</v>
          </cell>
          <cell r="J78">
            <v>23.27</v>
          </cell>
        </row>
        <row r="79">
          <cell r="G79" t="str">
            <v>Olney Hyde Farm PV</v>
          </cell>
          <cell r="J79">
            <v>52.17</v>
          </cell>
        </row>
        <row r="80">
          <cell r="G80" t="str">
            <v>Dayfields Farm PV</v>
          </cell>
          <cell r="J80">
            <v>4.16</v>
          </cell>
        </row>
        <row r="81">
          <cell r="G81" t="str">
            <v>Bolsovermoor Quarry PV</v>
          </cell>
          <cell r="J81">
            <v>7</v>
          </cell>
        </row>
        <row r="82">
          <cell r="G82" t="str">
            <v>Bilsthorpe PV</v>
          </cell>
          <cell r="J82">
            <v>1493.21</v>
          </cell>
        </row>
        <row r="83">
          <cell r="G83" t="str">
            <v>Sutton Bonnington PV</v>
          </cell>
          <cell r="J83">
            <v>4.9000000000000004</v>
          </cell>
        </row>
        <row r="84">
          <cell r="G84" t="str">
            <v>Green Lane Marchington PV</v>
          </cell>
          <cell r="J84">
            <v>6.62</v>
          </cell>
        </row>
        <row r="85">
          <cell r="G85" t="str">
            <v>Baddesley Park PV</v>
          </cell>
          <cell r="J85">
            <v>5</v>
          </cell>
        </row>
        <row r="86">
          <cell r="G86" t="str">
            <v>Baddesley Pk Biomass</v>
          </cell>
          <cell r="J86">
            <v>81.7</v>
          </cell>
        </row>
        <row r="87">
          <cell r="G87" t="str">
            <v>Taylor Lane 33kV STOR</v>
          </cell>
          <cell r="J87">
            <v>10.74</v>
          </cell>
        </row>
        <row r="88">
          <cell r="G88" t="str">
            <v>Hill Farm ESS</v>
          </cell>
          <cell r="J88">
            <v>214.13</v>
          </cell>
        </row>
        <row r="89">
          <cell r="G89" t="str">
            <v>Leverton ESS</v>
          </cell>
          <cell r="J89">
            <v>578.47</v>
          </cell>
        </row>
        <row r="90">
          <cell r="G90" t="str">
            <v>Nottingham Rd STOR</v>
          </cell>
          <cell r="J90">
            <v>5.95</v>
          </cell>
        </row>
        <row r="91">
          <cell r="G91" t="str">
            <v>Breach Farm ESS</v>
          </cell>
          <cell r="J91">
            <v>1901.22</v>
          </cell>
        </row>
        <row r="92">
          <cell r="G92" t="str">
            <v>Boston Biomass Gen AD</v>
          </cell>
          <cell r="J92">
            <v>261.79000000000002</v>
          </cell>
        </row>
        <row r="93">
          <cell r="G93" t="str">
            <v>Twin Oaks Diesel STOR</v>
          </cell>
          <cell r="J93">
            <v>2.14</v>
          </cell>
        </row>
        <row r="94">
          <cell r="G94" t="str">
            <v>Colwick Private Rd STOR</v>
          </cell>
          <cell r="J94">
            <v>9.06</v>
          </cell>
        </row>
        <row r="95">
          <cell r="G95" t="str">
            <v xml:space="preserve">Mill Fm Caythorpe ESS </v>
          </cell>
          <cell r="J95">
            <v>217.68</v>
          </cell>
        </row>
        <row r="96">
          <cell r="G96" t="str">
            <v>Breach Farm 132</v>
          </cell>
          <cell r="J96">
            <v>2460.13</v>
          </cell>
        </row>
        <row r="97">
          <cell r="G97" t="str">
            <v>Prestop Park Farm PV</v>
          </cell>
          <cell r="J97">
            <v>1.57</v>
          </cell>
        </row>
        <row r="98">
          <cell r="G98" t="str">
            <v>Smith Hall Farm Solar</v>
          </cell>
          <cell r="J98">
            <v>18.72</v>
          </cell>
        </row>
        <row r="99">
          <cell r="G99" t="str">
            <v>Park Farm Solar Ashby</v>
          </cell>
          <cell r="J99">
            <v>1.68</v>
          </cell>
        </row>
        <row r="100">
          <cell r="G100" t="str">
            <v>Aston House Solar Farm</v>
          </cell>
          <cell r="J100">
            <v>4.6399999999999997</v>
          </cell>
        </row>
        <row r="101">
          <cell r="G101" t="str">
            <v>Elms Farm Solar Farm</v>
          </cell>
          <cell r="J101">
            <v>2.46</v>
          </cell>
        </row>
        <row r="102">
          <cell r="G102" t="str">
            <v>Morton Solar Farm</v>
          </cell>
          <cell r="J102">
            <v>3.32</v>
          </cell>
        </row>
        <row r="103">
          <cell r="G103" t="str">
            <v>Glebe Farm Podington PV</v>
          </cell>
          <cell r="J103">
            <v>1585.42</v>
          </cell>
        </row>
        <row r="104">
          <cell r="G104" t="str">
            <v>Rolleston Park Solar</v>
          </cell>
          <cell r="J104">
            <v>48.32</v>
          </cell>
        </row>
        <row r="105">
          <cell r="G105" t="str">
            <v>Nowhere Farm PV</v>
          </cell>
          <cell r="J105">
            <v>6.15</v>
          </cell>
        </row>
        <row r="106">
          <cell r="G106" t="str">
            <v>Chelveston Renewable PV</v>
          </cell>
          <cell r="J106">
            <v>1488.21</v>
          </cell>
        </row>
        <row r="107">
          <cell r="G107" t="str">
            <v>Horsemoor Drove Solar</v>
          </cell>
          <cell r="J107">
            <v>26.3</v>
          </cell>
        </row>
        <row r="108">
          <cell r="G108" t="str">
            <v>Decoy Farm Crowland PV</v>
          </cell>
          <cell r="J108">
            <v>1489.2</v>
          </cell>
        </row>
        <row r="109">
          <cell r="G109" t="str">
            <v>Decoy Farm Crowland Bio</v>
          </cell>
          <cell r="J109">
            <v>1485.73</v>
          </cell>
        </row>
        <row r="110">
          <cell r="G110" t="str">
            <v>Decoy Farm Crowland AD</v>
          </cell>
          <cell r="J110">
            <v>25.65</v>
          </cell>
        </row>
        <row r="111">
          <cell r="G111" t="str">
            <v>Network Rail Bytham</v>
          </cell>
          <cell r="J111">
            <v>14405.22</v>
          </cell>
        </row>
        <row r="112">
          <cell r="G112" t="str">
            <v>Network Rail Grantham</v>
          </cell>
          <cell r="J112">
            <v>11053.01</v>
          </cell>
        </row>
        <row r="113">
          <cell r="G113" t="str">
            <v>Network Rail Staythorpe</v>
          </cell>
          <cell r="J113">
            <v>8929.39</v>
          </cell>
        </row>
        <row r="114">
          <cell r="G114" t="str">
            <v>Network Rail Retford</v>
          </cell>
          <cell r="J114">
            <v>11988.56</v>
          </cell>
        </row>
        <row r="115">
          <cell r="G115" t="str">
            <v>Jaguar Cars</v>
          </cell>
          <cell r="J115">
            <v>1782.13</v>
          </cell>
        </row>
        <row r="116">
          <cell r="G116" t="str">
            <v>Alstom Frankton</v>
          </cell>
          <cell r="J116">
            <v>5317.3</v>
          </cell>
        </row>
        <row r="117">
          <cell r="G117" t="str">
            <v>University of Warwick</v>
          </cell>
          <cell r="J117">
            <v>9020.34</v>
          </cell>
        </row>
        <row r="118">
          <cell r="G118" t="str">
            <v>Dunlop Factory</v>
          </cell>
          <cell r="J118">
            <v>12751.89</v>
          </cell>
        </row>
        <row r="119">
          <cell r="G119" t="str">
            <v>Bombardier</v>
          </cell>
          <cell r="J119">
            <v>9565.7000000000007</v>
          </cell>
        </row>
        <row r="120">
          <cell r="G120" t="str">
            <v>Corby Steel Works</v>
          </cell>
          <cell r="J120">
            <v>39184.15</v>
          </cell>
        </row>
        <row r="121">
          <cell r="G121" t="str">
            <v>Derwent</v>
          </cell>
          <cell r="J121">
            <v>3964.38</v>
          </cell>
        </row>
        <row r="122">
          <cell r="G122" t="str">
            <v>GEC Alsthom</v>
          </cell>
          <cell r="J122">
            <v>10625.35</v>
          </cell>
        </row>
        <row r="123">
          <cell r="G123" t="str">
            <v>St Gobain</v>
          </cell>
          <cell r="J123">
            <v>2175.1799999999998</v>
          </cell>
        </row>
        <row r="124">
          <cell r="G124" t="str">
            <v>Toyota</v>
          </cell>
          <cell r="J124">
            <v>49052.79</v>
          </cell>
        </row>
        <row r="125">
          <cell r="G125" t="str">
            <v>Derby Co-Generation</v>
          </cell>
          <cell r="J125">
            <v>76.739999999999995</v>
          </cell>
        </row>
        <row r="126">
          <cell r="G126" t="str">
            <v>ABR Foods</v>
          </cell>
          <cell r="J126">
            <v>9274.49</v>
          </cell>
        </row>
        <row r="127">
          <cell r="G127" t="str">
            <v>Petsoe Wind Farm</v>
          </cell>
          <cell r="J127">
            <v>1503.4</v>
          </cell>
        </row>
        <row r="128">
          <cell r="G128" t="str">
            <v>Castle Cement</v>
          </cell>
          <cell r="J128">
            <v>42192.04</v>
          </cell>
        </row>
        <row r="129">
          <cell r="G129" t="str">
            <v>Rugby Cement</v>
          </cell>
          <cell r="J129">
            <v>40093.96</v>
          </cell>
        </row>
        <row r="130">
          <cell r="G130" t="str">
            <v>Coventry &amp; Solihull Waste</v>
          </cell>
          <cell r="J130">
            <v>85.7</v>
          </cell>
        </row>
        <row r="131">
          <cell r="G131" t="str">
            <v>Bentinck Generation</v>
          </cell>
          <cell r="J131">
            <v>13.08</v>
          </cell>
        </row>
        <row r="132">
          <cell r="G132" t="str">
            <v>Asfordby 132kV</v>
          </cell>
          <cell r="J132">
            <v>2740.98</v>
          </cell>
        </row>
        <row r="133">
          <cell r="G133" t="str">
            <v>Calvert Landfill EFW</v>
          </cell>
          <cell r="J133">
            <v>26.06</v>
          </cell>
        </row>
        <row r="134">
          <cell r="G134" t="str">
            <v>Weldon Landfill</v>
          </cell>
          <cell r="J134">
            <v>27.62</v>
          </cell>
        </row>
        <row r="135">
          <cell r="G135" t="str">
            <v>Goosy Lodge Power</v>
          </cell>
          <cell r="J135">
            <v>1506.55</v>
          </cell>
        </row>
        <row r="136">
          <cell r="G136" t="str">
            <v>BAR Honda</v>
          </cell>
          <cell r="J136">
            <v>9609.36</v>
          </cell>
        </row>
        <row r="137">
          <cell r="G137" t="str">
            <v>Burton Wolds Wind Farm</v>
          </cell>
          <cell r="J137">
            <v>1485.56</v>
          </cell>
        </row>
        <row r="138">
          <cell r="G138" t="str">
            <v>Network Rail Bretton</v>
          </cell>
          <cell r="J138">
            <v>19584.82</v>
          </cell>
        </row>
        <row r="139">
          <cell r="G139" t="str">
            <v>Bambers Farm Wind Farm</v>
          </cell>
          <cell r="J139">
            <v>2.44</v>
          </cell>
        </row>
        <row r="140">
          <cell r="G140" t="str">
            <v>Vine House Wind Farm</v>
          </cell>
          <cell r="J140">
            <v>46.83</v>
          </cell>
        </row>
        <row r="141">
          <cell r="G141" t="str">
            <v>Red House Wind Farm</v>
          </cell>
          <cell r="J141">
            <v>7.55</v>
          </cell>
        </row>
        <row r="142">
          <cell r="G142" t="str">
            <v>Daneshill Landfill</v>
          </cell>
          <cell r="J142">
            <v>38.26</v>
          </cell>
        </row>
        <row r="143">
          <cell r="G143" t="str">
            <v>Corby Power demand</v>
          </cell>
          <cell r="J143">
            <v>986.17</v>
          </cell>
        </row>
        <row r="144">
          <cell r="G144" t="str">
            <v>Newton Longville Landfill</v>
          </cell>
          <cell r="J144">
            <v>28.82</v>
          </cell>
        </row>
        <row r="145">
          <cell r="G145" t="str">
            <v>Hollies Wind Farm</v>
          </cell>
          <cell r="J145">
            <v>2.98</v>
          </cell>
        </row>
        <row r="146">
          <cell r="G146" t="str">
            <v>Lynn Wind Farm</v>
          </cell>
          <cell r="J146">
            <v>135.29</v>
          </cell>
        </row>
        <row r="147">
          <cell r="G147" t="str">
            <v>Inner Dowsing Wind Farm</v>
          </cell>
          <cell r="J147">
            <v>135.29</v>
          </cell>
        </row>
        <row r="148">
          <cell r="G148" t="str">
            <v>Bicker Fen Wind Farm</v>
          </cell>
          <cell r="J148">
            <v>33.06</v>
          </cell>
        </row>
        <row r="149">
          <cell r="G149" t="str">
            <v>London Road Heat Station</v>
          </cell>
          <cell r="J149">
            <v>181.7</v>
          </cell>
        </row>
        <row r="150">
          <cell r="G150" t="str">
            <v>Lindhurst Wind Farm</v>
          </cell>
          <cell r="J150">
            <v>19.32</v>
          </cell>
        </row>
        <row r="151">
          <cell r="G151" t="str">
            <v>Rolls Royce Coventry</v>
          </cell>
          <cell r="J151">
            <v>1782.13</v>
          </cell>
        </row>
        <row r="152">
          <cell r="G152" t="str">
            <v>Caterpillar</v>
          </cell>
          <cell r="J152">
            <v>12644.37</v>
          </cell>
        </row>
        <row r="153">
          <cell r="G153" t="str">
            <v>Santander Carlton Park</v>
          </cell>
          <cell r="J153">
            <v>1782.13</v>
          </cell>
        </row>
        <row r="154">
          <cell r="G154" t="str">
            <v>Brush</v>
          </cell>
          <cell r="J154">
            <v>9167.0300000000007</v>
          </cell>
        </row>
        <row r="155">
          <cell r="G155" t="str">
            <v>JCB</v>
          </cell>
          <cell r="J155">
            <v>9167.0300000000007</v>
          </cell>
        </row>
        <row r="156">
          <cell r="G156" t="str">
            <v>Cast Bar UK</v>
          </cell>
          <cell r="J156">
            <v>9237.66</v>
          </cell>
        </row>
        <row r="157">
          <cell r="G157" t="str">
            <v>Bretby GP</v>
          </cell>
          <cell r="J157">
            <v>1711.5</v>
          </cell>
        </row>
        <row r="158">
          <cell r="G158" t="str">
            <v>Holwell Works</v>
          </cell>
          <cell r="J158">
            <v>9167.0300000000007</v>
          </cell>
        </row>
        <row r="159">
          <cell r="G159" t="str">
            <v>Pedigree Petfoods</v>
          </cell>
          <cell r="J159">
            <v>9096.4</v>
          </cell>
        </row>
        <row r="160">
          <cell r="G160" t="str">
            <v>Alstom Wolverton</v>
          </cell>
          <cell r="J160">
            <v>1782.13</v>
          </cell>
        </row>
        <row r="161">
          <cell r="G161" t="str">
            <v>Colworth Laboratory</v>
          </cell>
          <cell r="J161">
            <v>1782.13</v>
          </cell>
        </row>
        <row r="162">
          <cell r="G162" t="str">
            <v>Boots Thane Road</v>
          </cell>
          <cell r="J162">
            <v>9432.66</v>
          </cell>
        </row>
        <row r="163">
          <cell r="G163" t="str">
            <v>QMC</v>
          </cell>
          <cell r="J163">
            <v>8946.15</v>
          </cell>
        </row>
        <row r="164">
          <cell r="G164" t="str">
            <v>British Gypsum</v>
          </cell>
          <cell r="J164">
            <v>12169.63</v>
          </cell>
        </row>
        <row r="165">
          <cell r="G165" t="str">
            <v>Melbourne STW</v>
          </cell>
          <cell r="J165">
            <v>1782.13</v>
          </cell>
        </row>
        <row r="166">
          <cell r="G166" t="str">
            <v>Whetstone</v>
          </cell>
          <cell r="J166">
            <v>1782.13</v>
          </cell>
        </row>
        <row r="167">
          <cell r="G167" t="str">
            <v>Holbrook Works</v>
          </cell>
          <cell r="J167">
            <v>1782.13</v>
          </cell>
        </row>
        <row r="168">
          <cell r="G168" t="str">
            <v>Astrazeneca Charnwood</v>
          </cell>
          <cell r="J168">
            <v>13263.44</v>
          </cell>
        </row>
        <row r="169">
          <cell r="G169" t="str">
            <v>B&amp;Q Manton</v>
          </cell>
          <cell r="J169">
            <v>1609.29</v>
          </cell>
        </row>
        <row r="170">
          <cell r="G170" t="str">
            <v>Transco Churchover</v>
          </cell>
          <cell r="J170">
            <v>12751.89</v>
          </cell>
        </row>
        <row r="171">
          <cell r="G171" t="str">
            <v>Alstom Rugby</v>
          </cell>
          <cell r="J171">
            <v>4609.7700000000004</v>
          </cell>
        </row>
        <row r="172">
          <cell r="G172" t="str">
            <v>Low Spinney Wind Farm</v>
          </cell>
          <cell r="J172">
            <v>118.11</v>
          </cell>
        </row>
        <row r="173">
          <cell r="G173" t="str">
            <v>Swinford Wind Farm</v>
          </cell>
          <cell r="J173">
            <v>1552.73</v>
          </cell>
        </row>
        <row r="174">
          <cell r="G174" t="str">
            <v>Yelvertoft Wind Farm</v>
          </cell>
          <cell r="J174">
            <v>1537.78</v>
          </cell>
        </row>
        <row r="175">
          <cell r="G175" t="str">
            <v>Maxwell House Data Centre</v>
          </cell>
          <cell r="J175">
            <v>47421.66</v>
          </cell>
        </row>
        <row r="176">
          <cell r="G176" t="str">
            <v>Burton Wolds Wind Farm phase 2</v>
          </cell>
          <cell r="J176">
            <v>37.54</v>
          </cell>
        </row>
        <row r="177">
          <cell r="G177" t="str">
            <v>Shacks Barn PV</v>
          </cell>
          <cell r="J177">
            <v>1491.21</v>
          </cell>
        </row>
        <row r="178">
          <cell r="G178" t="str">
            <v>Hatton Gas Compressor</v>
          </cell>
          <cell r="J178">
            <v>63868.01</v>
          </cell>
        </row>
        <row r="179">
          <cell r="G179" t="str">
            <v>North Hykeham EFW</v>
          </cell>
          <cell r="J179">
            <v>26.2</v>
          </cell>
        </row>
        <row r="180">
          <cell r="G180" t="str">
            <v>Sleaford Renewable Energy Plant</v>
          </cell>
          <cell r="J180">
            <v>98.07</v>
          </cell>
        </row>
        <row r="181">
          <cell r="G181" t="str">
            <v>Bilsthorpe Wind Farm</v>
          </cell>
          <cell r="J181">
            <v>21.21</v>
          </cell>
        </row>
        <row r="182">
          <cell r="G182" t="str">
            <v>Old Dalby Lodge Wind Farm</v>
          </cell>
          <cell r="J182">
            <v>34.92</v>
          </cell>
        </row>
        <row r="183">
          <cell r="G183" t="str">
            <v>Willoughby STOR generation</v>
          </cell>
          <cell r="J183">
            <v>1480.39</v>
          </cell>
        </row>
        <row r="184">
          <cell r="G184" t="str">
            <v>Rolls Royce AB&amp;E 33kV</v>
          </cell>
          <cell r="J184">
            <v>38269.440000000002</v>
          </cell>
        </row>
        <row r="185">
          <cell r="G185" t="str">
            <v>The Grange Wind Farm</v>
          </cell>
          <cell r="J185">
            <v>1507.01</v>
          </cell>
        </row>
        <row r="186">
          <cell r="G186" t="str">
            <v>Clay Lake STOR</v>
          </cell>
          <cell r="J186">
            <v>1481.81</v>
          </cell>
        </row>
        <row r="187">
          <cell r="G187" t="str">
            <v>Balderton STOR</v>
          </cell>
          <cell r="J187">
            <v>1481.28</v>
          </cell>
        </row>
        <row r="188">
          <cell r="G188" t="str">
            <v>Wymeswold Solar Park</v>
          </cell>
          <cell r="J188">
            <v>6.59</v>
          </cell>
        </row>
        <row r="189">
          <cell r="G189" t="str">
            <v>French Farm Wind Farm</v>
          </cell>
          <cell r="J189">
            <v>54.59</v>
          </cell>
        </row>
        <row r="190">
          <cell r="G190" t="str">
            <v>Lilbourne Wind Farm</v>
          </cell>
          <cell r="J190">
            <v>1491.94</v>
          </cell>
        </row>
        <row r="191">
          <cell r="G191" t="str">
            <v>Chelvaston Renewable</v>
          </cell>
          <cell r="J191">
            <v>1599.4</v>
          </cell>
        </row>
        <row r="192">
          <cell r="G192" t="str">
            <v>Beachampton Solar Farm</v>
          </cell>
          <cell r="J192">
            <v>20.51</v>
          </cell>
        </row>
        <row r="193">
          <cell r="G193" t="str">
            <v>Croft End Solar Farm</v>
          </cell>
          <cell r="J193">
            <v>2.97</v>
          </cell>
        </row>
        <row r="194">
          <cell r="G194" t="str">
            <v>M1 Wind farm</v>
          </cell>
          <cell r="J194">
            <v>10.71</v>
          </cell>
        </row>
        <row r="195">
          <cell r="G195" t="str">
            <v>Low Farm Anaerobic Dig</v>
          </cell>
          <cell r="J195">
            <v>1501.09</v>
          </cell>
        </row>
        <row r="196">
          <cell r="G196" t="str">
            <v>Turweston Airfield Solar Farm</v>
          </cell>
          <cell r="J196">
            <v>1.89</v>
          </cell>
        </row>
        <row r="197">
          <cell r="G197" t="str">
            <v>Burton Pedwardine Solar</v>
          </cell>
          <cell r="J197">
            <v>12.92</v>
          </cell>
        </row>
        <row r="198">
          <cell r="G198" t="str">
            <v>Little Morton Farm Solar</v>
          </cell>
          <cell r="J198">
            <v>5.16</v>
          </cell>
        </row>
        <row r="199">
          <cell r="G199" t="str">
            <v>Rockingham</v>
          </cell>
          <cell r="J199">
            <v>21320.36</v>
          </cell>
        </row>
        <row r="200">
          <cell r="G200" t="str">
            <v>Santander Carlton Park 132/11</v>
          </cell>
          <cell r="J200">
            <v>12610.63</v>
          </cell>
        </row>
        <row r="201">
          <cell r="G201" t="str">
            <v>Delphi Diesel</v>
          </cell>
          <cell r="J201">
            <v>1714.54</v>
          </cell>
        </row>
        <row r="202">
          <cell r="G202" t="str">
            <v>Lodge Farm Solar Park</v>
          </cell>
          <cell r="J202">
            <v>27.65</v>
          </cell>
        </row>
        <row r="203">
          <cell r="G203" t="str">
            <v>Ermine Farm PV</v>
          </cell>
          <cell r="J203">
            <v>56.4</v>
          </cell>
        </row>
        <row r="204">
          <cell r="G204" t="str">
            <v>Ridge Solar Park</v>
          </cell>
          <cell r="J204">
            <v>1485.41</v>
          </cell>
        </row>
        <row r="205">
          <cell r="G205" t="str">
            <v>Winwick Wind Farm</v>
          </cell>
          <cell r="J205">
            <v>1.87</v>
          </cell>
        </row>
        <row r="206">
          <cell r="G206" t="str">
            <v>Watford Lodge Wind Farm</v>
          </cell>
          <cell r="J206">
            <v>70.97</v>
          </cell>
        </row>
        <row r="207">
          <cell r="G207" t="str">
            <v>Leverton Solar Park</v>
          </cell>
          <cell r="J207">
            <v>2.91</v>
          </cell>
        </row>
        <row r="208">
          <cell r="G208" t="str">
            <v>Burton Pedwardine Phase 2</v>
          </cell>
          <cell r="J208">
            <v>27.27</v>
          </cell>
        </row>
        <row r="209">
          <cell r="G209" t="str">
            <v>Hartwell Solar Farm</v>
          </cell>
          <cell r="J209">
            <v>21.87</v>
          </cell>
        </row>
        <row r="210">
          <cell r="G210" t="str">
            <v>Eakley Lanes Solar North</v>
          </cell>
          <cell r="J210">
            <v>31.15</v>
          </cell>
        </row>
        <row r="211">
          <cell r="G211" t="str">
            <v>Eakley Lanes Solar South</v>
          </cell>
          <cell r="J211">
            <v>61.53</v>
          </cell>
        </row>
        <row r="212">
          <cell r="G212" t="str">
            <v>Welbeck Colliery PV</v>
          </cell>
          <cell r="J212">
            <v>7.91</v>
          </cell>
        </row>
        <row r="213">
          <cell r="G213" t="str">
            <v>Newton Road PV</v>
          </cell>
          <cell r="J213">
            <v>1483.59</v>
          </cell>
        </row>
        <row r="214">
          <cell r="G214" t="str">
            <v>New Albion Wind Farm</v>
          </cell>
          <cell r="J214">
            <v>38.880000000000003</v>
          </cell>
        </row>
        <row r="215">
          <cell r="G215" t="str">
            <v>Moat Farm PV</v>
          </cell>
          <cell r="J215">
            <v>25.23</v>
          </cell>
        </row>
        <row r="216">
          <cell r="G216" t="str">
            <v>Bilsthorpe Solar</v>
          </cell>
          <cell r="J216">
            <v>10.53</v>
          </cell>
        </row>
        <row r="217">
          <cell r="G217" t="str">
            <v>Hall Farm Site PV  1</v>
          </cell>
          <cell r="J217">
            <v>1503.81</v>
          </cell>
        </row>
        <row r="218">
          <cell r="G218" t="str">
            <v>Gaultney Solar Park</v>
          </cell>
          <cell r="J218">
            <v>1.33</v>
          </cell>
        </row>
        <row r="219">
          <cell r="G219" t="str">
            <v>Fiskerton Solar Farm</v>
          </cell>
          <cell r="J219">
            <v>1488.52</v>
          </cell>
        </row>
        <row r="220">
          <cell r="G220" t="str">
            <v>Mount Mill Solar Park</v>
          </cell>
          <cell r="J220">
            <v>8.8699999999999992</v>
          </cell>
        </row>
        <row r="221">
          <cell r="G221" t="str">
            <v>Podington Airfield WF</v>
          </cell>
          <cell r="J221">
            <v>126.77</v>
          </cell>
        </row>
        <row r="222">
          <cell r="G222" t="str">
            <v>Branston South PV Farm</v>
          </cell>
          <cell r="J222">
            <v>1483.87</v>
          </cell>
        </row>
        <row r="223">
          <cell r="G223" t="str">
            <v>Eakring Solar Farm</v>
          </cell>
          <cell r="J223">
            <v>2.39</v>
          </cell>
        </row>
        <row r="224">
          <cell r="G224" t="str">
            <v>Ragdale PV Solar Park</v>
          </cell>
          <cell r="J224">
            <v>4.97</v>
          </cell>
        </row>
        <row r="225">
          <cell r="G225" t="str">
            <v>Thoresby Solar Farm</v>
          </cell>
          <cell r="J225">
            <v>8.2899999999999991</v>
          </cell>
        </row>
        <row r="226">
          <cell r="G226" t="str">
            <v>Welbeck Solar Farm</v>
          </cell>
          <cell r="J226">
            <v>5.79</v>
          </cell>
        </row>
        <row r="227">
          <cell r="G227" t="str">
            <v>Atherstone Solar Farm</v>
          </cell>
          <cell r="J227">
            <v>2.73</v>
          </cell>
        </row>
        <row r="228">
          <cell r="G228" t="str">
            <v>Babworth Estate PV Farm</v>
          </cell>
          <cell r="J228">
            <v>4.29</v>
          </cell>
        </row>
        <row r="229">
          <cell r="G229" t="str">
            <v>Homestead Farm Solar Park</v>
          </cell>
          <cell r="J229">
            <v>6.05</v>
          </cell>
        </row>
        <row r="230">
          <cell r="G230" t="str">
            <v>Grange Solar Farm</v>
          </cell>
          <cell r="J230">
            <v>4.12</v>
          </cell>
        </row>
        <row r="231">
          <cell r="G231" t="str">
            <v>Grendon/Huntingdon Interconnector</v>
          </cell>
          <cell r="J231">
            <v>38183.72</v>
          </cell>
        </row>
        <row r="232">
          <cell r="G232" t="str">
            <v>Corby Power generation</v>
          </cell>
          <cell r="J232">
            <v>0</v>
          </cell>
        </row>
        <row r="233">
          <cell r="G233" t="str">
            <v>Redfield Road 1 STOR</v>
          </cell>
          <cell r="J233">
            <v>15.14</v>
          </cell>
        </row>
        <row r="234">
          <cell r="G234" t="str">
            <v>Trafalgar Pk Gas STOR</v>
          </cell>
          <cell r="J234">
            <v>22.86</v>
          </cell>
        </row>
        <row r="235">
          <cell r="G235" t="str">
            <v>Redfield Road B STOR</v>
          </cell>
          <cell r="J235">
            <v>16.149999999999999</v>
          </cell>
        </row>
        <row r="236">
          <cell r="G236" t="str">
            <v>Watnall Brickworks</v>
          </cell>
          <cell r="J236">
            <v>1.31</v>
          </cell>
        </row>
        <row r="237">
          <cell r="G237" t="str">
            <v>Alfreton Solar PV</v>
          </cell>
          <cell r="J237">
            <v>7.82</v>
          </cell>
        </row>
        <row r="238">
          <cell r="G238" t="str">
            <v>Ansty Park ESS</v>
          </cell>
          <cell r="J238">
            <v>276.60000000000002</v>
          </cell>
        </row>
        <row r="239">
          <cell r="G239" t="str">
            <v>Asfordby B STOR</v>
          </cell>
          <cell r="J239">
            <v>582.47</v>
          </cell>
        </row>
        <row r="240">
          <cell r="G240" t="str">
            <v>Ashland Farm PV</v>
          </cell>
          <cell r="J240">
            <v>4.5</v>
          </cell>
        </row>
        <row r="241">
          <cell r="G241" t="str">
            <v>Belvoir PV</v>
          </cell>
          <cell r="J241">
            <v>4.9800000000000004</v>
          </cell>
        </row>
        <row r="242">
          <cell r="G242" t="str">
            <v>Boythorpe Works ESS</v>
          </cell>
          <cell r="J242">
            <v>256.68</v>
          </cell>
        </row>
        <row r="243">
          <cell r="G243" t="str">
            <v>Bridge Street ESS &amp; PV</v>
          </cell>
          <cell r="J243">
            <v>51.34</v>
          </cell>
        </row>
        <row r="244">
          <cell r="G244" t="str">
            <v>Burton Pedwardine Ph1 PV</v>
          </cell>
          <cell r="J244">
            <v>13.3</v>
          </cell>
        </row>
        <row r="245">
          <cell r="G245" t="str">
            <v>Clay Cross EFW</v>
          </cell>
          <cell r="J245">
            <v>86.61</v>
          </cell>
        </row>
        <row r="246">
          <cell r="G246" t="str">
            <v>Coney Grey PV</v>
          </cell>
          <cell r="J246">
            <v>4.7699999999999996</v>
          </cell>
        </row>
        <row r="247">
          <cell r="G247" t="str">
            <v>Decoy Farm BIO</v>
          </cell>
          <cell r="J247">
            <v>2.27</v>
          </cell>
        </row>
        <row r="248">
          <cell r="G248" t="str">
            <v>Decoy Farm Crowland WF</v>
          </cell>
          <cell r="J248">
            <v>5.29</v>
          </cell>
        </row>
        <row r="249">
          <cell r="G249" t="str">
            <v>Dunsby STOR</v>
          </cell>
          <cell r="J249">
            <v>13.88</v>
          </cell>
        </row>
        <row r="250">
          <cell r="G250" t="str">
            <v>Dunsford Road (Alfreton PV)</v>
          </cell>
          <cell r="J250">
            <v>13.2</v>
          </cell>
        </row>
        <row r="251">
          <cell r="G251" t="str">
            <v>Eakring Road Bilsthorpe BIO</v>
          </cell>
          <cell r="J251">
            <v>672.68</v>
          </cell>
        </row>
        <row r="252">
          <cell r="G252" t="str">
            <v>East Wood End PV</v>
          </cell>
          <cell r="J252">
            <v>3.03</v>
          </cell>
        </row>
        <row r="253">
          <cell r="G253" t="str">
            <v>Eden Meadows ESS &amp; PV</v>
          </cell>
          <cell r="J253">
            <v>1170.4100000000001</v>
          </cell>
        </row>
        <row r="254">
          <cell r="G254" t="str">
            <v>Fiskerton Gas Gen</v>
          </cell>
          <cell r="J254">
            <v>24.14</v>
          </cell>
        </row>
        <row r="255">
          <cell r="G255" t="str">
            <v>Gonerby Moor PV</v>
          </cell>
          <cell r="J255">
            <v>6.77</v>
          </cell>
        </row>
        <row r="256">
          <cell r="G256" t="str">
            <v>Grantys PV</v>
          </cell>
          <cell r="J256">
            <v>100.22</v>
          </cell>
        </row>
        <row r="257">
          <cell r="G257" t="str">
            <v>Green Lane Phase 2 PV</v>
          </cell>
          <cell r="J257">
            <v>7.76</v>
          </cell>
        </row>
        <row r="258">
          <cell r="G258" t="str">
            <v>Halloughton Solar Farm Southwell</v>
          </cell>
          <cell r="J258">
            <v>4.9800000000000004</v>
          </cell>
        </row>
        <row r="259">
          <cell r="G259" t="str">
            <v>Hasland Solar Farm</v>
          </cell>
          <cell r="J259">
            <v>6.43</v>
          </cell>
        </row>
        <row r="260">
          <cell r="G260" t="str">
            <v>Heckington Fen WF</v>
          </cell>
          <cell r="J260">
            <v>826.48</v>
          </cell>
        </row>
        <row r="261">
          <cell r="G261" t="str">
            <v>Highgrounds STOR</v>
          </cell>
          <cell r="J261">
            <v>2.04</v>
          </cell>
        </row>
        <row r="262">
          <cell r="G262" t="str">
            <v>Horsemoor Drove Wind Farm</v>
          </cell>
          <cell r="J262">
            <v>48.02</v>
          </cell>
        </row>
        <row r="263">
          <cell r="G263" t="str">
            <v>Inkersall Farm PV</v>
          </cell>
          <cell r="J263">
            <v>11.31</v>
          </cell>
        </row>
        <row r="264">
          <cell r="G264" t="str">
            <v>Inkersall Grange Farm Bilsthorpe PV</v>
          </cell>
          <cell r="J264">
            <v>59.32</v>
          </cell>
        </row>
        <row r="265">
          <cell r="G265" t="str">
            <v>Inkersall Road ESS &amp; PV</v>
          </cell>
          <cell r="J265">
            <v>3069.51</v>
          </cell>
        </row>
        <row r="266">
          <cell r="G266" t="str">
            <v>Ladywood Farm PV</v>
          </cell>
          <cell r="J266">
            <v>1.93</v>
          </cell>
        </row>
        <row r="267">
          <cell r="G267" t="str">
            <v>Land at Ash Farm ESS &amp; PV</v>
          </cell>
          <cell r="J267">
            <v>866.79</v>
          </cell>
        </row>
        <row r="268">
          <cell r="G268" t="str">
            <v>Land at Crifton Lodge Farm Bilsthorpe PV</v>
          </cell>
          <cell r="J268">
            <v>15.02</v>
          </cell>
        </row>
        <row r="269">
          <cell r="G269" t="str">
            <v>Land at Langer Lane ESS &amp; PV</v>
          </cell>
          <cell r="J269">
            <v>304.70999999999998</v>
          </cell>
        </row>
        <row r="270">
          <cell r="G270" t="str">
            <v>Land at Newhall PV</v>
          </cell>
          <cell r="J270">
            <v>37.5</v>
          </cell>
        </row>
        <row r="271">
          <cell r="G271" t="str">
            <v>Land at Seagrave PV</v>
          </cell>
          <cell r="J271">
            <v>10.07</v>
          </cell>
        </row>
        <row r="272">
          <cell r="G272" t="str">
            <v>Laurel Close PV</v>
          </cell>
          <cell r="J272">
            <v>3.35</v>
          </cell>
        </row>
        <row r="273">
          <cell r="G273" t="str">
            <v>Litchlake Farm PV</v>
          </cell>
          <cell r="J273">
            <v>5.48</v>
          </cell>
        </row>
        <row r="274">
          <cell r="G274" t="str">
            <v>Mallows Lane ESS &amp; PV</v>
          </cell>
          <cell r="J274">
            <v>326.55</v>
          </cell>
        </row>
        <row r="275">
          <cell r="G275" t="str">
            <v>Manor Farm Beachampton ESS</v>
          </cell>
          <cell r="J275">
            <v>235.02</v>
          </cell>
        </row>
        <row r="276">
          <cell r="G276" t="str">
            <v>Mead Phase1 PV</v>
          </cell>
          <cell r="J276">
            <v>27.46</v>
          </cell>
        </row>
        <row r="277">
          <cell r="G277" t="str">
            <v>Mill Farm 2 Great Ponton PV</v>
          </cell>
          <cell r="J277">
            <v>19.62</v>
          </cell>
        </row>
        <row r="278">
          <cell r="G278" t="str">
            <v>Newton Wood Farm ESS</v>
          </cell>
          <cell r="J278">
            <v>499.26</v>
          </cell>
        </row>
        <row r="279">
          <cell r="G279" t="str">
            <v>Portway Newport P GAS</v>
          </cell>
          <cell r="J279">
            <v>44.84</v>
          </cell>
        </row>
        <row r="280">
          <cell r="G280" t="str">
            <v>Potash Farm A ESS</v>
          </cell>
          <cell r="J280">
            <v>675.25</v>
          </cell>
        </row>
        <row r="281">
          <cell r="G281" t="str">
            <v>Potash Farm B ESS</v>
          </cell>
          <cell r="J281">
            <v>534.97</v>
          </cell>
        </row>
        <row r="282">
          <cell r="G282" t="str">
            <v>Red House Solar Farm</v>
          </cell>
          <cell r="J282">
            <v>0.82</v>
          </cell>
        </row>
        <row r="283">
          <cell r="G283" t="str">
            <v>Retford Road Gas Gen</v>
          </cell>
          <cell r="J283">
            <v>1.02</v>
          </cell>
        </row>
        <row r="284">
          <cell r="G284" t="str">
            <v>Sheepbridge Lane ESS</v>
          </cell>
          <cell r="J284">
            <v>21.51</v>
          </cell>
        </row>
        <row r="285">
          <cell r="G285" t="str">
            <v>Shirebrook Wind Farm</v>
          </cell>
          <cell r="J285">
            <v>25.4</v>
          </cell>
        </row>
        <row r="286">
          <cell r="G286" t="str">
            <v>Shireoaks Hall Farm PV</v>
          </cell>
          <cell r="J286">
            <v>5.31</v>
          </cell>
        </row>
        <row r="287">
          <cell r="G287" t="str">
            <v>South Wheatley PV</v>
          </cell>
          <cell r="J287">
            <v>1.25</v>
          </cell>
        </row>
        <row r="288">
          <cell r="G288" t="str">
            <v>Spring Ridge WF</v>
          </cell>
          <cell r="J288">
            <v>136.69</v>
          </cell>
        </row>
        <row r="289">
          <cell r="G289" t="str">
            <v>Stoke Heights Wind Farm</v>
          </cell>
          <cell r="J289">
            <v>113.72</v>
          </cell>
        </row>
        <row r="290">
          <cell r="G290" t="str">
            <v>Stow Park Farm ESS &amp; PV</v>
          </cell>
          <cell r="J290">
            <v>83.6</v>
          </cell>
        </row>
        <row r="291">
          <cell r="G291" t="str">
            <v>Stud Farm Sutton-on-Trent PV</v>
          </cell>
          <cell r="J291">
            <v>3.05</v>
          </cell>
        </row>
        <row r="292">
          <cell r="G292" t="str">
            <v>Swift Wind Farm</v>
          </cell>
          <cell r="J292">
            <v>4.13</v>
          </cell>
        </row>
        <row r="293">
          <cell r="G293" t="str">
            <v>Tathall End Solar Farm</v>
          </cell>
          <cell r="J293">
            <v>19.55</v>
          </cell>
        </row>
        <row r="294">
          <cell r="G294" t="str">
            <v>Thornton Solar Farm</v>
          </cell>
          <cell r="J294">
            <v>66.739999999999995</v>
          </cell>
        </row>
        <row r="295">
          <cell r="G295" t="str">
            <v>Thurlaston Estate Solar Farm</v>
          </cell>
          <cell r="J295">
            <v>1.01</v>
          </cell>
        </row>
        <row r="296">
          <cell r="G296" t="str">
            <v>Tiln Farm Solar Retford PV</v>
          </cell>
          <cell r="J296">
            <v>332.89</v>
          </cell>
        </row>
        <row r="297">
          <cell r="G297" t="str">
            <v>Tolldish Hall PV</v>
          </cell>
          <cell r="J297">
            <v>15.58</v>
          </cell>
        </row>
        <row r="298">
          <cell r="G298" t="str">
            <v>Tuckey Farm PV</v>
          </cell>
          <cell r="J298">
            <v>4.03</v>
          </cell>
        </row>
        <row r="299">
          <cell r="G299" t="str">
            <v>Tutbury Solar Farm</v>
          </cell>
          <cell r="J299">
            <v>46.3</v>
          </cell>
        </row>
        <row r="300">
          <cell r="G300" t="str">
            <v>Vauls Farm PV</v>
          </cell>
          <cell r="J300">
            <v>17.66</v>
          </cell>
        </row>
        <row r="301">
          <cell r="G301" t="str">
            <v>Welby Pastures PV</v>
          </cell>
          <cell r="J301">
            <v>34.9</v>
          </cell>
        </row>
        <row r="302">
          <cell r="G302" t="str">
            <v>Westfield House Farm PV</v>
          </cell>
          <cell r="J302">
            <v>57.6</v>
          </cell>
        </row>
        <row r="303">
          <cell r="G303" t="str">
            <v>Whaddon 2872</v>
          </cell>
          <cell r="J303">
            <v>1.07</v>
          </cell>
        </row>
        <row r="304">
          <cell r="G304" t="str">
            <v>Whaley Solar</v>
          </cell>
          <cell r="J304">
            <v>63.61</v>
          </cell>
        </row>
        <row r="305">
          <cell r="G305" t="str">
            <v>Whitsundoles Solar Farm</v>
          </cell>
          <cell r="J305">
            <v>21.34</v>
          </cell>
        </row>
        <row r="306">
          <cell r="G306" t="str">
            <v>Wide Lane Solar Farm</v>
          </cell>
          <cell r="J306">
            <v>4.9000000000000004</v>
          </cell>
        </row>
        <row r="307">
          <cell r="G307" t="str">
            <v>Wilsthorpe Farm PV</v>
          </cell>
          <cell r="J307">
            <v>7.6</v>
          </cell>
        </row>
        <row r="308">
          <cell r="G308" t="str">
            <v>Winkburn Solar</v>
          </cell>
          <cell r="J308">
            <v>9.89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CA73-5E9F-43EA-91C6-DC9AC73D66A5}">
  <dimension ref="A1:AH585"/>
  <sheetViews>
    <sheetView tabSelected="1" topLeftCell="B14" zoomScale="90" zoomScaleNormal="90" workbookViewId="0">
      <selection activeCell="B21" sqref="B21"/>
    </sheetView>
  </sheetViews>
  <sheetFormatPr defaultRowHeight="14.4" x14ac:dyDescent="0.3"/>
  <cols>
    <col min="1" max="1" width="23.6640625" bestFit="1" customWidth="1"/>
    <col min="2" max="2" width="16.33203125" customWidth="1"/>
    <col min="3" max="4" width="20.109375" customWidth="1"/>
    <col min="5" max="5" width="19.109375" customWidth="1"/>
    <col min="6" max="6" width="20.33203125" customWidth="1"/>
    <col min="7" max="7" width="19.33203125" customWidth="1"/>
    <col min="8" max="8" width="21.44140625" bestFit="1" customWidth="1"/>
    <col min="9" max="10" width="21.44140625" customWidth="1"/>
    <col min="11" max="12" width="21.44140625" bestFit="1" customWidth="1"/>
    <col min="13" max="14" width="24.44140625" bestFit="1" customWidth="1"/>
    <col min="15" max="15" width="24.44140625" customWidth="1"/>
    <col min="16" max="16" width="24.44140625" bestFit="1" customWidth="1"/>
    <col min="18" max="18" width="13.33203125" bestFit="1" customWidth="1"/>
    <col min="19" max="23" width="16.44140625" bestFit="1" customWidth="1"/>
    <col min="24" max="25" width="16.109375" customWidth="1"/>
    <col min="26" max="27" width="12.6640625" customWidth="1"/>
    <col min="28" max="28" width="11.33203125" customWidth="1"/>
    <col min="29" max="30" width="24.44140625" bestFit="1" customWidth="1"/>
    <col min="31" max="31" width="28.44140625" customWidth="1"/>
    <col min="32" max="32" width="22.88671875" customWidth="1"/>
    <col min="33" max="33" width="11.5546875" customWidth="1"/>
  </cols>
  <sheetData>
    <row r="1" spans="1:34" ht="21" x14ac:dyDescent="0.4">
      <c r="A1" s="14">
        <v>1</v>
      </c>
      <c r="B1" s="51" t="s">
        <v>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34" ht="21" x14ac:dyDescent="0.4">
      <c r="A2" s="14">
        <v>2</v>
      </c>
      <c r="B2" s="51" t="s">
        <v>35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34" ht="21" x14ac:dyDescent="0.4">
      <c r="A3" s="14">
        <v>3</v>
      </c>
      <c r="B3" s="51" t="s">
        <v>10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34" ht="21" x14ac:dyDescent="0.4">
      <c r="A4" s="14">
        <v>4</v>
      </c>
      <c r="B4" s="51" t="s">
        <v>36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34" ht="21" x14ac:dyDescent="0.4">
      <c r="A5" s="14">
        <v>5</v>
      </c>
      <c r="B5" s="51" t="s">
        <v>37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34" ht="21" x14ac:dyDescent="0.4">
      <c r="A6" s="14">
        <v>6</v>
      </c>
      <c r="B6" s="51" t="s">
        <v>41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34" ht="21" x14ac:dyDescent="0.4">
      <c r="A7" s="14">
        <v>7</v>
      </c>
      <c r="B7" s="51" t="s">
        <v>42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34" ht="21" x14ac:dyDescent="0.4">
      <c r="A8" s="14">
        <v>8</v>
      </c>
      <c r="B8" s="51" t="s">
        <v>11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34" ht="15" thickBot="1" x14ac:dyDescent="0.35"/>
    <row r="10" spans="1:34" ht="21" x14ac:dyDescent="0.4">
      <c r="B10" s="43" t="s">
        <v>38</v>
      </c>
      <c r="C10" s="56" t="str">
        <f>[1]Overview!$B$4</f>
        <v>Western Power Distribution (East Midlands) plc</v>
      </c>
      <c r="D10" s="57"/>
      <c r="E10" s="57"/>
      <c r="F10" s="57"/>
      <c r="G10" s="57"/>
      <c r="H10" s="57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/>
    </row>
    <row r="11" spans="1:34" ht="21" x14ac:dyDescent="0.4">
      <c r="R11" s="28" t="s">
        <v>7</v>
      </c>
      <c r="S11" s="39"/>
      <c r="T11" s="6"/>
      <c r="U11" s="52" t="s">
        <v>5</v>
      </c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8"/>
    </row>
    <row r="12" spans="1:34" ht="26.4" x14ac:dyDescent="0.3">
      <c r="A12" s="1" t="s">
        <v>0</v>
      </c>
      <c r="B12" s="1" t="s">
        <v>1</v>
      </c>
      <c r="C12" s="1" t="s">
        <v>43</v>
      </c>
      <c r="D12" s="1" t="s">
        <v>40</v>
      </c>
      <c r="E12" s="1" t="s">
        <v>40</v>
      </c>
      <c r="F12" s="1" t="s">
        <v>12</v>
      </c>
      <c r="G12" s="1" t="s">
        <v>13</v>
      </c>
      <c r="H12" s="17" t="s">
        <v>45</v>
      </c>
      <c r="I12" s="17" t="s">
        <v>31</v>
      </c>
      <c r="J12" s="17" t="s">
        <v>14</v>
      </c>
      <c r="K12" s="17" t="s">
        <v>15</v>
      </c>
      <c r="L12" s="17" t="s">
        <v>16</v>
      </c>
      <c r="M12" s="18" t="s">
        <v>47</v>
      </c>
      <c r="N12" s="18" t="s">
        <v>33</v>
      </c>
      <c r="O12" s="18" t="s">
        <v>17</v>
      </c>
      <c r="P12" s="19" t="s">
        <v>18</v>
      </c>
      <c r="R12" s="7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8"/>
    </row>
    <row r="13" spans="1:34" ht="15" customHeight="1" x14ac:dyDescent="0.3">
      <c r="R13" s="53" t="s">
        <v>2</v>
      </c>
      <c r="S13" s="54"/>
      <c r="T13" s="54"/>
      <c r="U13" s="54"/>
      <c r="V13" s="54"/>
      <c r="W13" s="54"/>
      <c r="X13" s="54"/>
      <c r="Y13" s="54"/>
      <c r="Z13" s="54"/>
      <c r="AA13" s="44"/>
      <c r="AB13" s="54" t="s">
        <v>4</v>
      </c>
      <c r="AC13" s="54"/>
      <c r="AD13" s="54"/>
      <c r="AE13" s="54"/>
      <c r="AF13" s="55"/>
      <c r="AG13" s="2"/>
      <c r="AH13" s="2"/>
    </row>
    <row r="14" spans="1:34" ht="31.5" customHeight="1" x14ac:dyDescent="0.3">
      <c r="A14" s="1" t="s">
        <v>0</v>
      </c>
      <c r="B14" s="1" t="s">
        <v>39</v>
      </c>
      <c r="C14" s="1" t="s">
        <v>44</v>
      </c>
      <c r="D14" s="1" t="s">
        <v>30</v>
      </c>
      <c r="E14" s="1" t="s">
        <v>22</v>
      </c>
      <c r="F14" s="1" t="s">
        <v>23</v>
      </c>
      <c r="G14" s="1" t="s">
        <v>24</v>
      </c>
      <c r="H14" s="17" t="s">
        <v>46</v>
      </c>
      <c r="I14" s="17" t="s">
        <v>32</v>
      </c>
      <c r="J14" s="17" t="s">
        <v>25</v>
      </c>
      <c r="K14" s="17" t="s">
        <v>26</v>
      </c>
      <c r="L14" s="17" t="s">
        <v>27</v>
      </c>
      <c r="M14" s="18" t="s">
        <v>47</v>
      </c>
      <c r="N14" s="18" t="s">
        <v>33</v>
      </c>
      <c r="O14" s="18" t="s">
        <v>17</v>
      </c>
      <c r="P14" s="19" t="s">
        <v>18</v>
      </c>
      <c r="R14" s="49" t="s">
        <v>3</v>
      </c>
      <c r="S14" s="1" t="s">
        <v>48</v>
      </c>
      <c r="T14" s="1" t="s">
        <v>34</v>
      </c>
      <c r="U14" s="1" t="s">
        <v>19</v>
      </c>
      <c r="V14" s="1" t="s">
        <v>20</v>
      </c>
      <c r="W14" s="1" t="s">
        <v>21</v>
      </c>
      <c r="X14" s="6"/>
      <c r="Y14" s="6"/>
      <c r="Z14" s="6"/>
      <c r="AA14" s="6"/>
      <c r="AB14" s="45" t="s">
        <v>3</v>
      </c>
      <c r="AC14" s="1" t="s">
        <v>47</v>
      </c>
      <c r="AD14" s="1" t="s">
        <v>33</v>
      </c>
      <c r="AE14" s="1" t="s">
        <v>17</v>
      </c>
      <c r="AF14" s="1" t="s">
        <v>18</v>
      </c>
    </row>
    <row r="15" spans="1:34" ht="21.6" customHeight="1" x14ac:dyDescent="0.3">
      <c r="A15" s="15" t="str">
        <f>'[1]Annex 2 EHV charges'!$G11</f>
        <v>Jaguar Land Rover Gaydon</v>
      </c>
      <c r="B15" s="15">
        <f>IFERROR(VLOOKUP($A15,'[2]Annex 2 EHV charges'!$G$10:$P$346,2,FALSE),"-")</f>
        <v>4</v>
      </c>
      <c r="C15" s="41">
        <f>_xlfn.XLOOKUP($A15,'[1]Annex 2 EHV charges'!$G$10:$G$296,'[1]Annex 2 EHV charges'!$I$10:$I$296,"-",0)</f>
        <v>4877.51</v>
      </c>
      <c r="D15" s="41">
        <f>_xlfn.XLOOKUP($A15,'[3]Annex 2 EHV charges'!$G$10:$G$307,'[3]Annex 2 EHV charges'!$I$10:$I$307,0,0)</f>
        <v>5170.93</v>
      </c>
      <c r="E15" s="41">
        <f>IFERROR(_xlfn.XLOOKUP($A15,'[4]Annex 2 EHV charges'!$G$10:$G$290,'[4]Annex 2 EHV charges'!$I$10:$I$290,0,0),0)</f>
        <v>68087.72</v>
      </c>
      <c r="F15" s="41">
        <f>_xlfn.XLOOKUP($A15,'[5]Annex 2 EHV charges'!$G$10:$G$308,'[5]Annex 2 EHV charges'!$J$10:$J$308,0,0)</f>
        <v>43448.7</v>
      </c>
      <c r="G15" s="41">
        <f>_xlfn.XLOOKUP($A15,'[2]Annex 2 EHV charges'!$G$10:$G$346,'[2]Annex 2 EHV charges'!$J$10:$J$346,0,0)</f>
        <v>52430.55</v>
      </c>
      <c r="H15" s="16">
        <f>($C15/100)*365</f>
        <v>17802.911500000002</v>
      </c>
      <c r="I15" s="16">
        <f>($D15/100)*365</f>
        <v>18873.894500000002</v>
      </c>
      <c r="J15" s="16">
        <f t="shared" ref="J15:J23" si="0">IFERROR(($E15/100)*365,0)</f>
        <v>248520.17800000001</v>
      </c>
      <c r="K15" s="16">
        <f>($F15/100)*366</f>
        <v>159022.242</v>
      </c>
      <c r="L15" s="16">
        <f>($G15/100)*365</f>
        <v>191371.50750000001</v>
      </c>
      <c r="M15" s="42"/>
      <c r="N15" s="42"/>
      <c r="O15" s="42"/>
      <c r="P15" s="42"/>
      <c r="R15" s="50">
        <v>1</v>
      </c>
      <c r="S15" s="48"/>
      <c r="T15" s="48"/>
      <c r="U15" s="48"/>
      <c r="V15" s="48"/>
      <c r="W15" s="48"/>
      <c r="X15" s="6"/>
      <c r="Y15" s="6"/>
      <c r="Z15" s="6"/>
      <c r="AA15" s="6"/>
      <c r="AB15" s="12">
        <v>1</v>
      </c>
      <c r="AC15" s="37"/>
      <c r="AD15" s="37"/>
      <c r="AE15" s="37"/>
      <c r="AF15" s="37"/>
    </row>
    <row r="16" spans="1:34" x14ac:dyDescent="0.3">
      <c r="A16" s="15" t="str">
        <f>'[1]Annex 2 EHV charges'!$G12</f>
        <v>Lyon Road Gas Gen</v>
      </c>
      <c r="B16" s="15">
        <f>IFERROR(VLOOKUP($A16,'[2]Annex 2 EHV charges'!$G$10:$P$346,2,FALSE),"-")</f>
        <v>0</v>
      </c>
      <c r="C16" s="41">
        <f>_xlfn.XLOOKUP($A16,'[1]Annex 2 EHV charges'!$G$10:$G$296,'[1]Annex 2 EHV charges'!$I$10:$I$296,"-",0)</f>
        <v>40.32</v>
      </c>
      <c r="D16" s="41">
        <f>_xlfn.XLOOKUP($A16,'[3]Annex 2 EHV charges'!$G$10:$G$307,'[3]Annex 2 EHV charges'!$I$10:$I$307,0,0)</f>
        <v>42.45</v>
      </c>
      <c r="E16" s="41">
        <f>IFERROR(_xlfn.XLOOKUP($A16,'[4]Annex 2 EHV charges'!$G$10:$G$290,'[4]Annex 2 EHV charges'!$I$10:$I$290,0,0),0)</f>
        <v>43.97</v>
      </c>
      <c r="F16" s="41">
        <f>_xlfn.XLOOKUP($A16,'[5]Annex 2 EHV charges'!$G$10:$G$308,'[5]Annex 2 EHV charges'!$J$10:$J$308,0,0)</f>
        <v>43.23</v>
      </c>
      <c r="G16" s="41">
        <f>_xlfn.XLOOKUP($A16,'[2]Annex 2 EHV charges'!$G$10:$G$346,'[2]Annex 2 EHV charges'!$J$10:$J$346,0,0)</f>
        <v>43.68</v>
      </c>
      <c r="H16" s="16">
        <f t="shared" ref="H16:H79" si="1">($C16/100)*365</f>
        <v>147.16800000000001</v>
      </c>
      <c r="I16" s="16">
        <f t="shared" ref="I16:I79" si="2">($D16/100)*365</f>
        <v>154.94250000000002</v>
      </c>
      <c r="J16" s="16">
        <f t="shared" si="0"/>
        <v>160.4905</v>
      </c>
      <c r="K16" s="16">
        <f t="shared" ref="K16:K79" si="3">($F16/100)*366</f>
        <v>158.22179999999997</v>
      </c>
      <c r="L16" s="16">
        <f t="shared" ref="L16:L79" si="4">($G16/100)*365</f>
        <v>159.43200000000002</v>
      </c>
      <c r="M16" s="42"/>
      <c r="N16" s="42"/>
      <c r="O16" s="42"/>
      <c r="P16" s="42"/>
      <c r="R16" s="50">
        <v>2</v>
      </c>
      <c r="S16" s="48"/>
      <c r="T16" s="48"/>
      <c r="U16" s="48"/>
      <c r="V16" s="48"/>
      <c r="W16" s="48"/>
      <c r="X16" s="6"/>
      <c r="Y16" s="6"/>
      <c r="Z16" s="6"/>
      <c r="AA16" s="6"/>
      <c r="AB16" s="12">
        <v>2</v>
      </c>
      <c r="AC16" s="37"/>
      <c r="AD16" s="37"/>
      <c r="AE16" s="37"/>
      <c r="AF16" s="37"/>
    </row>
    <row r="17" spans="1:33" x14ac:dyDescent="0.3">
      <c r="A17" s="15" t="str">
        <f>'[1]Annex 2 EHV charges'!$G13</f>
        <v>Asher Lane 33kV STOR</v>
      </c>
      <c r="B17" s="15">
        <f>IFERROR(VLOOKUP($A17,'[2]Annex 2 EHV charges'!$G$10:$P$346,2,FALSE),"-")</f>
        <v>0</v>
      </c>
      <c r="C17" s="41">
        <f>_xlfn.XLOOKUP($A17,'[1]Annex 2 EHV charges'!$G$10:$G$296,'[1]Annex 2 EHV charges'!$I$10:$I$296,"-",0)</f>
        <v>41.49</v>
      </c>
      <c r="D17" s="41">
        <f>_xlfn.XLOOKUP($A17,'[3]Annex 2 EHV charges'!$G$10:$G$307,'[3]Annex 2 EHV charges'!$I$10:$I$307,0,0)</f>
        <v>38.92</v>
      </c>
      <c r="E17" s="41">
        <f>IFERROR(_xlfn.XLOOKUP($A17,'[4]Annex 2 EHV charges'!$G$10:$G$290,'[4]Annex 2 EHV charges'!$I$10:$I$290,0,0),0)</f>
        <v>40.299999999999997</v>
      </c>
      <c r="F17" s="41">
        <f>_xlfn.XLOOKUP($A17,'[5]Annex 2 EHV charges'!$G$10:$G$308,'[5]Annex 2 EHV charges'!$J$10:$J$308,0,0)</f>
        <v>44.6</v>
      </c>
      <c r="G17" s="41">
        <f>_xlfn.XLOOKUP($A17,'[2]Annex 2 EHV charges'!$G$10:$G$346,'[2]Annex 2 EHV charges'!$J$10:$J$346,0,0)</f>
        <v>3.03</v>
      </c>
      <c r="H17" s="16">
        <f t="shared" si="1"/>
        <v>151.4385</v>
      </c>
      <c r="I17" s="16">
        <f t="shared" si="2"/>
        <v>142.05799999999999</v>
      </c>
      <c r="J17" s="16">
        <f t="shared" si="0"/>
        <v>147.095</v>
      </c>
      <c r="K17" s="16">
        <f t="shared" si="3"/>
        <v>163.23599999999999</v>
      </c>
      <c r="L17" s="16">
        <f t="shared" si="4"/>
        <v>11.059499999999998</v>
      </c>
      <c r="M17" s="42"/>
      <c r="N17" s="42"/>
      <c r="O17" s="42"/>
      <c r="P17" s="42"/>
      <c r="R17" s="50">
        <v>3</v>
      </c>
      <c r="S17" s="48"/>
      <c r="T17" s="48"/>
      <c r="U17" s="48"/>
      <c r="V17" s="48"/>
      <c r="W17" s="48"/>
      <c r="X17" s="6"/>
      <c r="Y17" s="6"/>
      <c r="Z17" s="6"/>
      <c r="AA17" s="6"/>
      <c r="AB17" s="12">
        <v>3</v>
      </c>
      <c r="AC17" s="37"/>
      <c r="AD17" s="37"/>
      <c r="AE17" s="37"/>
      <c r="AF17" s="37"/>
    </row>
    <row r="18" spans="1:33" x14ac:dyDescent="0.3">
      <c r="A18" s="15" t="str">
        <f>'[1]Annex 2 EHV charges'!$G14</f>
        <v>Spondon Peaking STOR</v>
      </c>
      <c r="B18" s="15" t="str">
        <f>IFERROR(VLOOKUP($A18,'[2]Annex 2 EHV charges'!$G$10:$P$346,2,FALSE),"-")</f>
        <v>-</v>
      </c>
      <c r="C18" s="41">
        <f>_xlfn.XLOOKUP($A18,'[1]Annex 2 EHV charges'!$G$10:$G$296,'[1]Annex 2 EHV charges'!$I$10:$I$296,"-",0)</f>
        <v>16.72</v>
      </c>
      <c r="D18" s="41">
        <f>_xlfn.XLOOKUP($A18,'[3]Annex 2 EHV charges'!$G$10:$G$307,'[3]Annex 2 EHV charges'!$I$10:$I$307,0,0)</f>
        <v>0</v>
      </c>
      <c r="E18" s="41">
        <f>IFERROR(_xlfn.XLOOKUP($A18,'[4]Annex 2 EHV charges'!$G$10:$G$290,'[4]Annex 2 EHV charges'!$I$10:$I$290,0,0),0)</f>
        <v>0</v>
      </c>
      <c r="F18" s="41">
        <f>_xlfn.XLOOKUP($A18,'[5]Annex 2 EHV charges'!$G$10:$G$308,'[5]Annex 2 EHV charges'!$J$10:$J$308,0,0)</f>
        <v>0</v>
      </c>
      <c r="G18" s="41">
        <f>_xlfn.XLOOKUP($A18,'[2]Annex 2 EHV charges'!$G$10:$G$346,'[2]Annex 2 EHV charges'!$J$10:$J$346,0,0)</f>
        <v>0</v>
      </c>
      <c r="H18" s="16">
        <f t="shared" si="1"/>
        <v>61.027999999999999</v>
      </c>
      <c r="I18" s="16">
        <f t="shared" si="2"/>
        <v>0</v>
      </c>
      <c r="J18" s="16">
        <f t="shared" si="0"/>
        <v>0</v>
      </c>
      <c r="K18" s="16">
        <f t="shared" si="3"/>
        <v>0</v>
      </c>
      <c r="L18" s="16">
        <f t="shared" si="4"/>
        <v>0</v>
      </c>
      <c r="M18" s="42"/>
      <c r="N18" s="42"/>
      <c r="O18" s="42"/>
      <c r="P18" s="42"/>
      <c r="R18" s="50">
        <v>4</v>
      </c>
      <c r="S18" s="48"/>
      <c r="T18" s="48"/>
      <c r="U18" s="48"/>
      <c r="V18" s="48"/>
      <c r="W18" s="48"/>
      <c r="X18" s="6"/>
      <c r="Y18" s="6"/>
      <c r="Z18" s="6"/>
      <c r="AA18" s="6"/>
      <c r="AB18" s="12">
        <v>4</v>
      </c>
      <c r="AC18" s="37"/>
      <c r="AD18" s="37"/>
      <c r="AE18" s="37"/>
      <c r="AF18" s="37"/>
    </row>
    <row r="19" spans="1:33" x14ac:dyDescent="0.3">
      <c r="A19" s="15" t="str">
        <f>'[1]Annex 2 EHV charges'!$G15</f>
        <v xml:space="preserve">Rhodia STOR </v>
      </c>
      <c r="B19" s="15" t="str">
        <f>IFERROR(VLOOKUP($A19,'[2]Annex 2 EHV charges'!$G$10:$P$346,2,FALSE),"-")</f>
        <v>-</v>
      </c>
      <c r="C19" s="41">
        <f>_xlfn.XLOOKUP($A19,'[1]Annex 2 EHV charges'!$G$10:$G$296,'[1]Annex 2 EHV charges'!$I$10:$I$296,"-",0)</f>
        <v>103.62</v>
      </c>
      <c r="D19" s="41">
        <f>_xlfn.XLOOKUP($A19,'[3]Annex 2 EHV charges'!$G$10:$G$307,'[3]Annex 2 EHV charges'!$I$10:$I$307,0,0)</f>
        <v>0</v>
      </c>
      <c r="E19" s="41">
        <f>IFERROR(_xlfn.XLOOKUP($A19,'[4]Annex 2 EHV charges'!$G$10:$G$290,'[4]Annex 2 EHV charges'!$I$10:$I$290,0,0),0)</f>
        <v>0</v>
      </c>
      <c r="F19" s="41">
        <f>_xlfn.XLOOKUP($A19,'[5]Annex 2 EHV charges'!$G$10:$G$308,'[5]Annex 2 EHV charges'!$J$10:$J$308,0,0)</f>
        <v>0</v>
      </c>
      <c r="G19" s="41">
        <f>_xlfn.XLOOKUP($A19,'[2]Annex 2 EHV charges'!$G$10:$G$346,'[2]Annex 2 EHV charges'!$J$10:$J$346,0,0)</f>
        <v>0</v>
      </c>
      <c r="H19" s="16">
        <f t="shared" si="1"/>
        <v>378.21300000000002</v>
      </c>
      <c r="I19" s="16">
        <f t="shared" si="2"/>
        <v>0</v>
      </c>
      <c r="J19" s="16">
        <f t="shared" si="0"/>
        <v>0</v>
      </c>
      <c r="K19" s="16">
        <f t="shared" si="3"/>
        <v>0</v>
      </c>
      <c r="L19" s="16">
        <f t="shared" si="4"/>
        <v>0</v>
      </c>
      <c r="M19" s="42"/>
      <c r="N19" s="42"/>
      <c r="O19" s="42"/>
      <c r="P19" s="42"/>
      <c r="R19" s="7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8"/>
    </row>
    <row r="20" spans="1:33" ht="15" thickBot="1" x14ac:dyDescent="0.35">
      <c r="A20" s="15" t="str">
        <f>'[1]Annex 2 EHV charges'!$G16</f>
        <v>Jaguar Land Rover Whitley</v>
      </c>
      <c r="B20" s="15">
        <f>IFERROR(VLOOKUP($A20,'[2]Annex 2 EHV charges'!$G$10:$P$346,2,FALSE),"-")</f>
        <v>4</v>
      </c>
      <c r="C20" s="41">
        <f>_xlfn.XLOOKUP($A20,'[1]Annex 2 EHV charges'!$G$10:$G$296,'[1]Annex 2 EHV charges'!$I$10:$I$296,"-",0)</f>
        <v>6048.48</v>
      </c>
      <c r="D20" s="41">
        <f>_xlfn.XLOOKUP($A20,'[3]Annex 2 EHV charges'!$G$10:$G$307,'[3]Annex 2 EHV charges'!$I$10:$I$307,0,0)</f>
        <v>6415.13</v>
      </c>
      <c r="E20" s="41">
        <f>IFERROR(_xlfn.XLOOKUP($A20,'[4]Annex 2 EHV charges'!$G$10:$G$290,'[4]Annex 2 EHV charges'!$I$10:$I$290,0,0),0)</f>
        <v>69376.27</v>
      </c>
      <c r="F20" s="41">
        <f>_xlfn.XLOOKUP($A20,'[5]Annex 2 EHV charges'!$G$10:$G$308,'[5]Annex 2 EHV charges'!$J$10:$J$308,0,0)</f>
        <v>44715.53</v>
      </c>
      <c r="G20" s="41">
        <f>_xlfn.XLOOKUP($A20,'[2]Annex 2 EHV charges'!$G$10:$G$346,'[2]Annex 2 EHV charges'!$J$10:$J$346,0,0)</f>
        <v>69372.990000000005</v>
      </c>
      <c r="H20" s="16">
        <f t="shared" si="1"/>
        <v>22076.951999999997</v>
      </c>
      <c r="I20" s="16">
        <f t="shared" si="2"/>
        <v>23415.224500000004</v>
      </c>
      <c r="J20" s="16">
        <f t="shared" si="0"/>
        <v>253223.3855</v>
      </c>
      <c r="K20" s="16">
        <f t="shared" si="3"/>
        <v>163658.83980000002</v>
      </c>
      <c r="L20" s="16">
        <f t="shared" si="4"/>
        <v>253211.41350000002</v>
      </c>
      <c r="M20" s="42"/>
      <c r="N20" s="42"/>
      <c r="O20" s="42"/>
      <c r="P20" s="42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/>
    </row>
    <row r="21" spans="1:33" x14ac:dyDescent="0.3">
      <c r="A21" s="15" t="str">
        <f>'[1]Annex 2 EHV charges'!$G17</f>
        <v>Yew Tree Farm PV</v>
      </c>
      <c r="B21" s="15">
        <f>IFERROR(VLOOKUP($A21,'[2]Annex 2 EHV charges'!$G$10:$P$346,2,FALSE),"-")</f>
        <v>0</v>
      </c>
      <c r="C21" s="41">
        <f>_xlfn.XLOOKUP($A21,'[1]Annex 2 EHV charges'!$G$10:$G$296,'[1]Annex 2 EHV charges'!$I$10:$I$296,"-",0)</f>
        <v>5.39</v>
      </c>
      <c r="D21" s="41">
        <f>_xlfn.XLOOKUP($A21,'[3]Annex 2 EHV charges'!$G$10:$G$307,'[3]Annex 2 EHV charges'!$I$10:$I$307,0,0)</f>
        <v>5.65</v>
      </c>
      <c r="E21" s="41">
        <f>IFERROR(_xlfn.XLOOKUP($A21,'[4]Annex 2 EHV charges'!$G$10:$G$290,'[4]Annex 2 EHV charges'!$I$10:$I$290,0,0),0)</f>
        <v>5.85</v>
      </c>
      <c r="F21" s="41">
        <f>_xlfn.XLOOKUP($A21,'[5]Annex 2 EHV charges'!$G$10:$G$308,'[5]Annex 2 EHV charges'!$J$10:$J$308,0,0)</f>
        <v>5.75</v>
      </c>
      <c r="G21" s="41">
        <f>_xlfn.XLOOKUP($A21,'[2]Annex 2 EHV charges'!$G$10:$G$346,'[2]Annex 2 EHV charges'!$J$10:$J$346,0,0)</f>
        <v>1.35</v>
      </c>
      <c r="H21" s="16">
        <f t="shared" si="1"/>
        <v>19.673499999999997</v>
      </c>
      <c r="I21" s="16">
        <f t="shared" si="2"/>
        <v>20.622500000000002</v>
      </c>
      <c r="J21" s="16">
        <f t="shared" si="0"/>
        <v>21.352499999999999</v>
      </c>
      <c r="K21" s="16">
        <f t="shared" si="3"/>
        <v>21.045000000000002</v>
      </c>
      <c r="L21" s="16">
        <f t="shared" si="4"/>
        <v>4.9275000000000002</v>
      </c>
      <c r="M21" s="42"/>
      <c r="N21" s="42"/>
      <c r="O21" s="42"/>
      <c r="P21" s="4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3" ht="15" thickBot="1" x14ac:dyDescent="0.35">
      <c r="A22" s="15" t="str">
        <f>'[1]Annex 2 EHV charges'!$G18</f>
        <v>Cobb Farm Egmanton PV</v>
      </c>
      <c r="B22" s="15">
        <f>IFERROR(VLOOKUP($A22,'[2]Annex 2 EHV charges'!$G$10:$P$346,2,FALSE),"-")</f>
        <v>0</v>
      </c>
      <c r="C22" s="41">
        <f>_xlfn.XLOOKUP($A22,'[1]Annex 2 EHV charges'!$G$10:$G$296,'[1]Annex 2 EHV charges'!$I$10:$I$296,"-",0)</f>
        <v>2.65</v>
      </c>
      <c r="D22" s="41">
        <f>_xlfn.XLOOKUP($A22,'[3]Annex 2 EHV charges'!$G$10:$G$307,'[3]Annex 2 EHV charges'!$I$10:$I$307,0,0)</f>
        <v>2.77</v>
      </c>
      <c r="E22" s="41">
        <f>IFERROR(_xlfn.XLOOKUP($A22,'[4]Annex 2 EHV charges'!$G$10:$G$290,'[4]Annex 2 EHV charges'!$I$10:$I$290,0,0),0)</f>
        <v>2.87</v>
      </c>
      <c r="F22" s="41">
        <f>_xlfn.XLOOKUP($A22,'[5]Annex 2 EHV charges'!$G$10:$G$308,'[5]Annex 2 EHV charges'!$J$10:$J$308,0,0)</f>
        <v>2.82</v>
      </c>
      <c r="G22" s="41">
        <f>_xlfn.XLOOKUP($A22,'[2]Annex 2 EHV charges'!$G$10:$G$346,'[2]Annex 2 EHV charges'!$J$10:$J$346,0,0)</f>
        <v>1.88</v>
      </c>
      <c r="H22" s="16">
        <f t="shared" si="1"/>
        <v>9.6724999999999994</v>
      </c>
      <c r="I22" s="16">
        <f t="shared" si="2"/>
        <v>10.1105</v>
      </c>
      <c r="J22" s="16">
        <f t="shared" si="0"/>
        <v>10.4755</v>
      </c>
      <c r="K22" s="16">
        <f t="shared" si="3"/>
        <v>10.321199999999999</v>
      </c>
      <c r="L22" s="16">
        <f t="shared" si="4"/>
        <v>6.8619999999999992</v>
      </c>
      <c r="M22" s="42"/>
      <c r="N22" s="42"/>
      <c r="O22" s="42"/>
      <c r="P22" s="42"/>
    </row>
    <row r="23" spans="1:33" ht="18" x14ac:dyDescent="0.35">
      <c r="A23" s="15" t="str">
        <f>'[1]Annex 2 EHV charges'!$G19</f>
        <v>Kelmarsh Wind Farm</v>
      </c>
      <c r="B23" s="15">
        <f>IFERROR(VLOOKUP($A23,'[2]Annex 2 EHV charges'!$G$10:$P$346,2,FALSE),"-")</f>
        <v>0</v>
      </c>
      <c r="C23" s="41">
        <f>_xlfn.XLOOKUP($A23,'[1]Annex 2 EHV charges'!$G$10:$G$296,'[1]Annex 2 EHV charges'!$I$10:$I$296,"-",0)</f>
        <v>140.32</v>
      </c>
      <c r="D23" s="41">
        <f>_xlfn.XLOOKUP($A23,'[3]Annex 2 EHV charges'!$G$10:$G$307,'[3]Annex 2 EHV charges'!$I$10:$I$307,0,0)</f>
        <v>148.44</v>
      </c>
      <c r="E23" s="41">
        <f>IFERROR(_xlfn.XLOOKUP($A23,'[4]Annex 2 EHV charges'!$G$10:$G$290,'[4]Annex 2 EHV charges'!$I$10:$I$290,0,0),0)</f>
        <v>153.72999999999999</v>
      </c>
      <c r="F23" s="41">
        <f>_xlfn.XLOOKUP($A23,'[5]Annex 2 EHV charges'!$G$10:$G$308,'[5]Annex 2 EHV charges'!$J$10:$J$308,0,0)</f>
        <v>151.13999999999999</v>
      </c>
      <c r="G23" s="41">
        <f>_xlfn.XLOOKUP($A23,'[2]Annex 2 EHV charges'!$G$10:$G$346,'[2]Annex 2 EHV charges'!$J$10:$J$346,0,0)</f>
        <v>186.46</v>
      </c>
      <c r="H23" s="16">
        <f t="shared" si="1"/>
        <v>512.16800000000001</v>
      </c>
      <c r="I23" s="16">
        <f t="shared" si="2"/>
        <v>541.80599999999993</v>
      </c>
      <c r="J23" s="16">
        <f t="shared" si="0"/>
        <v>561.11449999999991</v>
      </c>
      <c r="K23" s="16">
        <f t="shared" si="3"/>
        <v>553.17239999999993</v>
      </c>
      <c r="L23" s="16">
        <f t="shared" si="4"/>
        <v>680.57900000000006</v>
      </c>
      <c r="M23" s="42"/>
      <c r="N23" s="42"/>
      <c r="O23" s="42"/>
      <c r="P23" s="42"/>
      <c r="R23" s="25"/>
      <c r="S23" s="27"/>
      <c r="T23" s="26" t="s">
        <v>6</v>
      </c>
      <c r="U23" s="26"/>
      <c r="V23" s="26"/>
      <c r="W23" s="27"/>
      <c r="X23" s="27"/>
      <c r="Y23" s="27"/>
      <c r="Z23" s="31"/>
      <c r="AA23" s="27"/>
      <c r="AB23" s="26" t="s">
        <v>6</v>
      </c>
      <c r="AC23" s="26"/>
      <c r="AD23" s="26"/>
      <c r="AE23" s="26"/>
      <c r="AF23" s="26"/>
      <c r="AG23" s="5"/>
    </row>
    <row r="24" spans="1:33" x14ac:dyDescent="0.3">
      <c r="A24" s="15" t="str">
        <f>'[1]Annex 2 EHV charges'!$G20</f>
        <v xml:space="preserve">Pebble Hall Farm AD </v>
      </c>
      <c r="B24" s="15">
        <f>IFERROR(VLOOKUP($A24,'[2]Annex 2 EHV charges'!$G$10:$P$346,2,FALSE),"-")</f>
        <v>0</v>
      </c>
      <c r="C24" s="41">
        <f>_xlfn.XLOOKUP($A24,'[1]Annex 2 EHV charges'!$G$10:$G$296,'[1]Annex 2 EHV charges'!$I$10:$I$296,"-",0)</f>
        <v>727.71</v>
      </c>
      <c r="D24" s="41">
        <f>_xlfn.XLOOKUP($A24,'[3]Annex 2 EHV charges'!$G$10:$G$307,'[3]Annex 2 EHV charges'!$I$10:$I$307,0,0)</f>
        <v>769.88</v>
      </c>
      <c r="E24" s="41" t="str">
        <f>IFERROR(_xlfn.XLOOKUP($A24,'[4]Annex 2 EHV charges'!$G$10:$G$290,'[4]Annex 2 EHV charges'!$I$10:$I$290,0,0),0)</f>
        <v/>
      </c>
      <c r="F24" s="41">
        <f>_xlfn.XLOOKUP($A24,'[5]Annex 2 EHV charges'!$G$10:$G$308,'[5]Annex 2 EHV charges'!$J$10:$J$308,0,0)</f>
        <v>0</v>
      </c>
      <c r="G24" s="41">
        <f>_xlfn.XLOOKUP($A24,'[2]Annex 2 EHV charges'!$G$10:$G$346,'[2]Annex 2 EHV charges'!$J$10:$J$346,0,0)</f>
        <v>0</v>
      </c>
      <c r="H24" s="16">
        <f t="shared" si="1"/>
        <v>2656.1415000000002</v>
      </c>
      <c r="I24" s="16">
        <f t="shared" si="2"/>
        <v>2810.0619999999999</v>
      </c>
      <c r="J24" s="16">
        <f>IFERROR(($E24/100)*365,0)</f>
        <v>0</v>
      </c>
      <c r="K24" s="16">
        <f t="shared" si="3"/>
        <v>0</v>
      </c>
      <c r="L24" s="16">
        <f t="shared" si="4"/>
        <v>0</v>
      </c>
      <c r="M24" s="42"/>
      <c r="N24" s="42"/>
      <c r="O24" s="42"/>
      <c r="P24" s="42"/>
      <c r="R24" s="7"/>
      <c r="S24" s="6"/>
      <c r="T24" s="6"/>
      <c r="U24" s="6"/>
      <c r="V24" s="6"/>
      <c r="W24" s="6"/>
      <c r="X24" s="6"/>
      <c r="Y24" s="6"/>
      <c r="Z24" s="32"/>
      <c r="AA24" s="6"/>
      <c r="AB24" s="6"/>
      <c r="AC24" s="6"/>
      <c r="AD24" s="6"/>
      <c r="AE24" s="6"/>
      <c r="AF24" s="6"/>
      <c r="AG24" s="8"/>
    </row>
    <row r="25" spans="1:33" x14ac:dyDescent="0.3">
      <c r="A25" s="15" t="str">
        <f>'[1]Annex 2 EHV charges'!$G21</f>
        <v>Copley Farm PV Claypole</v>
      </c>
      <c r="B25" s="15">
        <f>IFERROR(VLOOKUP($A25,'[2]Annex 2 EHV charges'!$G$10:$P$346,2,FALSE),"-")</f>
        <v>0</v>
      </c>
      <c r="C25" s="41">
        <f>_xlfn.XLOOKUP($A25,'[1]Annex 2 EHV charges'!$G$10:$G$296,'[1]Annex 2 EHV charges'!$I$10:$I$296,"-",0)</f>
        <v>11.86</v>
      </c>
      <c r="D25" s="41">
        <f>_xlfn.XLOOKUP($A25,'[3]Annex 2 EHV charges'!$G$10:$G$307,'[3]Annex 2 EHV charges'!$I$10:$I$307,0,0)</f>
        <v>12.49</v>
      </c>
      <c r="E25" s="41">
        <f>IFERROR(_xlfn.XLOOKUP($A25,'[4]Annex 2 EHV charges'!$G$10:$G$290,'[4]Annex 2 EHV charges'!$I$10:$I$290,0,0),0)</f>
        <v>12.93</v>
      </c>
      <c r="F25" s="41">
        <f>_xlfn.XLOOKUP($A25,'[5]Annex 2 EHV charges'!$G$10:$G$308,'[5]Annex 2 EHV charges'!$J$10:$J$308,0,0)</f>
        <v>12.71</v>
      </c>
      <c r="G25" s="41">
        <f>_xlfn.XLOOKUP($A25,'[2]Annex 2 EHV charges'!$G$10:$G$346,'[2]Annex 2 EHV charges'!$J$10:$J$346,0,0)</f>
        <v>12.78</v>
      </c>
      <c r="H25" s="16">
        <f t="shared" si="1"/>
        <v>43.289000000000001</v>
      </c>
      <c r="I25" s="16">
        <f t="shared" si="2"/>
        <v>45.588499999999996</v>
      </c>
      <c r="J25" s="16">
        <f t="shared" ref="J25:J88" si="5">IFERROR(($E25/100)*365,0)</f>
        <v>47.194499999999998</v>
      </c>
      <c r="K25" s="16">
        <f t="shared" si="3"/>
        <v>46.518600000000006</v>
      </c>
      <c r="L25" s="16">
        <f t="shared" si="4"/>
        <v>46.646999999999998</v>
      </c>
      <c r="M25" s="42"/>
      <c r="N25" s="42"/>
      <c r="O25" s="42"/>
      <c r="P25" s="42"/>
      <c r="R25" s="7"/>
      <c r="S25" s="6"/>
      <c r="T25" s="6"/>
      <c r="U25" s="6"/>
      <c r="V25" s="6"/>
      <c r="W25" s="6"/>
      <c r="X25" s="6"/>
      <c r="Y25" s="6"/>
      <c r="Z25" s="32"/>
      <c r="AA25" s="6"/>
      <c r="AB25" s="6"/>
      <c r="AC25" s="6"/>
      <c r="AD25" s="6"/>
      <c r="AE25" s="6"/>
      <c r="AF25" s="6"/>
      <c r="AG25" s="8"/>
    </row>
    <row r="26" spans="1:33" x14ac:dyDescent="0.3">
      <c r="A26" s="15" t="str">
        <f>'[1]Annex 2 EHV charges'!$G22</f>
        <v>Greatmoor EFW Calvert</v>
      </c>
      <c r="B26" s="15">
        <f>IFERROR(VLOOKUP($A26,'[2]Annex 2 EHV charges'!$G$10:$P$346,2,FALSE),"-")</f>
        <v>0</v>
      </c>
      <c r="C26" s="41">
        <f>_xlfn.XLOOKUP($A26,'[1]Annex 2 EHV charges'!$G$10:$G$296,'[1]Annex 2 EHV charges'!$I$10:$I$296,"-",0)</f>
        <v>951.71</v>
      </c>
      <c r="D26" s="41">
        <f>_xlfn.XLOOKUP($A26,'[3]Annex 2 EHV charges'!$G$10:$G$307,'[3]Annex 2 EHV charges'!$I$10:$I$307,0,0)</f>
        <v>993.3</v>
      </c>
      <c r="E26" s="41">
        <f>IFERROR(_xlfn.XLOOKUP($A26,'[4]Annex 2 EHV charges'!$G$10:$G$290,'[4]Annex 2 EHV charges'!$I$10:$I$290,0,0),0)</f>
        <v>1039.25</v>
      </c>
      <c r="F26" s="41">
        <f>_xlfn.XLOOKUP($A26,'[5]Annex 2 EHV charges'!$G$10:$G$308,'[5]Annex 2 EHV charges'!$J$10:$J$308,0,0)</f>
        <v>1021.73</v>
      </c>
      <c r="G26" s="41">
        <f>_xlfn.XLOOKUP($A26,'[2]Annex 2 EHV charges'!$G$10:$G$346,'[2]Annex 2 EHV charges'!$J$10:$J$346,0,0)</f>
        <v>803.3</v>
      </c>
      <c r="H26" s="16">
        <f t="shared" si="1"/>
        <v>3473.7415000000005</v>
      </c>
      <c r="I26" s="16">
        <f t="shared" si="2"/>
        <v>3625.5450000000001</v>
      </c>
      <c r="J26" s="16">
        <f t="shared" si="5"/>
        <v>3793.2624999999998</v>
      </c>
      <c r="K26" s="16">
        <f t="shared" si="3"/>
        <v>3739.5317999999997</v>
      </c>
      <c r="L26" s="16">
        <f t="shared" si="4"/>
        <v>2932.0449999999996</v>
      </c>
      <c r="M26" s="42"/>
      <c r="N26" s="42"/>
      <c r="O26" s="42"/>
      <c r="P26" s="42"/>
      <c r="R26" s="7"/>
      <c r="S26" s="6"/>
      <c r="T26" s="6"/>
      <c r="U26" s="6"/>
      <c r="V26" s="6"/>
      <c r="W26" s="6"/>
      <c r="X26" s="6"/>
      <c r="Y26" s="6"/>
      <c r="Z26" s="32"/>
      <c r="AA26" s="6"/>
      <c r="AB26" s="6"/>
      <c r="AC26" s="6"/>
      <c r="AD26" s="6"/>
      <c r="AE26" s="6"/>
      <c r="AF26" s="6"/>
      <c r="AG26" s="8"/>
    </row>
    <row r="27" spans="1:33" x14ac:dyDescent="0.3">
      <c r="A27" s="15" t="str">
        <f>'[1]Annex 2 EHV charges'!$G23</f>
        <v>Lodge Farm (Calow) PV</v>
      </c>
      <c r="B27" s="15">
        <f>IFERROR(VLOOKUP($A27,'[2]Annex 2 EHV charges'!$G$10:$P$346,2,FALSE),"-")</f>
        <v>0</v>
      </c>
      <c r="C27" s="41">
        <f>_xlfn.XLOOKUP($A27,'[1]Annex 2 EHV charges'!$G$10:$G$296,'[1]Annex 2 EHV charges'!$I$10:$I$296,"-",0)</f>
        <v>4.4000000000000004</v>
      </c>
      <c r="D27" s="41">
        <f>_xlfn.XLOOKUP($A27,'[3]Annex 2 EHV charges'!$G$10:$G$307,'[3]Annex 2 EHV charges'!$I$10:$I$307,0,0)</f>
        <v>4.58</v>
      </c>
      <c r="E27" s="41">
        <f>IFERROR(_xlfn.XLOOKUP($A27,'[4]Annex 2 EHV charges'!$G$10:$G$290,'[4]Annex 2 EHV charges'!$I$10:$I$290,0,0),0)</f>
        <v>4.75</v>
      </c>
      <c r="F27" s="41">
        <f>_xlfn.XLOOKUP($A27,'[5]Annex 2 EHV charges'!$G$10:$G$308,'[5]Annex 2 EHV charges'!$J$10:$J$308,0,0)</f>
        <v>4.67</v>
      </c>
      <c r="G27" s="41">
        <f>_xlfn.XLOOKUP($A27,'[2]Annex 2 EHV charges'!$G$10:$G$346,'[2]Annex 2 EHV charges'!$J$10:$J$346,0,0)</f>
        <v>2.1</v>
      </c>
      <c r="H27" s="16">
        <f t="shared" si="1"/>
        <v>16.060000000000002</v>
      </c>
      <c r="I27" s="16">
        <f t="shared" si="2"/>
        <v>16.716999999999999</v>
      </c>
      <c r="J27" s="16">
        <f t="shared" si="5"/>
        <v>17.337499999999999</v>
      </c>
      <c r="K27" s="16">
        <f t="shared" si="3"/>
        <v>17.092199999999998</v>
      </c>
      <c r="L27" s="16">
        <f t="shared" si="4"/>
        <v>7.665</v>
      </c>
      <c r="M27" s="42"/>
      <c r="N27" s="42"/>
      <c r="O27" s="42"/>
      <c r="P27" s="42"/>
      <c r="R27" s="7"/>
      <c r="S27" s="6"/>
      <c r="T27" s="6"/>
      <c r="U27" s="6"/>
      <c r="V27" s="6"/>
      <c r="W27" s="6"/>
      <c r="X27" s="6"/>
      <c r="Y27" s="6"/>
      <c r="Z27" s="32"/>
      <c r="AA27" s="6"/>
      <c r="AB27" s="6"/>
      <c r="AC27" s="6"/>
      <c r="AD27" s="6"/>
      <c r="AE27" s="6"/>
      <c r="AF27" s="6"/>
      <c r="AG27" s="8"/>
    </row>
    <row r="28" spans="1:33" x14ac:dyDescent="0.3">
      <c r="A28" s="15" t="str">
        <f>'[1]Annex 2 EHV charges'!$G24</f>
        <v>Arkwright Solar PV</v>
      </c>
      <c r="B28" s="15">
        <f>IFERROR(VLOOKUP($A28,'[2]Annex 2 EHV charges'!$G$10:$P$346,2,FALSE),"-")</f>
        <v>0</v>
      </c>
      <c r="C28" s="41">
        <f>_xlfn.XLOOKUP($A28,'[1]Annex 2 EHV charges'!$G$10:$G$296,'[1]Annex 2 EHV charges'!$I$10:$I$296,"-",0)</f>
        <v>122.67</v>
      </c>
      <c r="D28" s="41">
        <f>_xlfn.XLOOKUP($A28,'[3]Annex 2 EHV charges'!$G$10:$G$307,'[3]Annex 2 EHV charges'!$I$10:$I$307,0,0)</f>
        <v>129.28</v>
      </c>
      <c r="E28" s="41">
        <f>IFERROR(_xlfn.XLOOKUP($A28,'[4]Annex 2 EHV charges'!$G$10:$G$290,'[4]Annex 2 EHV charges'!$I$10:$I$290,0,0),0)</f>
        <v>133.88999999999999</v>
      </c>
      <c r="F28" s="41">
        <f>_xlfn.XLOOKUP($A28,'[5]Annex 2 EHV charges'!$G$10:$G$308,'[5]Annex 2 EHV charges'!$J$10:$J$308,0,0)</f>
        <v>131.63999999999999</v>
      </c>
      <c r="G28" s="41">
        <f>_xlfn.XLOOKUP($A28,'[2]Annex 2 EHV charges'!$G$10:$G$346,'[2]Annex 2 EHV charges'!$J$10:$J$346,0,0)</f>
        <v>113.85</v>
      </c>
      <c r="H28" s="16">
        <f t="shared" si="1"/>
        <v>447.74550000000005</v>
      </c>
      <c r="I28" s="16">
        <f t="shared" si="2"/>
        <v>471.87199999999996</v>
      </c>
      <c r="J28" s="16">
        <f t="shared" si="5"/>
        <v>488.69849999999991</v>
      </c>
      <c r="K28" s="16">
        <f t="shared" si="3"/>
        <v>481.80239999999992</v>
      </c>
      <c r="L28" s="16">
        <f t="shared" si="4"/>
        <v>415.55249999999995</v>
      </c>
      <c r="M28" s="42"/>
      <c r="N28" s="42"/>
      <c r="O28" s="42"/>
      <c r="P28" s="42"/>
      <c r="R28" s="7"/>
      <c r="S28" s="6"/>
      <c r="T28" s="6"/>
      <c r="U28" s="6"/>
      <c r="V28" s="6"/>
      <c r="W28" s="6"/>
      <c r="X28" s="6"/>
      <c r="Y28" s="6"/>
      <c r="Z28" s="32"/>
      <c r="AA28" s="6"/>
      <c r="AB28" s="6"/>
      <c r="AC28" s="6"/>
      <c r="AD28" s="6"/>
      <c r="AE28" s="6"/>
      <c r="AF28" s="6"/>
      <c r="AG28" s="8"/>
    </row>
    <row r="29" spans="1:33" x14ac:dyDescent="0.3">
      <c r="A29" s="15" t="str">
        <f>'[1]Annex 2 EHV charges'!$G25</f>
        <v>Langar PV Imports</v>
      </c>
      <c r="B29" s="15">
        <f>IFERROR(VLOOKUP($A29,'[2]Annex 2 EHV charges'!$G$10:$P$346,2,FALSE),"-")</f>
        <v>0</v>
      </c>
      <c r="C29" s="41">
        <f>_xlfn.XLOOKUP($A29,'[1]Annex 2 EHV charges'!$G$10:$G$296,'[1]Annex 2 EHV charges'!$I$10:$I$296,"-",0)</f>
        <v>3.13</v>
      </c>
      <c r="D29" s="41">
        <f>_xlfn.XLOOKUP($A29,'[3]Annex 2 EHV charges'!$G$10:$G$307,'[3]Annex 2 EHV charges'!$I$10:$I$307,0,0)</f>
        <v>3.26</v>
      </c>
      <c r="E29" s="41">
        <f>IFERROR(_xlfn.XLOOKUP($A29,'[4]Annex 2 EHV charges'!$G$10:$G$290,'[4]Annex 2 EHV charges'!$I$10:$I$290,0,0),0)</f>
        <v>453.72</v>
      </c>
      <c r="F29" s="41">
        <f>_xlfn.XLOOKUP($A29,'[5]Annex 2 EHV charges'!$G$10:$G$308,'[5]Annex 2 EHV charges'!$J$10:$J$308,0,0)</f>
        <v>3.32</v>
      </c>
      <c r="G29" s="41">
        <f>_xlfn.XLOOKUP($A29,'[2]Annex 2 EHV charges'!$G$10:$G$346,'[2]Annex 2 EHV charges'!$J$10:$J$346,0,0)</f>
        <v>1.22</v>
      </c>
      <c r="H29" s="16">
        <f t="shared" si="1"/>
        <v>11.4245</v>
      </c>
      <c r="I29" s="16">
        <f t="shared" si="2"/>
        <v>11.898999999999999</v>
      </c>
      <c r="J29" s="16">
        <f t="shared" si="5"/>
        <v>1656.0780000000002</v>
      </c>
      <c r="K29" s="16">
        <f t="shared" si="3"/>
        <v>12.151199999999999</v>
      </c>
      <c r="L29" s="16">
        <f t="shared" si="4"/>
        <v>4.4529999999999994</v>
      </c>
      <c r="M29" s="42"/>
      <c r="N29" s="42"/>
      <c r="O29" s="42"/>
      <c r="P29" s="42"/>
      <c r="R29" s="7"/>
      <c r="S29" s="6"/>
      <c r="T29" s="6"/>
      <c r="U29" s="6"/>
      <c r="V29" s="6"/>
      <c r="W29" s="6"/>
      <c r="X29" s="6"/>
      <c r="Y29" s="6"/>
      <c r="Z29" s="32"/>
      <c r="AA29" s="6"/>
      <c r="AB29" s="6"/>
      <c r="AC29" s="6"/>
      <c r="AD29" s="6"/>
      <c r="AE29" s="6"/>
      <c r="AF29" s="6"/>
      <c r="AG29" s="8"/>
    </row>
    <row r="30" spans="1:33" x14ac:dyDescent="0.3">
      <c r="A30" s="15" t="str">
        <f>'[1]Annex 2 EHV charges'!$G26</f>
        <v>Averill Farm PV</v>
      </c>
      <c r="B30" s="15">
        <f>IFERROR(VLOOKUP($A30,'[2]Annex 2 EHV charges'!$G$10:$P$346,2,FALSE),"-")</f>
        <v>0</v>
      </c>
      <c r="C30" s="41">
        <f>_xlfn.XLOOKUP($A30,'[1]Annex 2 EHV charges'!$G$10:$G$296,'[1]Annex 2 EHV charges'!$I$10:$I$296,"-",0)</f>
        <v>13.48</v>
      </c>
      <c r="D30" s="41">
        <f>_xlfn.XLOOKUP($A30,'[3]Annex 2 EHV charges'!$G$10:$G$307,'[3]Annex 2 EHV charges'!$I$10:$I$307,0,0)</f>
        <v>14.2</v>
      </c>
      <c r="E30" s="41">
        <f>IFERROR(_xlfn.XLOOKUP($A30,'[4]Annex 2 EHV charges'!$G$10:$G$290,'[4]Annex 2 EHV charges'!$I$10:$I$290,0,0),0)</f>
        <v>14.7</v>
      </c>
      <c r="F30" s="41">
        <f>_xlfn.XLOOKUP($A30,'[5]Annex 2 EHV charges'!$G$10:$G$308,'[5]Annex 2 EHV charges'!$J$10:$J$308,0,0)</f>
        <v>14.46</v>
      </c>
      <c r="G30" s="41">
        <f>_xlfn.XLOOKUP($A30,'[2]Annex 2 EHV charges'!$G$10:$G$346,'[2]Annex 2 EHV charges'!$J$10:$J$346,0,0)</f>
        <v>15.12</v>
      </c>
      <c r="H30" s="16">
        <f t="shared" si="1"/>
        <v>49.201999999999998</v>
      </c>
      <c r="I30" s="16">
        <f t="shared" si="2"/>
        <v>51.83</v>
      </c>
      <c r="J30" s="16">
        <f t="shared" si="5"/>
        <v>53.654999999999994</v>
      </c>
      <c r="K30" s="16">
        <f t="shared" si="3"/>
        <v>52.9236</v>
      </c>
      <c r="L30" s="16">
        <f t="shared" si="4"/>
        <v>55.188000000000002</v>
      </c>
      <c r="M30" s="42"/>
      <c r="N30" s="42"/>
      <c r="O30" s="42"/>
      <c r="P30" s="42"/>
      <c r="R30" s="7"/>
      <c r="S30" s="6"/>
      <c r="T30" s="6"/>
      <c r="U30" s="6"/>
      <c r="V30" s="6"/>
      <c r="W30" s="6"/>
      <c r="X30" s="6"/>
      <c r="Y30" s="6"/>
      <c r="Z30" s="32"/>
      <c r="AA30" s="6"/>
      <c r="AB30" s="6"/>
      <c r="AC30" s="6"/>
      <c r="AD30" s="6"/>
      <c r="AE30" s="6"/>
      <c r="AF30" s="6"/>
      <c r="AG30" s="8"/>
    </row>
    <row r="31" spans="1:33" x14ac:dyDescent="0.3">
      <c r="A31" s="15" t="str">
        <f>'[1]Annex 2 EHV charges'!$G27</f>
        <v>Marchington Solar PV</v>
      </c>
      <c r="B31" s="15">
        <f>IFERROR(VLOOKUP($A31,'[2]Annex 2 EHV charges'!$G$10:$P$346,2,FALSE),"-")</f>
        <v>0</v>
      </c>
      <c r="C31" s="41">
        <f>_xlfn.XLOOKUP($A31,'[1]Annex 2 EHV charges'!$G$10:$G$296,'[1]Annex 2 EHV charges'!$I$10:$I$296,"-",0)</f>
        <v>5.05</v>
      </c>
      <c r="D31" s="41">
        <f>_xlfn.XLOOKUP($A31,'[3]Annex 2 EHV charges'!$G$10:$G$307,'[3]Annex 2 EHV charges'!$I$10:$I$307,0,0)</f>
        <v>5.27</v>
      </c>
      <c r="E31" s="41">
        <f>IFERROR(_xlfn.XLOOKUP($A31,'[4]Annex 2 EHV charges'!$G$10:$G$290,'[4]Annex 2 EHV charges'!$I$10:$I$290,0,0),0)</f>
        <v>5.46</v>
      </c>
      <c r="F31" s="41">
        <f>_xlfn.XLOOKUP($A31,'[5]Annex 2 EHV charges'!$G$10:$G$308,'[5]Annex 2 EHV charges'!$J$10:$J$308,0,0)</f>
        <v>2.8</v>
      </c>
      <c r="G31" s="41">
        <f>_xlfn.XLOOKUP($A31,'[2]Annex 2 EHV charges'!$G$10:$G$346,'[2]Annex 2 EHV charges'!$J$10:$J$346,0,0)</f>
        <v>1.31</v>
      </c>
      <c r="H31" s="16">
        <f t="shared" si="1"/>
        <v>18.432499999999997</v>
      </c>
      <c r="I31" s="16">
        <f t="shared" si="2"/>
        <v>19.235499999999998</v>
      </c>
      <c r="J31" s="16">
        <f t="shared" si="5"/>
        <v>19.929000000000002</v>
      </c>
      <c r="K31" s="16">
        <f t="shared" si="3"/>
        <v>10.247999999999999</v>
      </c>
      <c r="L31" s="16">
        <f t="shared" si="4"/>
        <v>4.7815000000000003</v>
      </c>
      <c r="M31" s="42"/>
      <c r="N31" s="42"/>
      <c r="O31" s="42"/>
      <c r="P31" s="42"/>
      <c r="R31" s="7"/>
      <c r="S31" s="6"/>
      <c r="T31" s="6"/>
      <c r="U31" s="6"/>
      <c r="V31" s="6"/>
      <c r="W31" s="6"/>
      <c r="X31" s="6"/>
      <c r="Y31" s="6"/>
      <c r="Z31" s="32"/>
      <c r="AA31" s="6"/>
      <c r="AB31" s="6"/>
      <c r="AC31" s="6"/>
      <c r="AD31" s="6"/>
      <c r="AE31" s="6"/>
      <c r="AF31" s="6"/>
      <c r="AG31" s="8"/>
    </row>
    <row r="32" spans="1:33" x14ac:dyDescent="0.3">
      <c r="A32" s="15" t="str">
        <f>'[1]Annex 2 EHV charges'!$G28</f>
        <v>West End Fm Treswell PV</v>
      </c>
      <c r="B32" s="15">
        <f>IFERROR(VLOOKUP($A32,'[2]Annex 2 EHV charges'!$G$10:$P$346,2,FALSE),"-")</f>
        <v>1</v>
      </c>
      <c r="C32" s="41">
        <f>_xlfn.XLOOKUP($A32,'[1]Annex 2 EHV charges'!$G$10:$G$296,'[1]Annex 2 EHV charges'!$I$10:$I$296,"-",0)</f>
        <v>3.67</v>
      </c>
      <c r="D32" s="41">
        <f>_xlfn.XLOOKUP($A32,'[3]Annex 2 EHV charges'!$G$10:$G$307,'[3]Annex 2 EHV charges'!$I$10:$I$307,0,0)</f>
        <v>3.81</v>
      </c>
      <c r="E32" s="41">
        <f>IFERROR(_xlfn.XLOOKUP($A32,'[4]Annex 2 EHV charges'!$G$10:$G$290,'[4]Annex 2 EHV charges'!$I$10:$I$290,0,0),0)</f>
        <v>3.95</v>
      </c>
      <c r="F32" s="41">
        <f>_xlfn.XLOOKUP($A32,'[5]Annex 2 EHV charges'!$G$10:$G$308,'[5]Annex 2 EHV charges'!$J$10:$J$308,0,0)</f>
        <v>1483.54</v>
      </c>
      <c r="G32" s="41">
        <f>_xlfn.XLOOKUP($A32,'[2]Annex 2 EHV charges'!$G$10:$G$346,'[2]Annex 2 EHV charges'!$J$10:$J$346,0,0)</f>
        <v>1834.54</v>
      </c>
      <c r="H32" s="16">
        <f t="shared" si="1"/>
        <v>13.395499999999998</v>
      </c>
      <c r="I32" s="16">
        <f t="shared" si="2"/>
        <v>13.906500000000001</v>
      </c>
      <c r="J32" s="16">
        <f t="shared" si="5"/>
        <v>14.4175</v>
      </c>
      <c r="K32" s="16">
        <f t="shared" si="3"/>
        <v>5429.7564000000002</v>
      </c>
      <c r="L32" s="16">
        <f t="shared" si="4"/>
        <v>6696.070999999999</v>
      </c>
      <c r="M32" s="42"/>
      <c r="N32" s="42"/>
      <c r="O32" s="42"/>
      <c r="P32" s="42"/>
      <c r="R32" s="7"/>
      <c r="S32" s="6"/>
      <c r="T32" s="6"/>
      <c r="U32" s="6"/>
      <c r="V32" s="6"/>
      <c r="W32" s="6"/>
      <c r="X32" s="6"/>
      <c r="Y32" s="6"/>
      <c r="Z32" s="32"/>
      <c r="AA32" s="6"/>
      <c r="AB32" s="6"/>
      <c r="AC32" s="6"/>
      <c r="AD32" s="6"/>
      <c r="AE32" s="6"/>
      <c r="AF32" s="6"/>
      <c r="AG32" s="8"/>
    </row>
    <row r="33" spans="1:33" x14ac:dyDescent="0.3">
      <c r="A33" s="15" t="str">
        <f>'[1]Annex 2 EHV charges'!$G29</f>
        <v>Fields Farm Southam PV</v>
      </c>
      <c r="B33" s="15">
        <f>IFERROR(VLOOKUP($A33,'[2]Annex 2 EHV charges'!$G$10:$P$346,2,FALSE),"-")</f>
        <v>0</v>
      </c>
      <c r="C33" s="41">
        <f>_xlfn.XLOOKUP($A33,'[1]Annex 2 EHV charges'!$G$10:$G$296,'[1]Annex 2 EHV charges'!$I$10:$I$296,"-",0)</f>
        <v>4.6100000000000003</v>
      </c>
      <c r="D33" s="41">
        <f>_xlfn.XLOOKUP($A33,'[3]Annex 2 EHV charges'!$G$10:$G$307,'[3]Annex 2 EHV charges'!$I$10:$I$307,0,0)</f>
        <v>4.8</v>
      </c>
      <c r="E33" s="41">
        <f>IFERROR(_xlfn.XLOOKUP($A33,'[4]Annex 2 EHV charges'!$G$10:$G$290,'[4]Annex 2 EHV charges'!$I$10:$I$290,0,0),0)</f>
        <v>4.9800000000000004</v>
      </c>
      <c r="F33" s="41">
        <f>_xlfn.XLOOKUP($A33,'[5]Annex 2 EHV charges'!$G$10:$G$308,'[5]Annex 2 EHV charges'!$J$10:$J$308,0,0)</f>
        <v>4.8899999999999997</v>
      </c>
      <c r="G33" s="41">
        <f>_xlfn.XLOOKUP($A33,'[2]Annex 2 EHV charges'!$G$10:$G$346,'[2]Annex 2 EHV charges'!$J$10:$J$346,0,0)</f>
        <v>2.2200000000000002</v>
      </c>
      <c r="H33" s="16">
        <f t="shared" si="1"/>
        <v>16.826499999999999</v>
      </c>
      <c r="I33" s="16">
        <f t="shared" si="2"/>
        <v>17.52</v>
      </c>
      <c r="J33" s="16">
        <f t="shared" si="5"/>
        <v>18.177000000000003</v>
      </c>
      <c r="K33" s="16">
        <f t="shared" si="3"/>
        <v>17.897400000000001</v>
      </c>
      <c r="L33" s="16">
        <f t="shared" si="4"/>
        <v>8.1029999999999998</v>
      </c>
      <c r="M33" s="42"/>
      <c r="N33" s="42"/>
      <c r="O33" s="42"/>
      <c r="P33" s="42"/>
      <c r="R33" s="7"/>
      <c r="S33" s="6"/>
      <c r="T33" s="6"/>
      <c r="U33" s="6"/>
      <c r="V33" s="6"/>
      <c r="W33" s="6"/>
      <c r="X33" s="6"/>
      <c r="Y33" s="6"/>
      <c r="Z33" s="32"/>
      <c r="AA33" s="6"/>
      <c r="AB33" s="6"/>
      <c r="AC33" s="6"/>
      <c r="AD33" s="6"/>
      <c r="AE33" s="6"/>
      <c r="AF33" s="6"/>
      <c r="AG33" s="8"/>
    </row>
    <row r="34" spans="1:33" x14ac:dyDescent="0.3">
      <c r="A34" s="15" t="str">
        <f>'[1]Annex 2 EHV charges'!$G30</f>
        <v>Canopus Farm PV</v>
      </c>
      <c r="B34" s="15">
        <f>IFERROR(VLOOKUP($A34,'[2]Annex 2 EHV charges'!$G$10:$P$346,2,FALSE),"-")</f>
        <v>0</v>
      </c>
      <c r="C34" s="41">
        <f>_xlfn.XLOOKUP($A34,'[1]Annex 2 EHV charges'!$G$10:$G$296,'[1]Annex 2 EHV charges'!$I$10:$I$296,"-",0)</f>
        <v>4.5</v>
      </c>
      <c r="D34" s="41">
        <f>_xlfn.XLOOKUP($A34,'[3]Annex 2 EHV charges'!$G$10:$G$307,'[3]Annex 2 EHV charges'!$I$10:$I$307,0,0)</f>
        <v>4.6900000000000004</v>
      </c>
      <c r="E34" s="41">
        <f>IFERROR(_xlfn.XLOOKUP($A34,'[4]Annex 2 EHV charges'!$G$10:$G$290,'[4]Annex 2 EHV charges'!$I$10:$I$290,0,0),0)</f>
        <v>4.8600000000000003</v>
      </c>
      <c r="F34" s="41">
        <f>_xlfn.XLOOKUP($A34,'[5]Annex 2 EHV charges'!$G$10:$G$308,'[5]Annex 2 EHV charges'!$J$10:$J$308,0,0)</f>
        <v>4.78</v>
      </c>
      <c r="G34" s="41">
        <f>_xlfn.XLOOKUP($A34,'[2]Annex 2 EHV charges'!$G$10:$G$346,'[2]Annex 2 EHV charges'!$J$10:$J$346,0,0)</f>
        <v>2.65</v>
      </c>
      <c r="H34" s="16">
        <f t="shared" si="1"/>
        <v>16.425000000000001</v>
      </c>
      <c r="I34" s="16">
        <f t="shared" si="2"/>
        <v>17.118500000000001</v>
      </c>
      <c r="J34" s="16">
        <f t="shared" si="5"/>
        <v>17.739000000000001</v>
      </c>
      <c r="K34" s="16">
        <f t="shared" si="3"/>
        <v>17.494800000000001</v>
      </c>
      <c r="L34" s="16">
        <f t="shared" si="4"/>
        <v>9.6724999999999994</v>
      </c>
      <c r="M34" s="42"/>
      <c r="N34" s="42"/>
      <c r="O34" s="42"/>
      <c r="P34" s="42"/>
      <c r="R34" s="7"/>
      <c r="S34" s="6"/>
      <c r="T34" s="6"/>
      <c r="U34" s="6"/>
      <c r="V34" s="6"/>
      <c r="W34" s="6"/>
      <c r="X34" s="6"/>
      <c r="Y34" s="6"/>
      <c r="Z34" s="32"/>
      <c r="AA34" s="6"/>
      <c r="AB34" s="6"/>
      <c r="AC34" s="6"/>
      <c r="AD34" s="6"/>
      <c r="AE34" s="6"/>
      <c r="AF34" s="6"/>
      <c r="AG34" s="8"/>
    </row>
    <row r="35" spans="1:33" x14ac:dyDescent="0.3">
      <c r="A35" s="15" t="str">
        <f>'[1]Annex 2 EHV charges'!$G31</f>
        <v>Lindridge Farm PV</v>
      </c>
      <c r="B35" s="15">
        <f>IFERROR(VLOOKUP($A35,'[2]Annex 2 EHV charges'!$G$10:$P$346,2,FALSE),"-")</f>
        <v>0</v>
      </c>
      <c r="C35" s="41">
        <f>_xlfn.XLOOKUP($A35,'[1]Annex 2 EHV charges'!$G$10:$G$296,'[1]Annex 2 EHV charges'!$I$10:$I$296,"-",0)</f>
        <v>11.43</v>
      </c>
      <c r="D35" s="41">
        <f>_xlfn.XLOOKUP($A35,'[3]Annex 2 EHV charges'!$G$10:$G$307,'[3]Annex 2 EHV charges'!$I$10:$I$307,0,0)</f>
        <v>12.02</v>
      </c>
      <c r="E35" s="41">
        <f>IFERROR(_xlfn.XLOOKUP($A35,'[4]Annex 2 EHV charges'!$G$10:$G$290,'[4]Annex 2 EHV charges'!$I$10:$I$290,0,0),0)</f>
        <v>12.45</v>
      </c>
      <c r="F35" s="41">
        <f>_xlfn.XLOOKUP($A35,'[5]Annex 2 EHV charges'!$G$10:$G$308,'[5]Annex 2 EHV charges'!$J$10:$J$308,0,0)</f>
        <v>12.24</v>
      </c>
      <c r="G35" s="41">
        <f>_xlfn.XLOOKUP($A35,'[2]Annex 2 EHV charges'!$G$10:$G$346,'[2]Annex 2 EHV charges'!$J$10:$J$346,0,0)</f>
        <v>2.04</v>
      </c>
      <c r="H35" s="16">
        <f t="shared" si="1"/>
        <v>41.719499999999996</v>
      </c>
      <c r="I35" s="16">
        <f t="shared" si="2"/>
        <v>43.872999999999998</v>
      </c>
      <c r="J35" s="16">
        <f t="shared" si="5"/>
        <v>45.442500000000003</v>
      </c>
      <c r="K35" s="16">
        <f t="shared" si="3"/>
        <v>44.798400000000001</v>
      </c>
      <c r="L35" s="16">
        <f t="shared" si="4"/>
        <v>7.4460000000000006</v>
      </c>
      <c r="M35" s="42"/>
      <c r="N35" s="42"/>
      <c r="O35" s="42"/>
      <c r="P35" s="42"/>
      <c r="R35" s="7"/>
      <c r="S35" s="6"/>
      <c r="T35" s="6"/>
      <c r="U35" s="6"/>
      <c r="V35" s="6"/>
      <c r="W35" s="6"/>
      <c r="X35" s="6"/>
      <c r="Y35" s="6"/>
      <c r="Z35" s="32"/>
      <c r="AA35" s="6"/>
      <c r="AB35" s="6"/>
      <c r="AC35" s="6"/>
      <c r="AD35" s="6"/>
      <c r="AE35" s="6"/>
      <c r="AF35" s="6"/>
      <c r="AG35" s="8"/>
    </row>
    <row r="36" spans="1:33" x14ac:dyDescent="0.3">
      <c r="A36" s="15" t="str">
        <f>'[1]Annex 2 EHV charges'!$G32</f>
        <v>Thornborough Grnds PV</v>
      </c>
      <c r="B36" s="15">
        <f>IFERROR(VLOOKUP($A36,'[2]Annex 2 EHV charges'!$G$10:$P$346,2,FALSE),"-")</f>
        <v>1</v>
      </c>
      <c r="C36" s="41">
        <f>_xlfn.XLOOKUP($A36,'[1]Annex 2 EHV charges'!$G$10:$G$296,'[1]Annex 2 EHV charges'!$I$10:$I$296,"-",0)</f>
        <v>18.649999999999999</v>
      </c>
      <c r="D36" s="41">
        <f>_xlfn.XLOOKUP($A36,'[3]Annex 2 EHV charges'!$G$10:$G$307,'[3]Annex 2 EHV charges'!$I$10:$I$307,0,0)</f>
        <v>19.579999999999998</v>
      </c>
      <c r="E36" s="41">
        <f>IFERROR(_xlfn.XLOOKUP($A36,'[4]Annex 2 EHV charges'!$G$10:$G$290,'[4]Annex 2 EHV charges'!$I$10:$I$290,0,0),0)</f>
        <v>20.27</v>
      </c>
      <c r="F36" s="41">
        <f>_xlfn.XLOOKUP($A36,'[5]Annex 2 EHV charges'!$G$10:$G$308,'[5]Annex 2 EHV charges'!$J$10:$J$308,0,0)</f>
        <v>1499.59</v>
      </c>
      <c r="G36" s="41">
        <f>_xlfn.XLOOKUP($A36,'[2]Annex 2 EHV charges'!$G$10:$G$346,'[2]Annex 2 EHV charges'!$J$10:$J$346,0,0)</f>
        <v>1848.66</v>
      </c>
      <c r="H36" s="16">
        <f t="shared" si="1"/>
        <v>68.072500000000005</v>
      </c>
      <c r="I36" s="16">
        <f t="shared" si="2"/>
        <v>71.466999999999985</v>
      </c>
      <c r="J36" s="16">
        <f t="shared" si="5"/>
        <v>73.985500000000002</v>
      </c>
      <c r="K36" s="16">
        <f t="shared" si="3"/>
        <v>5488.4993999999997</v>
      </c>
      <c r="L36" s="16">
        <f t="shared" si="4"/>
        <v>6747.6089999999995</v>
      </c>
      <c r="M36" s="42"/>
      <c r="N36" s="42"/>
      <c r="O36" s="42"/>
      <c r="P36" s="42"/>
      <c r="R36" s="7"/>
      <c r="S36" s="6"/>
      <c r="T36" s="6"/>
      <c r="U36" s="6"/>
      <c r="V36" s="6"/>
      <c r="W36" s="6"/>
      <c r="X36" s="6"/>
      <c r="Y36" s="6"/>
      <c r="Z36" s="32"/>
      <c r="AA36" s="6"/>
      <c r="AB36" s="6"/>
      <c r="AC36" s="6"/>
      <c r="AD36" s="6"/>
      <c r="AE36" s="6"/>
      <c r="AF36" s="6"/>
      <c r="AG36" s="8"/>
    </row>
    <row r="37" spans="1:33" ht="26.4" x14ac:dyDescent="0.3">
      <c r="A37" s="15" t="str">
        <f>'[1]Annex 2 EHV charges'!$G33</f>
        <v>Wymeswold Narrow Lane PV</v>
      </c>
      <c r="B37" s="15">
        <f>IFERROR(VLOOKUP($A37,'[2]Annex 2 EHV charges'!$G$10:$P$346,2,FALSE),"-")</f>
        <v>0</v>
      </c>
      <c r="C37" s="41">
        <f>_xlfn.XLOOKUP($A37,'[1]Annex 2 EHV charges'!$G$10:$G$296,'[1]Annex 2 EHV charges'!$I$10:$I$296,"-",0)</f>
        <v>14.66</v>
      </c>
      <c r="D37" s="41">
        <f>_xlfn.XLOOKUP($A37,'[3]Annex 2 EHV charges'!$G$10:$G$307,'[3]Annex 2 EHV charges'!$I$10:$I$307,0,0)</f>
        <v>15.37</v>
      </c>
      <c r="E37" s="41">
        <f>IFERROR(_xlfn.XLOOKUP($A37,'[4]Annex 2 EHV charges'!$G$10:$G$290,'[4]Annex 2 EHV charges'!$I$10:$I$290,0,0),0)</f>
        <v>15.92</v>
      </c>
      <c r="F37" s="41">
        <f>_xlfn.XLOOKUP($A37,'[5]Annex 2 EHV charges'!$G$10:$G$308,'[5]Annex 2 EHV charges'!$J$10:$J$308,0,0)</f>
        <v>15.65</v>
      </c>
      <c r="G37" s="41">
        <f>_xlfn.XLOOKUP($A37,'[2]Annex 2 EHV charges'!$G$10:$G$346,'[2]Annex 2 EHV charges'!$J$10:$J$346,0,0)</f>
        <v>11.29</v>
      </c>
      <c r="H37" s="16">
        <f t="shared" si="1"/>
        <v>53.509</v>
      </c>
      <c r="I37" s="16">
        <f t="shared" si="2"/>
        <v>56.100500000000004</v>
      </c>
      <c r="J37" s="16">
        <f t="shared" si="5"/>
        <v>58.108000000000004</v>
      </c>
      <c r="K37" s="16">
        <f t="shared" si="3"/>
        <v>57.279000000000003</v>
      </c>
      <c r="L37" s="16">
        <f t="shared" si="4"/>
        <v>41.208499999999994</v>
      </c>
      <c r="M37" s="42"/>
      <c r="N37" s="42"/>
      <c r="O37" s="42"/>
      <c r="P37" s="42"/>
      <c r="R37" s="7"/>
      <c r="S37" s="6"/>
      <c r="T37" s="6"/>
      <c r="U37" s="6"/>
      <c r="V37" s="6"/>
      <c r="W37" s="6"/>
      <c r="X37" s="6"/>
      <c r="Y37" s="6"/>
      <c r="Z37" s="32"/>
      <c r="AA37" s="6"/>
      <c r="AB37" s="6"/>
      <c r="AC37" s="6"/>
      <c r="AD37" s="6"/>
      <c r="AE37" s="6"/>
      <c r="AF37" s="6"/>
      <c r="AG37" s="8"/>
    </row>
    <row r="38" spans="1:33" x14ac:dyDescent="0.3">
      <c r="A38" s="15" t="str">
        <f>'[1]Annex 2 EHV charges'!$G34</f>
        <v>Manor Farm Horton PV</v>
      </c>
      <c r="B38" s="15">
        <f>IFERROR(VLOOKUP($A38,'[2]Annex 2 EHV charges'!$G$10:$P$346,2,FALSE),"-")</f>
        <v>0</v>
      </c>
      <c r="C38" s="41">
        <f>_xlfn.XLOOKUP($A38,'[1]Annex 2 EHV charges'!$G$10:$G$296,'[1]Annex 2 EHV charges'!$I$10:$I$296,"-",0)</f>
        <v>3.14</v>
      </c>
      <c r="D38" s="41">
        <f>_xlfn.XLOOKUP($A38,'[3]Annex 2 EHV charges'!$G$10:$G$307,'[3]Annex 2 EHV charges'!$I$10:$I$307,0,0)</f>
        <v>3.3</v>
      </c>
      <c r="E38" s="41">
        <f>IFERROR(_xlfn.XLOOKUP($A38,'[4]Annex 2 EHV charges'!$G$10:$G$290,'[4]Annex 2 EHV charges'!$I$10:$I$290,0,0),0)</f>
        <v>3.41</v>
      </c>
      <c r="F38" s="41">
        <f>_xlfn.XLOOKUP($A38,'[5]Annex 2 EHV charges'!$G$10:$G$308,'[5]Annex 2 EHV charges'!$J$10:$J$308,0,0)</f>
        <v>3.36</v>
      </c>
      <c r="G38" s="41">
        <f>_xlfn.XLOOKUP($A38,'[2]Annex 2 EHV charges'!$G$10:$G$346,'[2]Annex 2 EHV charges'!$J$10:$J$346,0,0)</f>
        <v>5.16</v>
      </c>
      <c r="H38" s="16">
        <f t="shared" si="1"/>
        <v>11.461000000000002</v>
      </c>
      <c r="I38" s="16">
        <f t="shared" si="2"/>
        <v>12.045</v>
      </c>
      <c r="J38" s="16">
        <f t="shared" si="5"/>
        <v>12.446499999999999</v>
      </c>
      <c r="K38" s="16">
        <f t="shared" si="3"/>
        <v>12.297599999999999</v>
      </c>
      <c r="L38" s="16">
        <f t="shared" si="4"/>
        <v>18.834</v>
      </c>
      <c r="M38" s="42"/>
      <c r="N38" s="42"/>
      <c r="O38" s="42"/>
      <c r="P38" s="42"/>
      <c r="R38" s="7"/>
      <c r="S38" s="6"/>
      <c r="T38" s="6"/>
      <c r="U38" s="6"/>
      <c r="V38" s="6"/>
      <c r="W38" s="6"/>
      <c r="X38" s="6"/>
      <c r="Y38" s="6"/>
      <c r="Z38" s="32"/>
      <c r="AA38" s="6"/>
      <c r="AB38" s="6"/>
      <c r="AC38" s="6"/>
      <c r="AD38" s="6"/>
      <c r="AE38" s="6"/>
      <c r="AF38" s="6"/>
      <c r="AG38" s="8"/>
    </row>
    <row r="39" spans="1:33" x14ac:dyDescent="0.3">
      <c r="A39" s="15" t="str">
        <f>'[1]Annex 2 EHV charges'!$G35</f>
        <v>Handley Park Farm PV</v>
      </c>
      <c r="B39" s="15">
        <f>IFERROR(VLOOKUP($A39,'[2]Annex 2 EHV charges'!$G$10:$P$346,2,FALSE),"-")</f>
        <v>0</v>
      </c>
      <c r="C39" s="41">
        <f>_xlfn.XLOOKUP($A39,'[1]Annex 2 EHV charges'!$G$10:$G$296,'[1]Annex 2 EHV charges'!$I$10:$I$296,"-",0)</f>
        <v>14.08</v>
      </c>
      <c r="D39" s="41">
        <f>_xlfn.XLOOKUP($A39,'[3]Annex 2 EHV charges'!$G$10:$G$307,'[3]Annex 2 EHV charges'!$I$10:$I$307,0,0)</f>
        <v>14.78</v>
      </c>
      <c r="E39" s="41">
        <f>IFERROR(_xlfn.XLOOKUP($A39,'[4]Annex 2 EHV charges'!$G$10:$G$290,'[4]Annex 2 EHV charges'!$I$10:$I$290,0,0),0)</f>
        <v>15.31</v>
      </c>
      <c r="F39" s="41">
        <f>_xlfn.XLOOKUP($A39,'[5]Annex 2 EHV charges'!$G$10:$G$308,'[5]Annex 2 EHV charges'!$J$10:$J$308,0,0)</f>
        <v>15.05</v>
      </c>
      <c r="G39" s="41">
        <f>_xlfn.XLOOKUP($A39,'[2]Annex 2 EHV charges'!$G$10:$G$346,'[2]Annex 2 EHV charges'!$J$10:$J$346,0,0)</f>
        <v>9.7799999999999994</v>
      </c>
      <c r="H39" s="16">
        <f t="shared" si="1"/>
        <v>51.392000000000003</v>
      </c>
      <c r="I39" s="16">
        <f t="shared" si="2"/>
        <v>53.946999999999996</v>
      </c>
      <c r="J39" s="16">
        <f t="shared" si="5"/>
        <v>55.881500000000003</v>
      </c>
      <c r="K39" s="16">
        <f t="shared" si="3"/>
        <v>55.082999999999998</v>
      </c>
      <c r="L39" s="16">
        <f t="shared" si="4"/>
        <v>35.697000000000003</v>
      </c>
      <c r="M39" s="42"/>
      <c r="N39" s="42"/>
      <c r="O39" s="42"/>
      <c r="P39" s="42"/>
      <c r="R39" s="7"/>
      <c r="S39" s="6"/>
      <c r="T39" s="6"/>
      <c r="U39" s="6"/>
      <c r="V39" s="6"/>
      <c r="W39" s="6"/>
      <c r="X39" s="6"/>
      <c r="Y39" s="6"/>
      <c r="Z39" s="32"/>
      <c r="AA39" s="6"/>
      <c r="AB39" s="6"/>
      <c r="AC39" s="6"/>
      <c r="AD39" s="6"/>
      <c r="AE39" s="6"/>
      <c r="AF39" s="6"/>
      <c r="AG39" s="8"/>
    </row>
    <row r="40" spans="1:33" x14ac:dyDescent="0.3">
      <c r="A40" s="15" t="str">
        <f>'[1]Annex 2 EHV charges'!$G36</f>
        <v>Shelton Lodge PV</v>
      </c>
      <c r="B40" s="15">
        <f>IFERROR(VLOOKUP($A40,'[2]Annex 2 EHV charges'!$G$10:$P$346,2,FALSE),"-")</f>
        <v>0</v>
      </c>
      <c r="C40" s="41">
        <f>_xlfn.XLOOKUP($A40,'[1]Annex 2 EHV charges'!$G$10:$G$296,'[1]Annex 2 EHV charges'!$I$10:$I$296,"-",0)</f>
        <v>20.28</v>
      </c>
      <c r="D40" s="41">
        <f>_xlfn.XLOOKUP($A40,'[3]Annex 2 EHV charges'!$G$10:$G$307,'[3]Annex 2 EHV charges'!$I$10:$I$307,0,0)</f>
        <v>20.75</v>
      </c>
      <c r="E40" s="41">
        <f>IFERROR(_xlfn.XLOOKUP($A40,'[4]Annex 2 EHV charges'!$G$10:$G$290,'[4]Annex 2 EHV charges'!$I$10:$I$290,0,0),0)</f>
        <v>21.49</v>
      </c>
      <c r="F40" s="41">
        <f>_xlfn.XLOOKUP($A40,'[5]Annex 2 EHV charges'!$G$10:$G$308,'[5]Annex 2 EHV charges'!$J$10:$J$308,0,0)</f>
        <v>21.13</v>
      </c>
      <c r="G40" s="41">
        <f>_xlfn.XLOOKUP($A40,'[2]Annex 2 EHV charges'!$G$10:$G$346,'[2]Annex 2 EHV charges'!$J$10:$J$346,0,0)</f>
        <v>26.45</v>
      </c>
      <c r="H40" s="16">
        <f t="shared" si="1"/>
        <v>74.022000000000006</v>
      </c>
      <c r="I40" s="16">
        <f t="shared" si="2"/>
        <v>75.737499999999997</v>
      </c>
      <c r="J40" s="16">
        <f t="shared" si="5"/>
        <v>78.438499999999991</v>
      </c>
      <c r="K40" s="16">
        <f t="shared" si="3"/>
        <v>77.335799999999992</v>
      </c>
      <c r="L40" s="16">
        <f t="shared" si="4"/>
        <v>96.542500000000004</v>
      </c>
      <c r="M40" s="42"/>
      <c r="N40" s="42"/>
      <c r="O40" s="42"/>
      <c r="P40" s="42"/>
      <c r="R40" s="7"/>
      <c r="S40" s="6"/>
      <c r="T40" s="6"/>
      <c r="U40" s="6"/>
      <c r="V40" s="6"/>
      <c r="W40" s="6"/>
      <c r="X40" s="6"/>
      <c r="Y40" s="6"/>
      <c r="Z40" s="32"/>
      <c r="AA40" s="6"/>
      <c r="AB40" s="6"/>
      <c r="AC40" s="6"/>
      <c r="AD40" s="6"/>
      <c r="AE40" s="6"/>
      <c r="AF40" s="6"/>
      <c r="AG40" s="8"/>
    </row>
    <row r="41" spans="1:33" x14ac:dyDescent="0.3">
      <c r="A41" s="15" t="str">
        <f>'[1]Annex 2 EHV charges'!$G37</f>
        <v>Brafield on the Green PV</v>
      </c>
      <c r="B41" s="15">
        <f>IFERROR(VLOOKUP($A41,'[2]Annex 2 EHV charges'!$G$10:$P$346,2,FALSE),"-")</f>
        <v>1</v>
      </c>
      <c r="C41" s="41">
        <f>_xlfn.XLOOKUP($A41,'[1]Annex 2 EHV charges'!$G$10:$G$296,'[1]Annex 2 EHV charges'!$I$10:$I$296,"-",0)</f>
        <v>49.62</v>
      </c>
      <c r="D41" s="41">
        <f>_xlfn.XLOOKUP($A41,'[3]Annex 2 EHV charges'!$G$10:$G$307,'[3]Annex 2 EHV charges'!$I$10:$I$307,0,0)</f>
        <v>52.37</v>
      </c>
      <c r="E41" s="41">
        <f>IFERROR(_xlfn.XLOOKUP($A41,'[4]Annex 2 EHV charges'!$G$10:$G$290,'[4]Annex 2 EHV charges'!$I$10:$I$290,0,0),0)</f>
        <v>54.23</v>
      </c>
      <c r="F41" s="41">
        <f>_xlfn.XLOOKUP($A41,'[5]Annex 2 EHV charges'!$G$10:$G$308,'[5]Annex 2 EHV charges'!$J$10:$J$308,0,0)</f>
        <v>1532.98</v>
      </c>
      <c r="G41" s="41">
        <f>_xlfn.XLOOKUP($A41,'[2]Annex 2 EHV charges'!$G$10:$G$346,'[2]Annex 2 EHV charges'!$J$10:$J$346,0,0)</f>
        <v>1899.06</v>
      </c>
      <c r="H41" s="16">
        <f t="shared" si="1"/>
        <v>181.113</v>
      </c>
      <c r="I41" s="16">
        <f t="shared" si="2"/>
        <v>191.15049999999997</v>
      </c>
      <c r="J41" s="16">
        <f t="shared" si="5"/>
        <v>197.93950000000001</v>
      </c>
      <c r="K41" s="16">
        <f t="shared" si="3"/>
        <v>5610.7067999999999</v>
      </c>
      <c r="L41" s="16">
        <f t="shared" si="4"/>
        <v>6931.5690000000004</v>
      </c>
      <c r="M41" s="42"/>
      <c r="N41" s="42"/>
      <c r="O41" s="42"/>
      <c r="P41" s="42"/>
      <c r="R41" s="7"/>
      <c r="S41" s="6"/>
      <c r="T41" s="6"/>
      <c r="U41" s="6"/>
      <c r="V41" s="6"/>
      <c r="W41" s="6"/>
      <c r="X41" s="6"/>
      <c r="Y41" s="6"/>
      <c r="Z41" s="32"/>
      <c r="AA41" s="6"/>
      <c r="AB41" s="6"/>
      <c r="AC41" s="6"/>
      <c r="AD41" s="6"/>
      <c r="AE41" s="6"/>
      <c r="AF41" s="6"/>
      <c r="AG41" s="8"/>
    </row>
    <row r="42" spans="1:33" x14ac:dyDescent="0.3">
      <c r="A42" s="15" t="str">
        <f>'[1]Annex 2 EHV charges'!$G38</f>
        <v>Sywell PV</v>
      </c>
      <c r="B42" s="15">
        <f>IFERROR(VLOOKUP($A42,'[2]Annex 2 EHV charges'!$G$10:$P$346,2,FALSE),"-")</f>
        <v>1</v>
      </c>
      <c r="C42" s="41">
        <f>_xlfn.XLOOKUP($A42,'[1]Annex 2 EHV charges'!$G$10:$G$296,'[1]Annex 2 EHV charges'!$I$10:$I$296,"-",0)</f>
        <v>69.42</v>
      </c>
      <c r="D42" s="41">
        <f>_xlfn.XLOOKUP($A42,'[3]Annex 2 EHV charges'!$G$10:$G$307,'[3]Annex 2 EHV charges'!$I$10:$I$307,0,0)</f>
        <v>73.430000000000007</v>
      </c>
      <c r="E42" s="41">
        <f>IFERROR(_xlfn.XLOOKUP($A42,'[4]Annex 2 EHV charges'!$G$10:$G$290,'[4]Annex 2 EHV charges'!$I$10:$I$290,0,0),0)</f>
        <v>76.05</v>
      </c>
      <c r="F42" s="41">
        <f>_xlfn.XLOOKUP($A42,'[5]Annex 2 EHV charges'!$G$10:$G$308,'[5]Annex 2 EHV charges'!$J$10:$J$308,0,0)</f>
        <v>1554.43</v>
      </c>
      <c r="G42" s="41">
        <f>_xlfn.XLOOKUP($A42,'[2]Annex 2 EHV charges'!$G$10:$G$346,'[2]Annex 2 EHV charges'!$J$10:$J$346,0,0)</f>
        <v>1864.65</v>
      </c>
      <c r="H42" s="16">
        <f t="shared" si="1"/>
        <v>253.38300000000001</v>
      </c>
      <c r="I42" s="16">
        <f t="shared" si="2"/>
        <v>268.01950000000005</v>
      </c>
      <c r="J42" s="16">
        <f t="shared" si="5"/>
        <v>277.58249999999998</v>
      </c>
      <c r="K42" s="16">
        <f t="shared" si="3"/>
        <v>5689.2137999999995</v>
      </c>
      <c r="L42" s="16">
        <f t="shared" si="4"/>
        <v>6805.9724999999999</v>
      </c>
      <c r="M42" s="42"/>
      <c r="N42" s="42"/>
      <c r="O42" s="42"/>
      <c r="P42" s="42"/>
      <c r="R42" s="7"/>
      <c r="S42" s="6"/>
      <c r="T42" s="6"/>
      <c r="U42" s="6"/>
      <c r="V42" s="6"/>
      <c r="W42" s="6"/>
      <c r="X42" s="6"/>
      <c r="Y42" s="6"/>
      <c r="Z42" s="32"/>
      <c r="AA42" s="6"/>
      <c r="AB42" s="6"/>
      <c r="AC42" s="6"/>
      <c r="AD42" s="6"/>
      <c r="AE42" s="6"/>
      <c r="AF42" s="6"/>
      <c r="AG42" s="8"/>
    </row>
    <row r="43" spans="1:33" x14ac:dyDescent="0.3">
      <c r="A43" s="15" t="str">
        <f>'[1]Annex 2 EHV charges'!$G39</f>
        <v>Holtwood Farm PV</v>
      </c>
      <c r="B43" s="15">
        <f>IFERROR(VLOOKUP($A43,'[2]Annex 2 EHV charges'!$G$10:$P$346,2,FALSE),"-")</f>
        <v>0</v>
      </c>
      <c r="C43" s="41">
        <f>_xlfn.XLOOKUP($A43,'[1]Annex 2 EHV charges'!$G$10:$G$296,'[1]Annex 2 EHV charges'!$I$10:$I$296,"-",0)</f>
        <v>15.42</v>
      </c>
      <c r="D43" s="41">
        <f>_xlfn.XLOOKUP($A43,'[3]Annex 2 EHV charges'!$G$10:$G$307,'[3]Annex 2 EHV charges'!$I$10:$I$307,0,0)</f>
        <v>16.21</v>
      </c>
      <c r="E43" s="41">
        <f>IFERROR(_xlfn.XLOOKUP($A43,'[4]Annex 2 EHV charges'!$G$10:$G$290,'[4]Annex 2 EHV charges'!$I$10:$I$290,0,0),0)</f>
        <v>16.78</v>
      </c>
      <c r="F43" s="41">
        <f>_xlfn.XLOOKUP($A43,'[5]Annex 2 EHV charges'!$G$10:$G$308,'[5]Annex 2 EHV charges'!$J$10:$J$308,0,0)</f>
        <v>16.5</v>
      </c>
      <c r="G43" s="41">
        <f>_xlfn.XLOOKUP($A43,'[2]Annex 2 EHV charges'!$G$10:$G$346,'[2]Annex 2 EHV charges'!$J$10:$J$346,0,0)</f>
        <v>15.19</v>
      </c>
      <c r="H43" s="16">
        <f t="shared" si="1"/>
        <v>56.283000000000001</v>
      </c>
      <c r="I43" s="16">
        <f t="shared" si="2"/>
        <v>59.166500000000006</v>
      </c>
      <c r="J43" s="16">
        <f t="shared" si="5"/>
        <v>61.247</v>
      </c>
      <c r="K43" s="16">
        <f t="shared" si="3"/>
        <v>60.39</v>
      </c>
      <c r="L43" s="16">
        <f t="shared" si="4"/>
        <v>55.4435</v>
      </c>
      <c r="M43" s="42"/>
      <c r="N43" s="42"/>
      <c r="O43" s="42"/>
      <c r="P43" s="42"/>
      <c r="R43" s="7"/>
      <c r="S43" s="6"/>
      <c r="T43" s="6"/>
      <c r="U43" s="6"/>
      <c r="V43" s="6"/>
      <c r="W43" s="6"/>
      <c r="X43" s="6"/>
      <c r="Y43" s="6"/>
      <c r="Z43" s="32"/>
      <c r="AA43" s="6"/>
      <c r="AB43" s="6"/>
      <c r="AC43" s="6"/>
      <c r="AD43" s="6"/>
      <c r="AE43" s="6"/>
      <c r="AF43" s="6"/>
      <c r="AG43" s="8"/>
    </row>
    <row r="44" spans="1:33" x14ac:dyDescent="0.3">
      <c r="A44" s="15" t="str">
        <f>'[1]Annex 2 EHV charges'!$G40</f>
        <v>Drakelow Farm PV</v>
      </c>
      <c r="B44" s="15">
        <f>IFERROR(VLOOKUP($A44,'[2]Annex 2 EHV charges'!$G$10:$P$346,2,FALSE),"-")</f>
        <v>0</v>
      </c>
      <c r="C44" s="41">
        <f>_xlfn.XLOOKUP($A44,'[1]Annex 2 EHV charges'!$G$10:$G$296,'[1]Annex 2 EHV charges'!$I$10:$I$296,"-",0)</f>
        <v>8.42</v>
      </c>
      <c r="D44" s="41">
        <f>_xlfn.XLOOKUP($A44,'[3]Annex 2 EHV charges'!$G$10:$G$307,'[3]Annex 2 EHV charges'!$I$10:$I$307,0,0)</f>
        <v>8.85</v>
      </c>
      <c r="E44" s="41">
        <f>IFERROR(_xlfn.XLOOKUP($A44,'[4]Annex 2 EHV charges'!$G$10:$G$290,'[4]Annex 2 EHV charges'!$I$10:$I$290,0,0),0)</f>
        <v>9.17</v>
      </c>
      <c r="F44" s="41">
        <f>_xlfn.XLOOKUP($A44,'[5]Annex 2 EHV charges'!$G$10:$G$308,'[5]Annex 2 EHV charges'!$J$10:$J$308,0,0)</f>
        <v>9.01</v>
      </c>
      <c r="G44" s="41">
        <f>_xlfn.XLOOKUP($A44,'[2]Annex 2 EHV charges'!$G$10:$G$346,'[2]Annex 2 EHV charges'!$J$10:$J$346,0,0)</f>
        <v>6.46</v>
      </c>
      <c r="H44" s="16">
        <f t="shared" si="1"/>
        <v>30.733000000000001</v>
      </c>
      <c r="I44" s="16">
        <f t="shared" si="2"/>
        <v>32.302499999999995</v>
      </c>
      <c r="J44" s="16">
        <f t="shared" si="5"/>
        <v>33.470500000000001</v>
      </c>
      <c r="K44" s="16">
        <f t="shared" si="3"/>
        <v>32.976599999999998</v>
      </c>
      <c r="L44" s="16">
        <f t="shared" si="4"/>
        <v>23.579000000000001</v>
      </c>
      <c r="M44" s="42"/>
      <c r="N44" s="42"/>
      <c r="O44" s="42"/>
      <c r="P44" s="42"/>
      <c r="R44" s="7"/>
      <c r="S44" s="6"/>
      <c r="T44" s="6"/>
      <c r="U44" s="6"/>
      <c r="V44" s="6"/>
      <c r="W44" s="6"/>
      <c r="X44" s="6"/>
      <c r="Y44" s="6"/>
      <c r="Z44" s="32"/>
      <c r="AA44" s="6"/>
      <c r="AB44" s="6"/>
      <c r="AC44" s="6"/>
      <c r="AD44" s="6"/>
      <c r="AE44" s="6"/>
      <c r="AF44" s="6"/>
      <c r="AG44" s="8"/>
    </row>
    <row r="45" spans="1:33" x14ac:dyDescent="0.3">
      <c r="A45" s="15" t="str">
        <f>'[1]Annex 2 EHV charges'!$G41</f>
        <v>Stragglethorpe Rd PV</v>
      </c>
      <c r="B45" s="15">
        <f>IFERROR(VLOOKUP($A45,'[2]Annex 2 EHV charges'!$G$10:$P$346,2,FALSE),"-")</f>
        <v>0</v>
      </c>
      <c r="C45" s="41">
        <f>_xlfn.XLOOKUP($A45,'[1]Annex 2 EHV charges'!$G$10:$G$296,'[1]Annex 2 EHV charges'!$I$10:$I$296,"-",0)</f>
        <v>4.8099999999999996</v>
      </c>
      <c r="D45" s="41">
        <f>_xlfn.XLOOKUP($A45,'[3]Annex 2 EHV charges'!$G$10:$G$307,'[3]Annex 2 EHV charges'!$I$10:$I$307,0,0)</f>
        <v>5.03</v>
      </c>
      <c r="E45" s="41">
        <f>IFERROR(_xlfn.XLOOKUP($A45,'[4]Annex 2 EHV charges'!$G$10:$G$290,'[4]Annex 2 EHV charges'!$I$10:$I$290,0,0),0)</f>
        <v>5.21</v>
      </c>
      <c r="F45" s="41">
        <f>_xlfn.XLOOKUP($A45,'[5]Annex 2 EHV charges'!$G$10:$G$308,'[5]Annex 2 EHV charges'!$J$10:$J$308,0,0)</f>
        <v>5.12</v>
      </c>
      <c r="G45" s="41">
        <f>_xlfn.XLOOKUP($A45,'[2]Annex 2 EHV charges'!$G$10:$G$346,'[2]Annex 2 EHV charges'!$J$10:$J$346,0,0)</f>
        <v>3.15</v>
      </c>
      <c r="H45" s="16">
        <f t="shared" si="1"/>
        <v>17.5565</v>
      </c>
      <c r="I45" s="16">
        <f t="shared" si="2"/>
        <v>18.359500000000001</v>
      </c>
      <c r="J45" s="16">
        <f t="shared" si="5"/>
        <v>19.016500000000001</v>
      </c>
      <c r="K45" s="16">
        <f t="shared" si="3"/>
        <v>18.7392</v>
      </c>
      <c r="L45" s="16">
        <f t="shared" si="4"/>
        <v>11.4975</v>
      </c>
      <c r="M45" s="42"/>
      <c r="N45" s="42"/>
      <c r="O45" s="42"/>
      <c r="P45" s="42"/>
      <c r="R45" s="7"/>
      <c r="S45" s="6"/>
      <c r="T45" s="6"/>
      <c r="U45" s="6"/>
      <c r="V45" s="6"/>
      <c r="W45" s="6"/>
      <c r="X45" s="6"/>
      <c r="Y45" s="6"/>
      <c r="Z45" s="32"/>
      <c r="AA45" s="6"/>
      <c r="AB45" s="6"/>
      <c r="AC45" s="6"/>
      <c r="AD45" s="6"/>
      <c r="AE45" s="6"/>
      <c r="AF45" s="6"/>
      <c r="AG45" s="8"/>
    </row>
    <row r="46" spans="1:33" x14ac:dyDescent="0.3">
      <c r="A46" s="15" t="str">
        <f>'[1]Annex 2 EHV charges'!$G42</f>
        <v>Oxcroft Solar Farm PV</v>
      </c>
      <c r="B46" s="15">
        <f>IFERROR(VLOOKUP($A46,'[2]Annex 2 EHV charges'!$G$10:$P$346,2,FALSE),"-")</f>
        <v>0</v>
      </c>
      <c r="C46" s="41">
        <f>_xlfn.XLOOKUP($A46,'[1]Annex 2 EHV charges'!$G$10:$G$296,'[1]Annex 2 EHV charges'!$I$10:$I$296,"-",0)</f>
        <v>503.49</v>
      </c>
      <c r="D46" s="41">
        <f>_xlfn.XLOOKUP($A46,'[3]Annex 2 EHV charges'!$G$10:$G$307,'[3]Annex 2 EHV charges'!$I$10:$I$307,0,0)</f>
        <v>532.04999999999995</v>
      </c>
      <c r="E46" s="41">
        <f>IFERROR(_xlfn.XLOOKUP($A46,'[4]Annex 2 EHV charges'!$G$10:$G$290,'[4]Annex 2 EHV charges'!$I$10:$I$290,0,0),0)</f>
        <v>551.01</v>
      </c>
      <c r="F46" s="41">
        <f>_xlfn.XLOOKUP($A46,'[5]Annex 2 EHV charges'!$G$10:$G$308,'[5]Annex 2 EHV charges'!$J$10:$J$308,0,0)</f>
        <v>541.72</v>
      </c>
      <c r="G46" s="41">
        <f>_xlfn.XLOOKUP($A46,'[2]Annex 2 EHV charges'!$G$10:$G$346,'[2]Annex 2 EHV charges'!$J$10:$J$346,0,0)</f>
        <v>538.36</v>
      </c>
      <c r="H46" s="16">
        <f t="shared" si="1"/>
        <v>1837.7385000000002</v>
      </c>
      <c r="I46" s="16">
        <f t="shared" si="2"/>
        <v>1941.9824999999996</v>
      </c>
      <c r="J46" s="16">
        <f t="shared" si="5"/>
        <v>2011.1864999999998</v>
      </c>
      <c r="K46" s="16">
        <f t="shared" si="3"/>
        <v>1982.6952000000001</v>
      </c>
      <c r="L46" s="16">
        <f t="shared" si="4"/>
        <v>1965.0140000000001</v>
      </c>
      <c r="M46" s="42"/>
      <c r="N46" s="42"/>
      <c r="O46" s="42"/>
      <c r="P46" s="42"/>
      <c r="R46" s="7"/>
      <c r="S46" s="6"/>
      <c r="T46" s="6"/>
      <c r="U46" s="6"/>
      <c r="V46" s="6"/>
      <c r="W46" s="6"/>
      <c r="X46" s="6"/>
      <c r="Y46" s="6"/>
      <c r="Z46" s="32"/>
      <c r="AA46" s="6"/>
      <c r="AB46" s="6"/>
      <c r="AC46" s="6"/>
      <c r="AD46" s="6"/>
      <c r="AE46" s="6"/>
      <c r="AF46" s="6"/>
      <c r="AG46" s="8"/>
    </row>
    <row r="47" spans="1:33" x14ac:dyDescent="0.3">
      <c r="A47" s="15" t="str">
        <f>'[1]Annex 2 EHV charges'!$G43</f>
        <v>Derby Waste Sinfin EFW</v>
      </c>
      <c r="B47" s="15">
        <f>IFERROR(VLOOKUP($A47,'[2]Annex 2 EHV charges'!$G$10:$P$346,2,FALSE),"-")</f>
        <v>2</v>
      </c>
      <c r="C47" s="41">
        <f>_xlfn.XLOOKUP($A47,'[1]Annex 2 EHV charges'!$G$10:$G$296,'[1]Annex 2 EHV charges'!$I$10:$I$296,"-",0)</f>
        <v>753.78</v>
      </c>
      <c r="D47" s="41">
        <f>_xlfn.XLOOKUP($A47,'[3]Annex 2 EHV charges'!$G$10:$G$307,'[3]Annex 2 EHV charges'!$I$10:$I$307,0,0)</f>
        <v>795.88</v>
      </c>
      <c r="E47" s="41">
        <f>IFERROR(_xlfn.XLOOKUP($A47,'[4]Annex 2 EHV charges'!$G$10:$G$290,'[4]Annex 2 EHV charges'!$I$10:$I$290,0,0),0)</f>
        <v>824.25</v>
      </c>
      <c r="F47" s="41">
        <f>_xlfn.XLOOKUP($A47,'[5]Annex 2 EHV charges'!$G$10:$G$308,'[5]Annex 2 EHV charges'!$J$10:$J$308,0,0)</f>
        <v>9674.92</v>
      </c>
      <c r="G47" s="41">
        <f>_xlfn.XLOOKUP($A47,'[2]Annex 2 EHV charges'!$G$10:$G$346,'[2]Annex 2 EHV charges'!$J$10:$J$346,0,0)</f>
        <v>13378.93</v>
      </c>
      <c r="H47" s="16">
        <f t="shared" si="1"/>
        <v>2751.297</v>
      </c>
      <c r="I47" s="16">
        <f t="shared" si="2"/>
        <v>2904.962</v>
      </c>
      <c r="J47" s="16">
        <f t="shared" si="5"/>
        <v>3008.5124999999998</v>
      </c>
      <c r="K47" s="16">
        <f t="shared" si="3"/>
        <v>35410.207199999997</v>
      </c>
      <c r="L47" s="16">
        <f t="shared" si="4"/>
        <v>48833.094499999999</v>
      </c>
      <c r="M47" s="42"/>
      <c r="N47" s="42"/>
      <c r="O47" s="42"/>
      <c r="P47" s="42"/>
      <c r="R47" s="7"/>
      <c r="S47" s="6"/>
      <c r="T47" s="6"/>
      <c r="U47" s="6"/>
      <c r="V47" s="6"/>
      <c r="W47" s="6"/>
      <c r="X47" s="6"/>
      <c r="Y47" s="6"/>
      <c r="Z47" s="32"/>
      <c r="AA47" s="6"/>
      <c r="AB47" s="6"/>
      <c r="AC47" s="6"/>
      <c r="AD47" s="6"/>
      <c r="AE47" s="6"/>
      <c r="AF47" s="6"/>
      <c r="AG47" s="8"/>
    </row>
    <row r="48" spans="1:33" ht="15" thickBot="1" x14ac:dyDescent="0.35">
      <c r="A48" s="15" t="str">
        <f>'[1]Annex 2 EHV charges'!$G44</f>
        <v>Littlewood Farm PV</v>
      </c>
      <c r="B48" s="15">
        <f>IFERROR(VLOOKUP($A48,'[2]Annex 2 EHV charges'!$G$10:$P$346,2,FALSE),"-")</f>
        <v>0</v>
      </c>
      <c r="C48" s="41">
        <f>_xlfn.XLOOKUP($A48,'[1]Annex 2 EHV charges'!$G$10:$G$296,'[1]Annex 2 EHV charges'!$I$10:$I$296,"-",0)</f>
        <v>3.29</v>
      </c>
      <c r="D48" s="41">
        <f>_xlfn.XLOOKUP($A48,'[3]Annex 2 EHV charges'!$G$10:$G$307,'[3]Annex 2 EHV charges'!$I$10:$I$307,0,0)</f>
        <v>3.43</v>
      </c>
      <c r="E48" s="41">
        <f>IFERROR(_xlfn.XLOOKUP($A48,'[4]Annex 2 EHV charges'!$G$10:$G$290,'[4]Annex 2 EHV charges'!$I$10:$I$290,0,0),0)</f>
        <v>3.55</v>
      </c>
      <c r="F48" s="41">
        <f>_xlfn.XLOOKUP($A48,'[5]Annex 2 EHV charges'!$G$10:$G$308,'[5]Annex 2 EHV charges'!$J$10:$J$308,0,0)</f>
        <v>3.49</v>
      </c>
      <c r="G48" s="41">
        <f>_xlfn.XLOOKUP($A48,'[2]Annex 2 EHV charges'!$G$10:$G$346,'[2]Annex 2 EHV charges'!$J$10:$J$346,0,0)</f>
        <v>1.53</v>
      </c>
      <c r="H48" s="16">
        <f t="shared" si="1"/>
        <v>12.0085</v>
      </c>
      <c r="I48" s="16">
        <f t="shared" si="2"/>
        <v>12.519500000000001</v>
      </c>
      <c r="J48" s="16">
        <f t="shared" si="5"/>
        <v>12.9575</v>
      </c>
      <c r="K48" s="16">
        <f t="shared" si="3"/>
        <v>12.773400000000001</v>
      </c>
      <c r="L48" s="16">
        <f t="shared" si="4"/>
        <v>5.5845000000000002</v>
      </c>
      <c r="M48" s="42"/>
      <c r="N48" s="42"/>
      <c r="O48" s="42"/>
      <c r="P48" s="42"/>
      <c r="R48" s="9"/>
      <c r="S48" s="10"/>
      <c r="T48" s="10"/>
      <c r="U48" s="10"/>
      <c r="V48" s="10"/>
      <c r="W48" s="10"/>
      <c r="X48" s="10"/>
      <c r="Y48" s="10"/>
      <c r="Z48" s="33"/>
      <c r="AA48" s="10"/>
      <c r="AB48" s="10"/>
      <c r="AC48" s="10"/>
      <c r="AD48" s="10"/>
      <c r="AE48" s="10"/>
      <c r="AF48" s="10"/>
      <c r="AG48" s="11"/>
    </row>
    <row r="49" spans="1:33" x14ac:dyDescent="0.3">
      <c r="A49" s="15" t="str">
        <f>'[1]Annex 2 EHV charges'!$G45</f>
        <v>Twin Yards Farm PV</v>
      </c>
      <c r="B49" s="15">
        <f>IFERROR(VLOOKUP($A49,'[2]Annex 2 EHV charges'!$G$10:$P$346,2,FALSE),"-")</f>
        <v>0</v>
      </c>
      <c r="C49" s="41">
        <f>_xlfn.XLOOKUP($A49,'[1]Annex 2 EHV charges'!$G$10:$G$296,'[1]Annex 2 EHV charges'!$I$10:$I$296,"-",0)</f>
        <v>5.5</v>
      </c>
      <c r="D49" s="41">
        <f>_xlfn.XLOOKUP($A49,'[3]Annex 2 EHV charges'!$G$10:$G$307,'[3]Annex 2 EHV charges'!$I$10:$I$307,0,0)</f>
        <v>5.76</v>
      </c>
      <c r="E49" s="41">
        <f>IFERROR(_xlfn.XLOOKUP($A49,'[4]Annex 2 EHV charges'!$G$10:$G$290,'[4]Annex 2 EHV charges'!$I$10:$I$290,0,0),0)</f>
        <v>5.97</v>
      </c>
      <c r="F49" s="41">
        <f>_xlfn.XLOOKUP($A49,'[5]Annex 2 EHV charges'!$G$10:$G$308,'[5]Annex 2 EHV charges'!$J$10:$J$308,0,0)</f>
        <v>5.87</v>
      </c>
      <c r="G49" s="41">
        <f>_xlfn.XLOOKUP($A49,'[2]Annex 2 EHV charges'!$G$10:$G$346,'[2]Annex 2 EHV charges'!$J$10:$J$346,0,0)</f>
        <v>1.63</v>
      </c>
      <c r="H49" s="16">
        <f t="shared" si="1"/>
        <v>20.074999999999999</v>
      </c>
      <c r="I49" s="16">
        <f t="shared" si="2"/>
        <v>21.024000000000001</v>
      </c>
      <c r="J49" s="16">
        <f t="shared" si="5"/>
        <v>21.790499999999998</v>
      </c>
      <c r="K49" s="16">
        <f t="shared" si="3"/>
        <v>21.484200000000001</v>
      </c>
      <c r="L49" s="16">
        <f t="shared" si="4"/>
        <v>5.9494999999999996</v>
      </c>
      <c r="M49" s="42"/>
      <c r="N49" s="42"/>
      <c r="O49" s="42"/>
      <c r="P49" s="42"/>
    </row>
    <row r="50" spans="1:33" ht="26.25" customHeight="1" thickBot="1" x14ac:dyDescent="0.35">
      <c r="A50" s="15" t="str">
        <f>'[1]Annex 2 EHV charges'!$G46</f>
        <v>Tower Hayes Farm PV</v>
      </c>
      <c r="B50" s="15">
        <f>IFERROR(VLOOKUP($A50,'[2]Annex 2 EHV charges'!$G$10:$P$346,2,FALSE),"-")</f>
        <v>0</v>
      </c>
      <c r="C50" s="41">
        <f>_xlfn.XLOOKUP($A50,'[1]Annex 2 EHV charges'!$G$10:$G$296,'[1]Annex 2 EHV charges'!$I$10:$I$296,"-",0)</f>
        <v>8.07</v>
      </c>
      <c r="D50" s="41">
        <f>_xlfn.XLOOKUP($A50,'[3]Annex 2 EHV charges'!$G$10:$G$307,'[3]Annex 2 EHV charges'!$I$10:$I$307,0,0)</f>
        <v>8.4700000000000006</v>
      </c>
      <c r="E50" s="41">
        <f>IFERROR(_xlfn.XLOOKUP($A50,'[4]Annex 2 EHV charges'!$G$10:$G$290,'[4]Annex 2 EHV charges'!$I$10:$I$290,0,0),0)</f>
        <v>8.77</v>
      </c>
      <c r="F50" s="41">
        <f>_xlfn.XLOOKUP($A50,'[5]Annex 2 EHV charges'!$G$10:$G$308,'[5]Annex 2 EHV charges'!$J$10:$J$308,0,0)</f>
        <v>8.6199999999999992</v>
      </c>
      <c r="G50" s="41">
        <f>_xlfn.XLOOKUP($A50,'[2]Annex 2 EHV charges'!$G$10:$G$346,'[2]Annex 2 EHV charges'!$J$10:$J$346,0,0)</f>
        <v>7.36</v>
      </c>
      <c r="H50" s="16">
        <f t="shared" si="1"/>
        <v>29.455500000000004</v>
      </c>
      <c r="I50" s="16">
        <f t="shared" si="2"/>
        <v>30.915500000000005</v>
      </c>
      <c r="J50" s="16">
        <f t="shared" si="5"/>
        <v>32.0105</v>
      </c>
      <c r="K50" s="16">
        <f t="shared" si="3"/>
        <v>31.549199999999999</v>
      </c>
      <c r="L50" s="16">
        <f t="shared" si="4"/>
        <v>26.864000000000001</v>
      </c>
      <c r="M50" s="42"/>
      <c r="N50" s="42"/>
      <c r="O50" s="42"/>
      <c r="P50" s="42"/>
    </row>
    <row r="51" spans="1:33" ht="15" customHeight="1" thickBot="1" x14ac:dyDescent="0.45">
      <c r="A51" s="15" t="str">
        <f>'[1]Annex 2 EHV charges'!$G47</f>
        <v>The Breck Solar PV</v>
      </c>
      <c r="B51" s="15">
        <f>IFERROR(VLOOKUP($A51,'[2]Annex 2 EHV charges'!$G$10:$P$346,2,FALSE),"-")</f>
        <v>0</v>
      </c>
      <c r="C51" s="41">
        <f>_xlfn.XLOOKUP($A51,'[1]Annex 2 EHV charges'!$G$10:$G$296,'[1]Annex 2 EHV charges'!$I$10:$I$296,"-",0)</f>
        <v>20.87</v>
      </c>
      <c r="D51" s="41">
        <f>_xlfn.XLOOKUP($A51,'[3]Annex 2 EHV charges'!$G$10:$G$307,'[3]Annex 2 EHV charges'!$I$10:$I$307,0,0)</f>
        <v>21.98</v>
      </c>
      <c r="E51" s="41">
        <f>IFERROR(_xlfn.XLOOKUP($A51,'[4]Annex 2 EHV charges'!$G$10:$G$290,'[4]Annex 2 EHV charges'!$I$10:$I$290,0,0),0)</f>
        <v>22.77</v>
      </c>
      <c r="F51" s="41">
        <f>_xlfn.XLOOKUP($A51,'[5]Annex 2 EHV charges'!$G$10:$G$308,'[5]Annex 2 EHV charges'!$J$10:$J$308,0,0)</f>
        <v>22.38</v>
      </c>
      <c r="G51" s="41">
        <f>_xlfn.XLOOKUP($A51,'[2]Annex 2 EHV charges'!$G$10:$G$346,'[2]Annex 2 EHV charges'!$J$10:$J$346,0,0)</f>
        <v>24.48</v>
      </c>
      <c r="H51" s="16">
        <f t="shared" si="1"/>
        <v>76.1755</v>
      </c>
      <c r="I51" s="16">
        <f t="shared" si="2"/>
        <v>80.227000000000004</v>
      </c>
      <c r="J51" s="16">
        <f t="shared" si="5"/>
        <v>83.110500000000002</v>
      </c>
      <c r="K51" s="16">
        <f t="shared" si="3"/>
        <v>81.910799999999995</v>
      </c>
      <c r="L51" s="16">
        <f t="shared" si="4"/>
        <v>89.352000000000004</v>
      </c>
      <c r="M51" s="42"/>
      <c r="N51" s="42"/>
      <c r="O51" s="42"/>
      <c r="P51" s="42"/>
      <c r="R51" s="13" t="s">
        <v>8</v>
      </c>
      <c r="S51" s="40"/>
      <c r="T51" s="4"/>
      <c r="U51" s="46"/>
      <c r="V51" s="47"/>
      <c r="W51" s="47" t="s">
        <v>29</v>
      </c>
      <c r="X51" s="23"/>
      <c r="Y51" s="23"/>
      <c r="Z51" s="23"/>
      <c r="AA51" s="23"/>
      <c r="AB51" s="23"/>
      <c r="AC51" s="23"/>
      <c r="AD51" s="23"/>
      <c r="AE51" s="24"/>
      <c r="AF51" s="4"/>
      <c r="AG51" s="5"/>
    </row>
    <row r="52" spans="1:33" ht="26.4" x14ac:dyDescent="0.3">
      <c r="A52" s="15" t="str">
        <f>'[1]Annex 2 EHV charges'!$G48</f>
        <v>Barnby Moor Retford PV</v>
      </c>
      <c r="B52" s="15">
        <f>IFERROR(VLOOKUP($A52,'[2]Annex 2 EHV charges'!$G$10:$P$346,2,FALSE),"-")</f>
        <v>1</v>
      </c>
      <c r="C52" s="41">
        <f>_xlfn.XLOOKUP($A52,'[1]Annex 2 EHV charges'!$G$10:$G$296,'[1]Annex 2 EHV charges'!$I$10:$I$296,"-",0)</f>
        <v>2.02</v>
      </c>
      <c r="D52" s="41">
        <f>_xlfn.XLOOKUP($A52,'[3]Annex 2 EHV charges'!$G$10:$G$307,'[3]Annex 2 EHV charges'!$I$10:$I$307,0,0)</f>
        <v>2.06</v>
      </c>
      <c r="E52" s="41">
        <f>IFERROR(_xlfn.XLOOKUP($A52,'[4]Annex 2 EHV charges'!$G$10:$G$290,'[4]Annex 2 EHV charges'!$I$10:$I$290,0,0),0)</f>
        <v>2.13</v>
      </c>
      <c r="F52" s="41">
        <f>_xlfn.XLOOKUP($A52,'[5]Annex 2 EHV charges'!$G$10:$G$308,'[5]Annex 2 EHV charges'!$J$10:$J$308,0,0)</f>
        <v>1481.76</v>
      </c>
      <c r="G52" s="41">
        <f>_xlfn.XLOOKUP($A52,'[2]Annex 2 EHV charges'!$G$10:$G$346,'[2]Annex 2 EHV charges'!$J$10:$J$346,0,0)</f>
        <v>1892.28</v>
      </c>
      <c r="H52" s="16">
        <f t="shared" si="1"/>
        <v>7.3729999999999993</v>
      </c>
      <c r="I52" s="16">
        <f t="shared" si="2"/>
        <v>7.5190000000000001</v>
      </c>
      <c r="J52" s="16">
        <f t="shared" si="5"/>
        <v>7.7744999999999997</v>
      </c>
      <c r="K52" s="16">
        <f t="shared" si="3"/>
        <v>5423.2416000000003</v>
      </c>
      <c r="L52" s="16">
        <f t="shared" si="4"/>
        <v>6906.8219999999992</v>
      </c>
      <c r="M52" s="42"/>
      <c r="N52" s="42"/>
      <c r="O52" s="42"/>
      <c r="P52" s="42"/>
      <c r="R52" s="29" t="s">
        <v>3</v>
      </c>
      <c r="S52" s="1" t="s">
        <v>48</v>
      </c>
      <c r="T52" s="1" t="s">
        <v>34</v>
      </c>
      <c r="U52" s="1" t="s">
        <v>19</v>
      </c>
      <c r="V52" s="1" t="s">
        <v>20</v>
      </c>
      <c r="W52" s="1" t="s">
        <v>21</v>
      </c>
      <c r="X52" s="6"/>
      <c r="Y52" s="6"/>
      <c r="Z52" s="21"/>
      <c r="AA52" s="21"/>
      <c r="AB52" s="6"/>
      <c r="AC52" s="6"/>
      <c r="AD52" s="6"/>
      <c r="AE52" s="6"/>
      <c r="AF52" s="6"/>
      <c r="AG52" s="8"/>
    </row>
    <row r="53" spans="1:33" x14ac:dyDescent="0.3">
      <c r="A53" s="15" t="str">
        <f>'[1]Annex 2 EHV charges'!$G49</f>
        <v>Lincoln Farm PV</v>
      </c>
      <c r="B53" s="15">
        <f>IFERROR(VLOOKUP($A53,'[2]Annex 2 EHV charges'!$G$10:$P$346,2,FALSE),"-")</f>
        <v>0</v>
      </c>
      <c r="C53" s="41">
        <f>_xlfn.XLOOKUP($A53,'[1]Annex 2 EHV charges'!$G$10:$G$296,'[1]Annex 2 EHV charges'!$I$10:$I$296,"-",0)</f>
        <v>6.11</v>
      </c>
      <c r="D53" s="41">
        <f>_xlfn.XLOOKUP($A53,'[3]Annex 2 EHV charges'!$G$10:$G$307,'[3]Annex 2 EHV charges'!$I$10:$I$307,0,0)</f>
        <v>6.41</v>
      </c>
      <c r="E53" s="41">
        <f>IFERROR(_xlfn.XLOOKUP($A53,'[4]Annex 2 EHV charges'!$G$10:$G$290,'[4]Annex 2 EHV charges'!$I$10:$I$290,0,0),0)</f>
        <v>6.64</v>
      </c>
      <c r="F53" s="41">
        <f>_xlfn.XLOOKUP($A53,'[5]Annex 2 EHV charges'!$G$10:$G$308,'[5]Annex 2 EHV charges'!$J$10:$J$308,0,0)</f>
        <v>6.53</v>
      </c>
      <c r="G53" s="41">
        <f>_xlfn.XLOOKUP($A53,'[2]Annex 2 EHV charges'!$G$10:$G$346,'[2]Annex 2 EHV charges'!$J$10:$J$346,0,0)</f>
        <v>5</v>
      </c>
      <c r="H53" s="16">
        <f t="shared" si="1"/>
        <v>22.301500000000001</v>
      </c>
      <c r="I53" s="16">
        <f t="shared" si="2"/>
        <v>23.396500000000003</v>
      </c>
      <c r="J53" s="16">
        <f t="shared" si="5"/>
        <v>24.236000000000001</v>
      </c>
      <c r="K53" s="16">
        <f t="shared" si="3"/>
        <v>23.899799999999999</v>
      </c>
      <c r="L53" s="16">
        <f t="shared" si="4"/>
        <v>18.25</v>
      </c>
      <c r="M53" s="42"/>
      <c r="N53" s="42"/>
      <c r="O53" s="42"/>
      <c r="P53" s="42"/>
      <c r="R53" s="20"/>
      <c r="S53" s="6"/>
      <c r="T53" s="6"/>
      <c r="U53" s="6"/>
      <c r="V53" s="6"/>
      <c r="W53" s="6"/>
      <c r="X53" s="6"/>
      <c r="Y53" s="6"/>
      <c r="Z53" s="21"/>
      <c r="AA53" s="21"/>
      <c r="AB53" s="6"/>
      <c r="AC53" s="6"/>
      <c r="AD53" s="21"/>
      <c r="AE53" s="21"/>
      <c r="AF53" s="21"/>
      <c r="AG53" s="8"/>
    </row>
    <row r="54" spans="1:33" ht="39.6" x14ac:dyDescent="0.3">
      <c r="A54" s="15" t="str">
        <f>'[1]Annex 2 EHV charges'!$G50</f>
        <v>Drakelow Renewable BIO</v>
      </c>
      <c r="B54" s="15">
        <f>IFERROR(VLOOKUP($A54,'[2]Annex 2 EHV charges'!$G$10:$P$346,2,FALSE),"-")</f>
        <v>0</v>
      </c>
      <c r="C54" s="41">
        <f>_xlfn.XLOOKUP($A54,'[1]Annex 2 EHV charges'!$G$10:$G$296,'[1]Annex 2 EHV charges'!$I$10:$I$296,"-",0)</f>
        <v>6.23</v>
      </c>
      <c r="D54" s="41">
        <f>_xlfn.XLOOKUP($A54,'[3]Annex 2 EHV charges'!$G$10:$G$307,'[3]Annex 2 EHV charges'!$I$10:$I$307,0,0)</f>
        <v>6.5</v>
      </c>
      <c r="E54" s="41">
        <f>IFERROR(_xlfn.XLOOKUP($A54,'[4]Annex 2 EHV charges'!$G$10:$G$290,'[4]Annex 2 EHV charges'!$I$10:$I$290,0,0),0)</f>
        <v>6.73</v>
      </c>
      <c r="F54" s="41">
        <f>_xlfn.XLOOKUP($A54,'[5]Annex 2 EHV charges'!$G$10:$G$308,'[5]Annex 2 EHV charges'!$J$10:$J$308,0,0)</f>
        <v>92.45</v>
      </c>
      <c r="G54" s="41">
        <f>_xlfn.XLOOKUP($A54,'[2]Annex 2 EHV charges'!$G$10:$G$346,'[2]Annex 2 EHV charges'!$J$10:$J$346,0,0)</f>
        <v>31.42</v>
      </c>
      <c r="H54" s="16">
        <f t="shared" si="1"/>
        <v>22.7395</v>
      </c>
      <c r="I54" s="16">
        <f t="shared" si="2"/>
        <v>23.725000000000001</v>
      </c>
      <c r="J54" s="16">
        <f t="shared" si="5"/>
        <v>24.564499999999999</v>
      </c>
      <c r="K54" s="16">
        <f t="shared" si="3"/>
        <v>338.36700000000002</v>
      </c>
      <c r="L54" s="16">
        <f t="shared" si="4"/>
        <v>114.68300000000001</v>
      </c>
      <c r="M54" s="42"/>
      <c r="N54" s="42"/>
      <c r="O54" s="42"/>
      <c r="P54" s="42"/>
      <c r="R54" s="7"/>
      <c r="S54" s="6"/>
      <c r="T54" s="6"/>
      <c r="U54" s="6"/>
      <c r="V54" s="6"/>
      <c r="W54" s="6"/>
      <c r="X54" s="6"/>
      <c r="Y54" s="6"/>
      <c r="Z54" s="21"/>
      <c r="AA54" s="21"/>
      <c r="AB54" s="45" t="s">
        <v>3</v>
      </c>
      <c r="AC54" s="1" t="s">
        <v>47</v>
      </c>
      <c r="AD54" s="1" t="s">
        <v>33</v>
      </c>
      <c r="AE54" s="1" t="s">
        <v>17</v>
      </c>
      <c r="AF54" s="1" t="s">
        <v>18</v>
      </c>
      <c r="AG54" s="8"/>
    </row>
    <row r="55" spans="1:33" x14ac:dyDescent="0.3">
      <c r="A55" s="15" t="str">
        <f>'[1]Annex 2 EHV charges'!$G51</f>
        <v>Mill Fm Gt Ponton PV</v>
      </c>
      <c r="B55" s="15">
        <f>IFERROR(VLOOKUP($A55,'[2]Annex 2 EHV charges'!$G$10:$P$346,2,FALSE),"-")</f>
        <v>0</v>
      </c>
      <c r="C55" s="41">
        <f>_xlfn.XLOOKUP($A55,'[1]Annex 2 EHV charges'!$G$10:$G$296,'[1]Annex 2 EHV charges'!$I$10:$I$296,"-",0)</f>
        <v>19.39</v>
      </c>
      <c r="D55" s="41">
        <f>_xlfn.XLOOKUP($A55,'[3]Annex 2 EHV charges'!$G$10:$G$307,'[3]Annex 2 EHV charges'!$I$10:$I$307,0,0)</f>
        <v>20.46</v>
      </c>
      <c r="E55" s="41">
        <f>IFERROR(_xlfn.XLOOKUP($A55,'[4]Annex 2 EHV charges'!$G$10:$G$290,'[4]Annex 2 EHV charges'!$I$10:$I$290,0,0),0)</f>
        <v>21.19</v>
      </c>
      <c r="F55" s="41">
        <f>_xlfn.XLOOKUP($A55,'[5]Annex 2 EHV charges'!$G$10:$G$308,'[5]Annex 2 EHV charges'!$J$10:$J$308,0,0)</f>
        <v>20.83</v>
      </c>
      <c r="G55" s="41">
        <f>_xlfn.XLOOKUP($A55,'[2]Annex 2 EHV charges'!$G$10:$G$346,'[2]Annex 2 EHV charges'!$J$10:$J$346,0,0)</f>
        <v>24.14</v>
      </c>
      <c r="H55" s="16">
        <f t="shared" si="1"/>
        <v>70.773500000000013</v>
      </c>
      <c r="I55" s="16">
        <f t="shared" si="2"/>
        <v>74.679000000000002</v>
      </c>
      <c r="J55" s="16">
        <f t="shared" si="5"/>
        <v>77.343500000000006</v>
      </c>
      <c r="K55" s="16">
        <f t="shared" si="3"/>
        <v>76.237799999999993</v>
      </c>
      <c r="L55" s="16">
        <f t="shared" si="4"/>
        <v>88.111000000000004</v>
      </c>
      <c r="M55" s="42"/>
      <c r="N55" s="42"/>
      <c r="O55" s="42"/>
      <c r="P55" s="42"/>
      <c r="R55" s="7"/>
      <c r="S55" s="6"/>
      <c r="T55" s="6"/>
      <c r="U55" s="6"/>
      <c r="V55" s="6"/>
      <c r="W55" s="6"/>
      <c r="X55" s="30"/>
      <c r="Y55" s="30"/>
      <c r="Z55" s="21"/>
      <c r="AA55" s="21"/>
      <c r="AB55" s="12">
        <v>1</v>
      </c>
      <c r="AC55" s="37"/>
      <c r="AD55" s="37"/>
      <c r="AE55" s="37"/>
      <c r="AF55" s="37"/>
      <c r="AG55" s="8"/>
    </row>
    <row r="56" spans="1:33" x14ac:dyDescent="0.3">
      <c r="A56" s="15" t="str">
        <f>'[1]Annex 2 EHV charges'!$G52</f>
        <v>Deepdale Solar Fm PV</v>
      </c>
      <c r="B56" s="15">
        <f>IFERROR(VLOOKUP($A56,'[2]Annex 2 EHV charges'!$G$10:$P$346,2,FALSE),"-")</f>
        <v>0</v>
      </c>
      <c r="C56" s="41">
        <f>_xlfn.XLOOKUP($A56,'[1]Annex 2 EHV charges'!$G$10:$G$296,'[1]Annex 2 EHV charges'!$I$10:$I$296,"-",0)</f>
        <v>7.66</v>
      </c>
      <c r="D56" s="41">
        <f>_xlfn.XLOOKUP($A56,'[3]Annex 2 EHV charges'!$G$10:$G$307,'[3]Annex 2 EHV charges'!$I$10:$I$307,0,0)</f>
        <v>8.0299999999999994</v>
      </c>
      <c r="E56" s="41">
        <f>IFERROR(_xlfn.XLOOKUP($A56,'[4]Annex 2 EHV charges'!$G$10:$G$290,'[4]Annex 2 EHV charges'!$I$10:$I$290,0,0),0)</f>
        <v>8.32</v>
      </c>
      <c r="F56" s="41">
        <f>_xlfn.XLOOKUP($A56,'[5]Annex 2 EHV charges'!$G$10:$G$308,'[5]Annex 2 EHV charges'!$J$10:$J$308,0,0)</f>
        <v>8.18</v>
      </c>
      <c r="G56" s="41">
        <f>_xlfn.XLOOKUP($A56,'[2]Annex 2 EHV charges'!$G$10:$G$346,'[2]Annex 2 EHV charges'!$J$10:$J$346,0,0)</f>
        <v>7.02</v>
      </c>
      <c r="H56" s="16">
        <f t="shared" si="1"/>
        <v>27.959</v>
      </c>
      <c r="I56" s="16">
        <f t="shared" si="2"/>
        <v>29.3095</v>
      </c>
      <c r="J56" s="16">
        <f t="shared" si="5"/>
        <v>30.367999999999999</v>
      </c>
      <c r="K56" s="16">
        <f t="shared" si="3"/>
        <v>29.938800000000001</v>
      </c>
      <c r="L56" s="16">
        <f t="shared" si="4"/>
        <v>25.623000000000001</v>
      </c>
      <c r="M56" s="42"/>
      <c r="N56" s="42"/>
      <c r="O56" s="42"/>
      <c r="P56" s="42"/>
      <c r="R56" s="7"/>
      <c r="S56" s="6"/>
      <c r="T56" s="6"/>
      <c r="U56" s="6"/>
      <c r="V56" s="6"/>
      <c r="W56" s="6"/>
      <c r="X56" s="30"/>
      <c r="Y56" s="30"/>
      <c r="Z56" s="21"/>
      <c r="AA56" s="21"/>
      <c r="AB56" s="12">
        <v>2</v>
      </c>
      <c r="AC56" s="37"/>
      <c r="AD56" s="37"/>
      <c r="AE56" s="37"/>
      <c r="AF56" s="37"/>
      <c r="AG56" s="8"/>
    </row>
    <row r="57" spans="1:33" x14ac:dyDescent="0.3">
      <c r="A57" s="15" t="str">
        <f>'[1]Annex 2 EHV charges'!$G53</f>
        <v>Burton Wolds South WF</v>
      </c>
      <c r="B57" s="15">
        <f>IFERROR(VLOOKUP($A57,'[2]Annex 2 EHV charges'!$G$10:$P$346,2,FALSE),"-")</f>
        <v>0</v>
      </c>
      <c r="C57" s="41">
        <f>_xlfn.XLOOKUP($A57,'[1]Annex 2 EHV charges'!$G$10:$G$296,'[1]Annex 2 EHV charges'!$I$10:$I$296,"-",0)</f>
        <v>10.18</v>
      </c>
      <c r="D57" s="41">
        <f>_xlfn.XLOOKUP($A57,'[3]Annex 2 EHV charges'!$G$10:$G$307,'[3]Annex 2 EHV charges'!$I$10:$I$307,0,0)</f>
        <v>10.71</v>
      </c>
      <c r="E57" s="41">
        <f>IFERROR(_xlfn.XLOOKUP($A57,'[4]Annex 2 EHV charges'!$G$10:$G$290,'[4]Annex 2 EHV charges'!$I$10:$I$290,0,0),0)</f>
        <v>11.09</v>
      </c>
      <c r="F57" s="41">
        <f>_xlfn.XLOOKUP($A57,'[5]Annex 2 EHV charges'!$G$10:$G$308,'[5]Annex 2 EHV charges'!$J$10:$J$308,0,0)</f>
        <v>9.57</v>
      </c>
      <c r="G57" s="41">
        <f>_xlfn.XLOOKUP($A57,'[2]Annex 2 EHV charges'!$G$10:$G$346,'[2]Annex 2 EHV charges'!$J$10:$J$346,0,0)</f>
        <v>0.93</v>
      </c>
      <c r="H57" s="16">
        <f t="shared" si="1"/>
        <v>37.157000000000004</v>
      </c>
      <c r="I57" s="16">
        <f t="shared" si="2"/>
        <v>39.091500000000003</v>
      </c>
      <c r="J57" s="16">
        <f t="shared" si="5"/>
        <v>40.478499999999997</v>
      </c>
      <c r="K57" s="16">
        <f t="shared" si="3"/>
        <v>35.026200000000003</v>
      </c>
      <c r="L57" s="16">
        <f t="shared" si="4"/>
        <v>3.3945000000000003</v>
      </c>
      <c r="M57" s="42"/>
      <c r="N57" s="42"/>
      <c r="O57" s="42"/>
      <c r="P57" s="42"/>
      <c r="R57" s="7"/>
      <c r="S57" s="6"/>
      <c r="T57" s="6"/>
      <c r="U57" s="6"/>
      <c r="V57" s="6"/>
      <c r="W57" s="6"/>
      <c r="X57" s="30"/>
      <c r="Y57" s="30"/>
      <c r="Z57" s="21"/>
      <c r="AA57" s="21"/>
      <c r="AB57" s="12">
        <v>3</v>
      </c>
      <c r="AC57" s="37"/>
      <c r="AD57" s="37"/>
      <c r="AE57" s="37"/>
      <c r="AF57" s="37"/>
      <c r="AG57" s="8"/>
    </row>
    <row r="58" spans="1:33" ht="26.4" x14ac:dyDescent="0.3">
      <c r="A58" s="15" t="str">
        <f>'[1]Annex 2 EHV charges'!$G54</f>
        <v>Gawcott Flds PV Commercial</v>
      </c>
      <c r="B58" s="15">
        <f>IFERROR(VLOOKUP($A58,'[2]Annex 2 EHV charges'!$G$10:$P$346,2,FALSE),"-")</f>
        <v>0</v>
      </c>
      <c r="C58" s="41">
        <f>_xlfn.XLOOKUP($A58,'[1]Annex 2 EHV charges'!$G$10:$G$296,'[1]Annex 2 EHV charges'!$I$10:$I$296,"-",0)</f>
        <v>4.4800000000000004</v>
      </c>
      <c r="D58" s="41">
        <f>_xlfn.XLOOKUP($A58,'[3]Annex 2 EHV charges'!$G$10:$G$307,'[3]Annex 2 EHV charges'!$I$10:$I$307,0,0)</f>
        <v>4.6900000000000004</v>
      </c>
      <c r="E58" s="41">
        <f>IFERROR(_xlfn.XLOOKUP($A58,'[4]Annex 2 EHV charges'!$G$10:$G$290,'[4]Annex 2 EHV charges'!$I$10:$I$290,0,0),0)</f>
        <v>5.75</v>
      </c>
      <c r="F58" s="41">
        <f>_xlfn.XLOOKUP($A58,'[5]Annex 2 EHV charges'!$G$10:$G$308,'[5]Annex 2 EHV charges'!$J$10:$J$308,0,0)</f>
        <v>5.65</v>
      </c>
      <c r="G58" s="41">
        <f>_xlfn.XLOOKUP($A58,'[2]Annex 2 EHV charges'!$G$10:$G$346,'[2]Annex 2 EHV charges'!$J$10:$J$346,0,0)</f>
        <v>0.95</v>
      </c>
      <c r="H58" s="16">
        <f t="shared" si="1"/>
        <v>16.352000000000004</v>
      </c>
      <c r="I58" s="16">
        <f t="shared" si="2"/>
        <v>17.118500000000001</v>
      </c>
      <c r="J58" s="16">
        <f t="shared" si="5"/>
        <v>20.987500000000001</v>
      </c>
      <c r="K58" s="16">
        <f t="shared" si="3"/>
        <v>20.679000000000002</v>
      </c>
      <c r="L58" s="16">
        <f t="shared" si="4"/>
        <v>3.4674999999999998</v>
      </c>
      <c r="M58" s="42"/>
      <c r="N58" s="42"/>
      <c r="O58" s="42"/>
      <c r="P58" s="42"/>
      <c r="R58" s="7"/>
      <c r="S58" s="6"/>
      <c r="T58" s="6"/>
      <c r="U58" s="6"/>
      <c r="V58" s="6"/>
      <c r="W58" s="6"/>
      <c r="X58" s="30"/>
      <c r="Y58" s="30"/>
      <c r="Z58" s="21"/>
      <c r="AA58" s="21"/>
      <c r="AB58" s="12">
        <v>4</v>
      </c>
      <c r="AC58" s="37"/>
      <c r="AD58" s="37"/>
      <c r="AE58" s="37"/>
      <c r="AF58" s="37"/>
      <c r="AG58" s="8"/>
    </row>
    <row r="59" spans="1:33" ht="26.4" x14ac:dyDescent="0.3">
      <c r="A59" s="15" t="str">
        <f>'[1]Annex 2 EHV charges'!$G55</f>
        <v>Gawcott Flds PV Community</v>
      </c>
      <c r="B59" s="15">
        <f>IFERROR(VLOOKUP($A59,'[2]Annex 2 EHV charges'!$G$10:$P$346,2,FALSE),"-")</f>
        <v>0</v>
      </c>
      <c r="C59" s="41">
        <f>_xlfn.XLOOKUP($A59,'[1]Annex 2 EHV charges'!$G$10:$G$296,'[1]Annex 2 EHV charges'!$I$10:$I$296,"-",0)</f>
        <v>4.4800000000000004</v>
      </c>
      <c r="D59" s="41">
        <f>_xlfn.XLOOKUP($A59,'[3]Annex 2 EHV charges'!$G$10:$G$307,'[3]Annex 2 EHV charges'!$I$10:$I$307,0,0)</f>
        <v>4.6900000000000004</v>
      </c>
      <c r="E59" s="41">
        <f>IFERROR(_xlfn.XLOOKUP($A59,'[4]Annex 2 EHV charges'!$G$10:$G$290,'[4]Annex 2 EHV charges'!$I$10:$I$290,0,0),0)</f>
        <v>5.0199999999999996</v>
      </c>
      <c r="F59" s="41">
        <f>_xlfn.XLOOKUP($A59,'[5]Annex 2 EHV charges'!$G$10:$G$308,'[5]Annex 2 EHV charges'!$J$10:$J$308,0,0)</f>
        <v>4.9400000000000004</v>
      </c>
      <c r="G59" s="41">
        <f>_xlfn.XLOOKUP($A59,'[2]Annex 2 EHV charges'!$G$10:$G$346,'[2]Annex 2 EHV charges'!$J$10:$J$346,0,0)</f>
        <v>0.95</v>
      </c>
      <c r="H59" s="16">
        <f t="shared" si="1"/>
        <v>16.352000000000004</v>
      </c>
      <c r="I59" s="16">
        <f t="shared" si="2"/>
        <v>17.118500000000001</v>
      </c>
      <c r="J59" s="16">
        <f t="shared" si="5"/>
        <v>18.322999999999997</v>
      </c>
      <c r="K59" s="16">
        <f t="shared" si="3"/>
        <v>18.080400000000001</v>
      </c>
      <c r="L59" s="16">
        <f t="shared" si="4"/>
        <v>3.4674999999999998</v>
      </c>
      <c r="M59" s="42"/>
      <c r="N59" s="42"/>
      <c r="O59" s="42"/>
      <c r="P59" s="42"/>
      <c r="R59" s="7"/>
      <c r="S59" s="6"/>
      <c r="T59" s="6"/>
      <c r="U59" s="6"/>
      <c r="V59" s="6"/>
      <c r="W59" s="6"/>
      <c r="X59" s="30"/>
      <c r="Y59" s="30"/>
      <c r="Z59" s="21"/>
      <c r="AA59" s="21"/>
      <c r="AB59" s="21"/>
      <c r="AC59" s="21"/>
      <c r="AD59" s="21"/>
      <c r="AE59" s="21"/>
      <c r="AF59" s="21"/>
      <c r="AG59" s="8"/>
    </row>
    <row r="60" spans="1:33" x14ac:dyDescent="0.3">
      <c r="A60" s="15" t="str">
        <f>'[1]Annex 2 EHV charges'!$G56</f>
        <v>John Brookes Sawmill BIO</v>
      </c>
      <c r="B60" s="15">
        <f>IFERROR(VLOOKUP($A60,'[2]Annex 2 EHV charges'!$G$10:$P$346,2,FALSE),"-")</f>
        <v>0</v>
      </c>
      <c r="C60" s="41">
        <f>_xlfn.XLOOKUP($A60,'[1]Annex 2 EHV charges'!$G$10:$G$296,'[1]Annex 2 EHV charges'!$I$10:$I$296,"-",0)</f>
        <v>547.30999999999995</v>
      </c>
      <c r="D60" s="41">
        <f>_xlfn.XLOOKUP($A60,'[3]Annex 2 EHV charges'!$G$10:$G$307,'[3]Annex 2 EHV charges'!$I$10:$I$307,0,0)</f>
        <v>578.59</v>
      </c>
      <c r="E60" s="41">
        <f>IFERROR(_xlfn.XLOOKUP($A60,'[4]Annex 2 EHV charges'!$G$10:$G$290,'[4]Annex 2 EHV charges'!$I$10:$I$290,0,0),0)</f>
        <v>599.21</v>
      </c>
      <c r="F60" s="41">
        <f>_xlfn.XLOOKUP($A60,'[5]Annex 2 EHV charges'!$G$10:$G$308,'[5]Annex 2 EHV charges'!$J$10:$J$308,0,0)</f>
        <v>589.11</v>
      </c>
      <c r="G60" s="41">
        <f>_xlfn.XLOOKUP($A60,'[2]Annex 2 EHV charges'!$G$10:$G$346,'[2]Annex 2 EHV charges'!$J$10:$J$346,0,0)</f>
        <v>438.14</v>
      </c>
      <c r="H60" s="16">
        <f t="shared" si="1"/>
        <v>1997.6814999999999</v>
      </c>
      <c r="I60" s="16">
        <f t="shared" si="2"/>
        <v>2111.8535000000002</v>
      </c>
      <c r="J60" s="16">
        <f t="shared" si="5"/>
        <v>2187.1165000000001</v>
      </c>
      <c r="K60" s="16">
        <f t="shared" si="3"/>
        <v>2156.1426000000001</v>
      </c>
      <c r="L60" s="16">
        <f t="shared" si="4"/>
        <v>1599.211</v>
      </c>
      <c r="M60" s="42"/>
      <c r="N60" s="42"/>
      <c r="O60" s="42"/>
      <c r="P60" s="42"/>
      <c r="R60" s="7"/>
      <c r="S60" s="6"/>
      <c r="T60" s="6"/>
      <c r="U60" s="6"/>
      <c r="V60" s="6"/>
      <c r="W60" s="6"/>
      <c r="X60" s="30"/>
      <c r="Y60" s="30"/>
      <c r="Z60" s="21"/>
      <c r="AA60" s="21"/>
      <c r="AB60" s="21"/>
      <c r="AC60" s="21"/>
      <c r="AD60" s="21"/>
      <c r="AE60" s="21"/>
      <c r="AF60" s="21"/>
      <c r="AG60" s="8"/>
    </row>
    <row r="61" spans="1:33" x14ac:dyDescent="0.3">
      <c r="A61" s="15" t="str">
        <f>'[1]Annex 2 EHV charges'!$G57</f>
        <v>Hawton Wind Farm WF</v>
      </c>
      <c r="B61" s="15">
        <f>IFERROR(VLOOKUP($A61,'[2]Annex 2 EHV charges'!$G$10:$P$346,2,FALSE),"-")</f>
        <v>0</v>
      </c>
      <c r="C61" s="41">
        <f>_xlfn.XLOOKUP($A61,'[1]Annex 2 EHV charges'!$G$10:$G$296,'[1]Annex 2 EHV charges'!$I$10:$I$296,"-",0)</f>
        <v>25.25</v>
      </c>
      <c r="D61" s="41">
        <f>_xlfn.XLOOKUP($A61,'[3]Annex 2 EHV charges'!$G$10:$G$307,'[3]Annex 2 EHV charges'!$I$10:$I$307,0,0)</f>
        <v>26.61</v>
      </c>
      <c r="E61" s="41">
        <f>IFERROR(_xlfn.XLOOKUP($A61,'[4]Annex 2 EHV charges'!$G$10:$G$290,'[4]Annex 2 EHV charges'!$I$10:$I$290,0,0),0)</f>
        <v>27.55</v>
      </c>
      <c r="F61" s="41">
        <f>_xlfn.XLOOKUP($A61,'[5]Annex 2 EHV charges'!$G$10:$G$308,'[5]Annex 2 EHV charges'!$J$10:$J$308,0,0)</f>
        <v>27.09</v>
      </c>
      <c r="G61" s="41">
        <f>_xlfn.XLOOKUP($A61,'[2]Annex 2 EHV charges'!$G$10:$G$346,'[2]Annex 2 EHV charges'!$J$10:$J$346,0,0)</f>
        <v>30.88</v>
      </c>
      <c r="H61" s="16">
        <f t="shared" si="1"/>
        <v>92.162499999999994</v>
      </c>
      <c r="I61" s="16">
        <f t="shared" si="2"/>
        <v>97.126500000000007</v>
      </c>
      <c r="J61" s="16">
        <f t="shared" si="5"/>
        <v>100.5575</v>
      </c>
      <c r="K61" s="16">
        <f t="shared" si="3"/>
        <v>99.149399999999986</v>
      </c>
      <c r="L61" s="16">
        <f t="shared" si="4"/>
        <v>112.71199999999999</v>
      </c>
      <c r="M61" s="42"/>
      <c r="N61" s="42"/>
      <c r="O61" s="42"/>
      <c r="P61" s="42"/>
      <c r="R61" s="7"/>
      <c r="S61" s="6"/>
      <c r="T61" s="6"/>
      <c r="U61" s="6"/>
      <c r="V61" s="6"/>
      <c r="W61" s="6"/>
      <c r="X61" s="21"/>
      <c r="Y61" s="21"/>
      <c r="Z61" s="21"/>
      <c r="AA61" s="21"/>
      <c r="AB61" s="21"/>
      <c r="AC61" s="21"/>
      <c r="AD61" s="21"/>
      <c r="AE61" s="21"/>
      <c r="AF61" s="21"/>
      <c r="AG61" s="8"/>
    </row>
    <row r="62" spans="1:33" ht="15" thickBot="1" x14ac:dyDescent="0.35">
      <c r="A62" s="15" t="str">
        <f>'[1]Annex 2 EHV charges'!$G58</f>
        <v>Blackbridge Farm BIO</v>
      </c>
      <c r="B62" s="15" t="str">
        <f>IFERROR(VLOOKUP($A62,'[2]Annex 2 EHV charges'!$G$10:$P$346,2,FALSE),"-")</f>
        <v>-</v>
      </c>
      <c r="C62" s="41">
        <f>_xlfn.XLOOKUP($A62,'[1]Annex 2 EHV charges'!$G$10:$G$296,'[1]Annex 2 EHV charges'!$I$10:$I$296,"-",0)</f>
        <v>39.549999999999997</v>
      </c>
      <c r="D62" s="41">
        <f>_xlfn.XLOOKUP($A62,'[3]Annex 2 EHV charges'!$G$10:$G$307,'[3]Annex 2 EHV charges'!$I$10:$I$307,0,0)</f>
        <v>41.77</v>
      </c>
      <c r="E62" s="41">
        <f>IFERROR(_xlfn.XLOOKUP($A62,'[4]Annex 2 EHV charges'!$G$10:$G$290,'[4]Annex 2 EHV charges'!$I$10:$I$290,0,0),0)</f>
        <v>0</v>
      </c>
      <c r="F62" s="41">
        <f>_xlfn.XLOOKUP($A62,'[5]Annex 2 EHV charges'!$G$10:$G$308,'[5]Annex 2 EHV charges'!$J$10:$J$308,0,0)</f>
        <v>0</v>
      </c>
      <c r="G62" s="41">
        <f>_xlfn.XLOOKUP($A62,'[2]Annex 2 EHV charges'!$G$10:$G$346,'[2]Annex 2 EHV charges'!$J$10:$J$346,0,0)</f>
        <v>0</v>
      </c>
      <c r="H62" s="16">
        <f t="shared" si="1"/>
        <v>144.35749999999999</v>
      </c>
      <c r="I62" s="16">
        <f t="shared" si="2"/>
        <v>152.4605</v>
      </c>
      <c r="J62" s="16">
        <f t="shared" si="5"/>
        <v>0</v>
      </c>
      <c r="K62" s="16">
        <f t="shared" si="3"/>
        <v>0</v>
      </c>
      <c r="L62" s="16">
        <f t="shared" si="4"/>
        <v>0</v>
      </c>
      <c r="M62" s="42"/>
      <c r="N62" s="42"/>
      <c r="O62" s="42"/>
      <c r="P62" s="42"/>
      <c r="R62" s="9"/>
      <c r="S62" s="10"/>
      <c r="T62" s="10"/>
      <c r="U62" s="10"/>
      <c r="V62" s="10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11"/>
    </row>
    <row r="63" spans="1:33" x14ac:dyDescent="0.3">
      <c r="A63" s="15" t="str">
        <f>'[1]Annex 2 EHV charges'!$G59</f>
        <v>Garnham Close STOR</v>
      </c>
      <c r="B63" s="15">
        <f>IFERROR(VLOOKUP($A63,'[2]Annex 2 EHV charges'!$G$10:$P$346,2,FALSE),"-")</f>
        <v>0</v>
      </c>
      <c r="C63" s="41">
        <f>_xlfn.XLOOKUP($A63,'[1]Annex 2 EHV charges'!$G$10:$G$296,'[1]Annex 2 EHV charges'!$I$10:$I$296,"-",0)</f>
        <v>15.25</v>
      </c>
      <c r="D63" s="41">
        <f>_xlfn.XLOOKUP($A63,'[3]Annex 2 EHV charges'!$G$10:$G$307,'[3]Annex 2 EHV charges'!$I$10:$I$307,0,0)</f>
        <v>16.04</v>
      </c>
      <c r="E63" s="41">
        <f>IFERROR(_xlfn.XLOOKUP($A63,'[4]Annex 2 EHV charges'!$G$10:$G$290,'[4]Annex 2 EHV charges'!$I$10:$I$290,0,0),0)</f>
        <v>16.61</v>
      </c>
      <c r="F63" s="41">
        <f>_xlfn.XLOOKUP($A63,'[5]Annex 2 EHV charges'!$G$10:$G$308,'[5]Annex 2 EHV charges'!$J$10:$J$308,0,0)</f>
        <v>16.329999999999998</v>
      </c>
      <c r="G63" s="41">
        <f>_xlfn.XLOOKUP($A63,'[2]Annex 2 EHV charges'!$G$10:$G$346,'[2]Annex 2 EHV charges'!$J$10:$J$346,0,0)</f>
        <v>16.36</v>
      </c>
      <c r="H63" s="16">
        <f t="shared" si="1"/>
        <v>55.662500000000001</v>
      </c>
      <c r="I63" s="16">
        <f t="shared" si="2"/>
        <v>58.545999999999992</v>
      </c>
      <c r="J63" s="16">
        <f t="shared" si="5"/>
        <v>60.6265</v>
      </c>
      <c r="K63" s="16">
        <f t="shared" si="3"/>
        <v>59.767799999999987</v>
      </c>
      <c r="L63" s="16">
        <f t="shared" si="4"/>
        <v>59.713999999999999</v>
      </c>
      <c r="M63" s="42"/>
      <c r="N63" s="42"/>
      <c r="O63" s="42"/>
      <c r="P63" s="42"/>
    </row>
    <row r="64" spans="1:33" ht="15" thickBot="1" x14ac:dyDescent="0.35">
      <c r="A64" s="15" t="str">
        <f>'[1]Annex 2 EHV charges'!$G60</f>
        <v>RAF Cranwell High G</v>
      </c>
      <c r="B64" s="15">
        <f>IFERROR(VLOOKUP($A64,'[2]Annex 2 EHV charges'!$G$10:$P$346,2,FALSE),"-")</f>
        <v>1</v>
      </c>
      <c r="C64" s="41">
        <f>_xlfn.XLOOKUP($A64,'[1]Annex 2 EHV charges'!$G$10:$G$296,'[1]Annex 2 EHV charges'!$I$10:$I$296,"-",0)</f>
        <v>516.94000000000005</v>
      </c>
      <c r="D64" s="41">
        <f>_xlfn.XLOOKUP($A64,'[3]Annex 2 EHV charges'!$G$10:$G$307,'[3]Annex 2 EHV charges'!$I$10:$I$307,0,0)</f>
        <v>540.84</v>
      </c>
      <c r="E64" s="41">
        <f>IFERROR(_xlfn.XLOOKUP($A64,'[4]Annex 2 EHV charges'!$G$10:$G$290,'[4]Annex 2 EHV charges'!$I$10:$I$290,0,0),0)</f>
        <v>7940.85</v>
      </c>
      <c r="F64" s="41">
        <f>_xlfn.XLOOKUP($A64,'[5]Annex 2 EHV charges'!$G$10:$G$308,'[5]Annex 2 EHV charges'!$J$10:$J$308,0,0)</f>
        <v>2030.34</v>
      </c>
      <c r="G64" s="41">
        <f>_xlfn.XLOOKUP($A64,'[2]Annex 2 EHV charges'!$G$10:$G$346,'[2]Annex 2 EHV charges'!$J$10:$J$346,0,0)</f>
        <v>2134.4299999999998</v>
      </c>
      <c r="H64" s="16">
        <f t="shared" si="1"/>
        <v>1886.8310000000001</v>
      </c>
      <c r="I64" s="16">
        <f t="shared" si="2"/>
        <v>1974.066</v>
      </c>
      <c r="J64" s="16">
        <f t="shared" si="5"/>
        <v>28984.102500000001</v>
      </c>
      <c r="K64" s="16">
        <f t="shared" si="3"/>
        <v>7431.0443999999998</v>
      </c>
      <c r="L64" s="16">
        <f t="shared" si="4"/>
        <v>7790.6694999999991</v>
      </c>
      <c r="M64" s="42"/>
      <c r="N64" s="42"/>
      <c r="O64" s="42"/>
      <c r="P64" s="42"/>
    </row>
    <row r="65" spans="1:33" ht="18.600000000000001" thickBot="1" x14ac:dyDescent="0.4">
      <c r="A65" s="15" t="str">
        <f>'[1]Annex 2 EHV charges'!$G61</f>
        <v>Hermitage Lane STOR</v>
      </c>
      <c r="B65" s="15">
        <f>IFERROR(VLOOKUP($A65,'[2]Annex 2 EHV charges'!$G$10:$P$346,2,FALSE),"-")</f>
        <v>0</v>
      </c>
      <c r="C65" s="41">
        <f>_xlfn.XLOOKUP($A65,'[1]Annex 2 EHV charges'!$G$10:$G$296,'[1]Annex 2 EHV charges'!$I$10:$I$296,"-",0)</f>
        <v>5.59</v>
      </c>
      <c r="D65" s="41">
        <f>_xlfn.XLOOKUP($A65,'[3]Annex 2 EHV charges'!$G$10:$G$307,'[3]Annex 2 EHV charges'!$I$10:$I$307,0,0)</f>
        <v>5.84</v>
      </c>
      <c r="E65" s="41">
        <f>IFERROR(_xlfn.XLOOKUP($A65,'[4]Annex 2 EHV charges'!$G$10:$G$290,'[4]Annex 2 EHV charges'!$I$10:$I$290,0,0),0)</f>
        <v>6.05</v>
      </c>
      <c r="F65" s="41">
        <f>_xlfn.XLOOKUP($A65,'[5]Annex 2 EHV charges'!$G$10:$G$308,'[5]Annex 2 EHV charges'!$J$10:$J$308,0,0)</f>
        <v>5.95</v>
      </c>
      <c r="G65" s="41">
        <f>_xlfn.XLOOKUP($A65,'[2]Annex 2 EHV charges'!$G$10:$G$346,'[2]Annex 2 EHV charges'!$J$10:$J$346,0,0)</f>
        <v>2.02</v>
      </c>
      <c r="H65" s="16">
        <f t="shared" si="1"/>
        <v>20.403500000000001</v>
      </c>
      <c r="I65" s="16">
        <f t="shared" si="2"/>
        <v>21.315999999999999</v>
      </c>
      <c r="J65" s="16">
        <f t="shared" si="5"/>
        <v>22.0825</v>
      </c>
      <c r="K65" s="16">
        <f t="shared" si="3"/>
        <v>21.777000000000001</v>
      </c>
      <c r="L65" s="16">
        <f t="shared" si="4"/>
        <v>7.3729999999999993</v>
      </c>
      <c r="M65" s="42"/>
      <c r="N65" s="42"/>
      <c r="O65" s="42"/>
      <c r="P65" s="42"/>
      <c r="R65" s="38"/>
      <c r="S65" s="34" t="s">
        <v>28</v>
      </c>
      <c r="T65" s="35"/>
      <c r="U65" s="35"/>
      <c r="V65" s="35"/>
      <c r="W65" s="35"/>
      <c r="X65" s="35"/>
      <c r="Y65" s="36"/>
      <c r="Z65" s="38"/>
      <c r="AA65" s="34" t="s">
        <v>28</v>
      </c>
      <c r="AB65" s="35"/>
      <c r="AC65" s="35"/>
      <c r="AD65" s="35"/>
      <c r="AE65" s="35"/>
      <c r="AF65" s="35"/>
      <c r="AG65" s="36"/>
    </row>
    <row r="66" spans="1:33" ht="26.4" x14ac:dyDescent="0.3">
      <c r="A66" s="15" t="str">
        <f>'[1]Annex 2 EHV charges'!$G62</f>
        <v>Fosse Way Radford Sem PV</v>
      </c>
      <c r="B66" s="15">
        <f>IFERROR(VLOOKUP($A66,'[2]Annex 2 EHV charges'!$G$10:$P$346,2,FALSE),"-")</f>
        <v>0</v>
      </c>
      <c r="C66" s="41">
        <f>_xlfn.XLOOKUP($A66,'[1]Annex 2 EHV charges'!$G$10:$G$296,'[1]Annex 2 EHV charges'!$I$10:$I$296,"-",0)</f>
        <v>18.899999999999999</v>
      </c>
      <c r="D66" s="41">
        <f>_xlfn.XLOOKUP($A66,'[3]Annex 2 EHV charges'!$G$10:$G$307,'[3]Annex 2 EHV charges'!$I$10:$I$307,0,0)</f>
        <v>19.97</v>
      </c>
      <c r="E66" s="41">
        <f>IFERROR(_xlfn.XLOOKUP($A66,'[4]Annex 2 EHV charges'!$G$10:$G$290,'[4]Annex 2 EHV charges'!$I$10:$I$290,0,0),0)</f>
        <v>20.68</v>
      </c>
      <c r="F66" s="41">
        <f>_xlfn.XLOOKUP($A66,'[5]Annex 2 EHV charges'!$G$10:$G$308,'[5]Annex 2 EHV charges'!$J$10:$J$308,0,0)</f>
        <v>20.34</v>
      </c>
      <c r="G66" s="41">
        <f>_xlfn.XLOOKUP($A66,'[2]Annex 2 EHV charges'!$G$10:$G$346,'[2]Annex 2 EHV charges'!$J$10:$J$346,0,0)</f>
        <v>17.71</v>
      </c>
      <c r="H66" s="16">
        <f t="shared" si="1"/>
        <v>68.984999999999985</v>
      </c>
      <c r="I66" s="16">
        <f t="shared" si="2"/>
        <v>72.890500000000003</v>
      </c>
      <c r="J66" s="16">
        <f t="shared" si="5"/>
        <v>75.481999999999999</v>
      </c>
      <c r="K66" s="16">
        <f t="shared" si="3"/>
        <v>74.444400000000002</v>
      </c>
      <c r="L66" s="16">
        <f t="shared" si="4"/>
        <v>64.641500000000008</v>
      </c>
      <c r="M66" s="42"/>
      <c r="N66" s="42"/>
      <c r="O66" s="42"/>
      <c r="P66" s="42"/>
      <c r="U66" s="6"/>
      <c r="V66" s="6"/>
      <c r="W66" s="6"/>
      <c r="X66" s="6"/>
      <c r="Y66" s="8"/>
      <c r="Z66" s="6"/>
      <c r="AA66" s="7"/>
      <c r="AB66" s="6"/>
      <c r="AC66" s="6"/>
      <c r="AD66" s="6"/>
      <c r="AE66" s="6"/>
      <c r="AF66" s="6"/>
      <c r="AG66" s="8"/>
    </row>
    <row r="67" spans="1:33" ht="26.4" x14ac:dyDescent="0.3">
      <c r="A67" s="15" t="str">
        <f>'[1]Annex 2 EHV charges'!$G63</f>
        <v>Meadow Fm Thorpe Lang PV</v>
      </c>
      <c r="B67" s="15">
        <f>IFERROR(VLOOKUP($A67,'[2]Annex 2 EHV charges'!$G$10:$P$346,2,FALSE),"-")</f>
        <v>0</v>
      </c>
      <c r="C67" s="41">
        <f>_xlfn.XLOOKUP($A67,'[1]Annex 2 EHV charges'!$G$10:$G$296,'[1]Annex 2 EHV charges'!$I$10:$I$296,"-",0)</f>
        <v>21.67</v>
      </c>
      <c r="D67" s="41">
        <f>_xlfn.XLOOKUP($A67,'[3]Annex 2 EHV charges'!$G$10:$G$307,'[3]Annex 2 EHV charges'!$I$10:$I$307,0,0)</f>
        <v>22.86</v>
      </c>
      <c r="E67" s="41">
        <f>IFERROR(_xlfn.XLOOKUP($A67,'[4]Annex 2 EHV charges'!$G$10:$G$290,'[4]Annex 2 EHV charges'!$I$10:$I$290,0,0),0)</f>
        <v>23.67</v>
      </c>
      <c r="F67" s="41">
        <f>_xlfn.XLOOKUP($A67,'[5]Annex 2 EHV charges'!$G$10:$G$308,'[5]Annex 2 EHV charges'!$J$10:$J$308,0,0)</f>
        <v>23.27</v>
      </c>
      <c r="G67" s="41">
        <f>_xlfn.XLOOKUP($A67,'[2]Annex 2 EHV charges'!$G$10:$G$346,'[2]Annex 2 EHV charges'!$J$10:$J$346,0,0)</f>
        <v>7.87</v>
      </c>
      <c r="H67" s="16">
        <f t="shared" si="1"/>
        <v>79.095500000000001</v>
      </c>
      <c r="I67" s="16">
        <f t="shared" si="2"/>
        <v>83.438999999999993</v>
      </c>
      <c r="J67" s="16">
        <f t="shared" si="5"/>
        <v>86.395500000000013</v>
      </c>
      <c r="K67" s="16">
        <f t="shared" si="3"/>
        <v>85.168199999999999</v>
      </c>
      <c r="L67" s="16">
        <f t="shared" si="4"/>
        <v>28.725500000000004</v>
      </c>
      <c r="M67" s="42"/>
      <c r="N67" s="42"/>
      <c r="O67" s="42"/>
      <c r="P67" s="42"/>
      <c r="U67" s="6"/>
      <c r="V67" s="6"/>
      <c r="W67" s="6"/>
      <c r="X67" s="6"/>
      <c r="Y67" s="8"/>
      <c r="Z67" s="6"/>
      <c r="AA67" s="7"/>
      <c r="AB67" s="6"/>
      <c r="AC67" s="6"/>
      <c r="AD67" s="6"/>
      <c r="AE67" s="6"/>
      <c r="AF67" s="6"/>
      <c r="AG67" s="8"/>
    </row>
    <row r="68" spans="1:33" x14ac:dyDescent="0.3">
      <c r="A68" s="15" t="str">
        <f>'[1]Annex 2 EHV charges'!$G64</f>
        <v>Olney Hyde Farm PV</v>
      </c>
      <c r="B68" s="15">
        <f>IFERROR(VLOOKUP($A68,'[2]Annex 2 EHV charges'!$G$10:$P$346,2,FALSE),"-")</f>
        <v>0</v>
      </c>
      <c r="C68" s="41">
        <f>_xlfn.XLOOKUP($A68,'[1]Annex 2 EHV charges'!$G$10:$G$296,'[1]Annex 2 EHV charges'!$I$10:$I$296,"-",0)</f>
        <v>50.14</v>
      </c>
      <c r="D68" s="41">
        <f>_xlfn.XLOOKUP($A68,'[3]Annex 2 EHV charges'!$G$10:$G$307,'[3]Annex 2 EHV charges'!$I$10:$I$307,0,0)</f>
        <v>51.24</v>
      </c>
      <c r="E68" s="41">
        <f>IFERROR(_xlfn.XLOOKUP($A68,'[4]Annex 2 EHV charges'!$G$10:$G$290,'[4]Annex 2 EHV charges'!$I$10:$I$290,0,0),0)</f>
        <v>53.07</v>
      </c>
      <c r="F68" s="41">
        <f>_xlfn.XLOOKUP($A68,'[5]Annex 2 EHV charges'!$G$10:$G$308,'[5]Annex 2 EHV charges'!$J$10:$J$308,0,0)</f>
        <v>52.17</v>
      </c>
      <c r="G68" s="41">
        <f>_xlfn.XLOOKUP($A68,'[2]Annex 2 EHV charges'!$G$10:$G$346,'[2]Annex 2 EHV charges'!$J$10:$J$346,0,0)</f>
        <v>60.37</v>
      </c>
      <c r="H68" s="16">
        <f t="shared" si="1"/>
        <v>183.011</v>
      </c>
      <c r="I68" s="16">
        <f t="shared" si="2"/>
        <v>187.02599999999998</v>
      </c>
      <c r="J68" s="16">
        <f t="shared" si="5"/>
        <v>193.70549999999997</v>
      </c>
      <c r="K68" s="16">
        <f t="shared" si="3"/>
        <v>190.94220000000001</v>
      </c>
      <c r="L68" s="16">
        <f t="shared" si="4"/>
        <v>220.35050000000001</v>
      </c>
      <c r="M68" s="42"/>
      <c r="N68" s="42"/>
      <c r="O68" s="42"/>
      <c r="P68" s="42"/>
      <c r="U68" s="6"/>
      <c r="V68" s="6"/>
      <c r="W68" s="6"/>
      <c r="X68" s="6"/>
      <c r="Y68" s="8"/>
      <c r="Z68" s="6"/>
      <c r="AA68" s="7"/>
      <c r="AB68" s="6"/>
      <c r="AC68" s="6"/>
      <c r="AD68" s="6"/>
      <c r="AE68" s="6"/>
      <c r="AF68" s="6"/>
      <c r="AG68" s="8"/>
    </row>
    <row r="69" spans="1:33" x14ac:dyDescent="0.3">
      <c r="A69" s="15" t="str">
        <f>'[1]Annex 2 EHV charges'!$G65</f>
        <v>Dayfields Farm PV</v>
      </c>
      <c r="B69" s="15">
        <f>IFERROR(VLOOKUP($A69,'[2]Annex 2 EHV charges'!$G$10:$P$346,2,FALSE),"-")</f>
        <v>0</v>
      </c>
      <c r="C69" s="41">
        <f>_xlfn.XLOOKUP($A69,'[1]Annex 2 EHV charges'!$G$10:$G$296,'[1]Annex 2 EHV charges'!$I$10:$I$296,"-",0)</f>
        <v>3.89</v>
      </c>
      <c r="D69" s="41">
        <f>_xlfn.XLOOKUP($A69,'[3]Annex 2 EHV charges'!$G$10:$G$307,'[3]Annex 2 EHV charges'!$I$10:$I$307,0,0)</f>
        <v>4.08</v>
      </c>
      <c r="E69" s="41">
        <f>IFERROR(_xlfn.XLOOKUP($A69,'[4]Annex 2 EHV charges'!$G$10:$G$290,'[4]Annex 2 EHV charges'!$I$10:$I$290,0,0),0)</f>
        <v>4.2300000000000004</v>
      </c>
      <c r="F69" s="41">
        <f>_xlfn.XLOOKUP($A69,'[5]Annex 2 EHV charges'!$G$10:$G$308,'[5]Annex 2 EHV charges'!$J$10:$J$308,0,0)</f>
        <v>4.16</v>
      </c>
      <c r="G69" s="41">
        <f>_xlfn.XLOOKUP($A69,'[2]Annex 2 EHV charges'!$G$10:$G$346,'[2]Annex 2 EHV charges'!$J$10:$J$346,0,0)</f>
        <v>0.89</v>
      </c>
      <c r="H69" s="16">
        <f t="shared" si="1"/>
        <v>14.198500000000001</v>
      </c>
      <c r="I69" s="16">
        <f t="shared" si="2"/>
        <v>14.892000000000001</v>
      </c>
      <c r="J69" s="16">
        <f t="shared" si="5"/>
        <v>15.439500000000002</v>
      </c>
      <c r="K69" s="16">
        <f t="shared" si="3"/>
        <v>15.2256</v>
      </c>
      <c r="L69" s="16">
        <f t="shared" si="4"/>
        <v>3.2484999999999999</v>
      </c>
      <c r="M69" s="42"/>
      <c r="N69" s="42"/>
      <c r="O69" s="42"/>
      <c r="P69" s="42"/>
      <c r="U69" s="6"/>
      <c r="V69" s="6"/>
      <c r="W69" s="6"/>
      <c r="X69" s="6"/>
      <c r="Y69" s="8"/>
      <c r="Z69" s="6"/>
      <c r="AA69" s="7"/>
      <c r="AB69" s="6"/>
      <c r="AC69" s="6"/>
      <c r="AD69" s="6"/>
      <c r="AE69" s="6"/>
      <c r="AF69" s="6"/>
      <c r="AG69" s="8"/>
    </row>
    <row r="70" spans="1:33" x14ac:dyDescent="0.3">
      <c r="A70" s="15" t="str">
        <f>'[1]Annex 2 EHV charges'!$G66</f>
        <v>Bolsovermoor Quarry PV</v>
      </c>
      <c r="B70" s="15">
        <f>IFERROR(VLOOKUP($A70,'[2]Annex 2 EHV charges'!$G$10:$P$346,2,FALSE),"-")</f>
        <v>0</v>
      </c>
      <c r="C70" s="41">
        <f>_xlfn.XLOOKUP($A70,'[1]Annex 2 EHV charges'!$G$10:$G$296,'[1]Annex 2 EHV charges'!$I$10:$I$296,"-",0)</f>
        <v>6.56</v>
      </c>
      <c r="D70" s="41">
        <f>_xlfn.XLOOKUP($A70,'[3]Annex 2 EHV charges'!$G$10:$G$307,'[3]Annex 2 EHV charges'!$I$10:$I$307,0,0)</f>
        <v>6.87</v>
      </c>
      <c r="E70" s="41">
        <f>IFERROR(_xlfn.XLOOKUP($A70,'[4]Annex 2 EHV charges'!$G$10:$G$290,'[4]Annex 2 EHV charges'!$I$10:$I$290,0,0),0)</f>
        <v>7.12</v>
      </c>
      <c r="F70" s="41">
        <f>_xlfn.XLOOKUP($A70,'[5]Annex 2 EHV charges'!$G$10:$G$308,'[5]Annex 2 EHV charges'!$J$10:$J$308,0,0)</f>
        <v>7</v>
      </c>
      <c r="G70" s="41">
        <f>_xlfn.XLOOKUP($A70,'[2]Annex 2 EHV charges'!$G$10:$G$346,'[2]Annex 2 EHV charges'!$J$10:$J$346,0,0)</f>
        <v>5.94</v>
      </c>
      <c r="H70" s="16">
        <f t="shared" si="1"/>
        <v>23.943999999999996</v>
      </c>
      <c r="I70" s="16">
        <f t="shared" si="2"/>
        <v>25.075499999999998</v>
      </c>
      <c r="J70" s="16">
        <f t="shared" si="5"/>
        <v>25.988</v>
      </c>
      <c r="K70" s="16">
        <f t="shared" si="3"/>
        <v>25.62</v>
      </c>
      <c r="L70" s="16">
        <f t="shared" si="4"/>
        <v>21.681000000000001</v>
      </c>
      <c r="M70" s="42"/>
      <c r="N70" s="42"/>
      <c r="O70" s="42"/>
      <c r="P70" s="42"/>
      <c r="U70" s="6"/>
      <c r="V70" s="6"/>
      <c r="W70" s="6"/>
      <c r="X70" s="6"/>
      <c r="Y70" s="8"/>
      <c r="Z70" s="6"/>
      <c r="AA70" s="7"/>
      <c r="AB70" s="6"/>
      <c r="AC70" s="6"/>
      <c r="AD70" s="6"/>
      <c r="AE70" s="6"/>
      <c r="AF70" s="6"/>
      <c r="AG70" s="8"/>
    </row>
    <row r="71" spans="1:33" x14ac:dyDescent="0.3">
      <c r="A71" s="15" t="str">
        <f>'[1]Annex 2 EHV charges'!$G67</f>
        <v>Bilsthorpe PV</v>
      </c>
      <c r="B71" s="15">
        <f>IFERROR(VLOOKUP($A71,'[2]Annex 2 EHV charges'!$G$10:$P$346,2,FALSE),"-")</f>
        <v>1</v>
      </c>
      <c r="C71" s="41">
        <f>_xlfn.XLOOKUP($A71,'[1]Annex 2 EHV charges'!$G$10:$G$296,'[1]Annex 2 EHV charges'!$I$10:$I$296,"-",0)</f>
        <v>12.69</v>
      </c>
      <c r="D71" s="41">
        <f>_xlfn.XLOOKUP($A71,'[3]Annex 2 EHV charges'!$G$10:$G$307,'[3]Annex 2 EHV charges'!$I$10:$I$307,0,0)</f>
        <v>5.75</v>
      </c>
      <c r="E71" s="41">
        <f>IFERROR(_xlfn.XLOOKUP($A71,'[4]Annex 2 EHV charges'!$G$10:$G$290,'[4]Annex 2 EHV charges'!$I$10:$I$290,0,0),0)</f>
        <v>5.96</v>
      </c>
      <c r="F71" s="41">
        <f>_xlfn.XLOOKUP($A71,'[5]Annex 2 EHV charges'!$G$10:$G$308,'[5]Annex 2 EHV charges'!$J$10:$J$308,0,0)</f>
        <v>1493.21</v>
      </c>
      <c r="G71" s="41">
        <f>_xlfn.XLOOKUP($A71,'[2]Annex 2 EHV charges'!$G$10:$G$346,'[2]Annex 2 EHV charges'!$J$10:$J$346,0,0)</f>
        <v>1898.4</v>
      </c>
      <c r="H71" s="16">
        <f t="shared" si="1"/>
        <v>46.318499999999993</v>
      </c>
      <c r="I71" s="16">
        <f t="shared" si="2"/>
        <v>20.987500000000001</v>
      </c>
      <c r="J71" s="16">
        <f t="shared" si="5"/>
        <v>21.754000000000001</v>
      </c>
      <c r="K71" s="16">
        <f t="shared" si="3"/>
        <v>5465.1486000000004</v>
      </c>
      <c r="L71" s="16">
        <f t="shared" si="4"/>
        <v>6929.1600000000008</v>
      </c>
      <c r="M71" s="42"/>
      <c r="N71" s="42"/>
      <c r="O71" s="42"/>
      <c r="P71" s="42"/>
      <c r="U71" s="6"/>
      <c r="V71" s="6"/>
      <c r="W71" s="6"/>
      <c r="X71" s="6"/>
      <c r="Y71" s="8"/>
      <c r="Z71" s="6"/>
      <c r="AA71" s="7"/>
      <c r="AB71" s="6"/>
      <c r="AC71" s="6"/>
      <c r="AD71" s="6"/>
      <c r="AE71" s="6"/>
      <c r="AF71" s="6"/>
      <c r="AG71" s="8"/>
    </row>
    <row r="72" spans="1:33" x14ac:dyDescent="0.3">
      <c r="A72" s="15" t="str">
        <f>'[1]Annex 2 EHV charges'!$G68</f>
        <v>Carlton Forest STOR</v>
      </c>
      <c r="B72" s="15" t="str">
        <f>IFERROR(VLOOKUP($A72,'[2]Annex 2 EHV charges'!$G$10:$P$346,2,FALSE),"-")</f>
        <v>-</v>
      </c>
      <c r="C72" s="41">
        <f>_xlfn.XLOOKUP($A72,'[1]Annex 2 EHV charges'!$G$10:$G$296,'[1]Annex 2 EHV charges'!$I$10:$I$296,"-",0)</f>
        <v>14.95</v>
      </c>
      <c r="D72" s="41">
        <f>_xlfn.XLOOKUP($A72,'[3]Annex 2 EHV charges'!$G$10:$G$307,'[3]Annex 2 EHV charges'!$I$10:$I$307,0,0)</f>
        <v>15.79</v>
      </c>
      <c r="E72" s="41">
        <f>IFERROR(_xlfn.XLOOKUP($A72,'[4]Annex 2 EHV charges'!$G$10:$G$290,'[4]Annex 2 EHV charges'!$I$10:$I$290,0,0),0)</f>
        <v>0</v>
      </c>
      <c r="F72" s="41">
        <f>_xlfn.XLOOKUP($A72,'[5]Annex 2 EHV charges'!$G$10:$G$308,'[5]Annex 2 EHV charges'!$J$10:$J$308,0,0)</f>
        <v>0</v>
      </c>
      <c r="G72" s="41">
        <f>_xlfn.XLOOKUP($A72,'[2]Annex 2 EHV charges'!$G$10:$G$346,'[2]Annex 2 EHV charges'!$J$10:$J$346,0,0)</f>
        <v>0</v>
      </c>
      <c r="H72" s="16">
        <f t="shared" si="1"/>
        <v>54.567499999999995</v>
      </c>
      <c r="I72" s="16">
        <f t="shared" si="2"/>
        <v>57.633499999999998</v>
      </c>
      <c r="J72" s="16">
        <f t="shared" si="5"/>
        <v>0</v>
      </c>
      <c r="K72" s="16">
        <f t="shared" si="3"/>
        <v>0</v>
      </c>
      <c r="L72" s="16">
        <f t="shared" si="4"/>
        <v>0</v>
      </c>
      <c r="M72" s="42"/>
      <c r="N72" s="42"/>
      <c r="O72" s="42"/>
      <c r="P72" s="42"/>
      <c r="R72" s="7"/>
      <c r="S72" s="6"/>
      <c r="T72" s="6"/>
      <c r="U72" s="6"/>
      <c r="V72" s="6"/>
      <c r="W72" s="6"/>
      <c r="X72" s="6"/>
      <c r="Y72" s="8"/>
      <c r="Z72" s="6"/>
      <c r="AA72" s="7"/>
      <c r="AB72" s="6"/>
      <c r="AC72" s="6"/>
      <c r="AD72" s="6"/>
      <c r="AE72" s="6"/>
      <c r="AF72" s="6"/>
      <c r="AG72" s="8"/>
    </row>
    <row r="73" spans="1:33" x14ac:dyDescent="0.3">
      <c r="A73" s="15" t="str">
        <f>'[1]Annex 2 EHV charges'!$G69</f>
        <v>Sutton Bonnington PV</v>
      </c>
      <c r="B73" s="15">
        <f>IFERROR(VLOOKUP($A73,'[2]Annex 2 EHV charges'!$G$10:$P$346,2,FALSE),"-")</f>
        <v>0</v>
      </c>
      <c r="C73" s="41">
        <f>_xlfn.XLOOKUP($A73,'[1]Annex 2 EHV charges'!$G$10:$G$296,'[1]Annex 2 EHV charges'!$I$10:$I$296,"-",0)</f>
        <v>4.6100000000000003</v>
      </c>
      <c r="D73" s="41">
        <f>_xlfn.XLOOKUP($A73,'[3]Annex 2 EHV charges'!$G$10:$G$307,'[3]Annex 2 EHV charges'!$I$10:$I$307,0,0)</f>
        <v>4.8099999999999996</v>
      </c>
      <c r="E73" s="41">
        <f>IFERROR(_xlfn.XLOOKUP($A73,'[4]Annex 2 EHV charges'!$G$10:$G$290,'[4]Annex 2 EHV charges'!$I$10:$I$290,0,0),0)</f>
        <v>4.99</v>
      </c>
      <c r="F73" s="41">
        <f>_xlfn.XLOOKUP($A73,'[5]Annex 2 EHV charges'!$G$10:$G$308,'[5]Annex 2 EHV charges'!$J$10:$J$308,0,0)</f>
        <v>4.9000000000000004</v>
      </c>
      <c r="G73" s="41">
        <f>_xlfn.XLOOKUP($A73,'[2]Annex 2 EHV charges'!$G$10:$G$346,'[2]Annex 2 EHV charges'!$J$10:$J$346,0,0)</f>
        <v>3.99</v>
      </c>
      <c r="H73" s="16">
        <f t="shared" si="1"/>
        <v>16.826499999999999</v>
      </c>
      <c r="I73" s="16">
        <f t="shared" si="2"/>
        <v>17.5565</v>
      </c>
      <c r="J73" s="16">
        <f t="shared" si="5"/>
        <v>18.2135</v>
      </c>
      <c r="K73" s="16">
        <f t="shared" si="3"/>
        <v>17.934000000000001</v>
      </c>
      <c r="L73" s="16">
        <f t="shared" si="4"/>
        <v>14.563500000000001</v>
      </c>
      <c r="M73" s="42"/>
      <c r="N73" s="42"/>
      <c r="O73" s="42"/>
      <c r="P73" s="42"/>
      <c r="R73" s="7"/>
      <c r="S73" s="6"/>
      <c r="T73" s="6"/>
      <c r="U73" s="6"/>
      <c r="V73" s="6"/>
      <c r="W73" s="6"/>
      <c r="X73" s="6"/>
      <c r="Y73" s="8"/>
      <c r="Z73" s="6"/>
      <c r="AA73" s="7"/>
      <c r="AB73" s="6"/>
      <c r="AC73" s="6"/>
      <c r="AD73" s="6"/>
      <c r="AE73" s="6"/>
      <c r="AF73" s="6"/>
      <c r="AG73" s="8"/>
    </row>
    <row r="74" spans="1:33" x14ac:dyDescent="0.3">
      <c r="A74" s="15" t="str">
        <f>'[1]Annex 2 EHV charges'!$G70</f>
        <v>Alfreton Diesel Power</v>
      </c>
      <c r="B74" s="15" t="str">
        <f>IFERROR(VLOOKUP($A74,'[2]Annex 2 EHV charges'!$G$10:$P$346,2,FALSE),"-")</f>
        <v>-</v>
      </c>
      <c r="C74" s="41">
        <f>_xlfn.XLOOKUP($A74,'[1]Annex 2 EHV charges'!$G$10:$G$296,'[1]Annex 2 EHV charges'!$I$10:$I$296,"-",0)</f>
        <v>2.3199999999999998</v>
      </c>
      <c r="D74" s="41">
        <f>_xlfn.XLOOKUP($A74,'[3]Annex 2 EHV charges'!$G$10:$G$307,'[3]Annex 2 EHV charges'!$I$10:$I$307,0,0)</f>
        <v>2.42</v>
      </c>
      <c r="E74" s="41">
        <f>IFERROR(_xlfn.XLOOKUP($A74,'[4]Annex 2 EHV charges'!$G$10:$G$290,'[4]Annex 2 EHV charges'!$I$10:$I$290,0,0),0)</f>
        <v>0</v>
      </c>
      <c r="F74" s="41">
        <f>_xlfn.XLOOKUP($A74,'[5]Annex 2 EHV charges'!$G$10:$G$308,'[5]Annex 2 EHV charges'!$J$10:$J$308,0,0)</f>
        <v>0</v>
      </c>
      <c r="G74" s="41">
        <f>_xlfn.XLOOKUP($A74,'[2]Annex 2 EHV charges'!$G$10:$G$346,'[2]Annex 2 EHV charges'!$J$10:$J$346,0,0)</f>
        <v>0</v>
      </c>
      <c r="H74" s="16">
        <f t="shared" si="1"/>
        <v>8.468</v>
      </c>
      <c r="I74" s="16">
        <f t="shared" si="2"/>
        <v>8.8330000000000002</v>
      </c>
      <c r="J74" s="16">
        <f t="shared" si="5"/>
        <v>0</v>
      </c>
      <c r="K74" s="16">
        <f t="shared" si="3"/>
        <v>0</v>
      </c>
      <c r="L74" s="16">
        <f t="shared" si="4"/>
        <v>0</v>
      </c>
      <c r="M74" s="42"/>
      <c r="N74" s="42"/>
      <c r="O74" s="42"/>
      <c r="P74" s="42"/>
      <c r="R74" s="7"/>
      <c r="S74" s="6"/>
      <c r="T74" s="6"/>
      <c r="U74" s="6"/>
      <c r="V74" s="6"/>
      <c r="W74" s="6"/>
      <c r="X74" s="6"/>
      <c r="Y74" s="8"/>
      <c r="Z74" s="6"/>
      <c r="AA74" s="7"/>
      <c r="AB74" s="6"/>
      <c r="AC74" s="6"/>
      <c r="AD74" s="6"/>
      <c r="AE74" s="6"/>
      <c r="AF74" s="6"/>
      <c r="AG74" s="8"/>
    </row>
    <row r="75" spans="1:33" ht="26.4" x14ac:dyDescent="0.3">
      <c r="A75" s="15" t="str">
        <f>'[1]Annex 2 EHV charges'!$G71</f>
        <v>Green Lane Marchington PV</v>
      </c>
      <c r="B75" s="15">
        <f>IFERROR(VLOOKUP($A75,'[2]Annex 2 EHV charges'!$G$10:$P$346,2,FALSE),"-")</f>
        <v>0</v>
      </c>
      <c r="C75" s="41">
        <f>_xlfn.XLOOKUP($A75,'[1]Annex 2 EHV charges'!$G$10:$G$296,'[1]Annex 2 EHV charges'!$I$10:$I$296,"-",0)</f>
        <v>6.23</v>
      </c>
      <c r="D75" s="41">
        <f>_xlfn.XLOOKUP($A75,'[3]Annex 2 EHV charges'!$G$10:$G$307,'[3]Annex 2 EHV charges'!$I$10:$I$307,0,0)</f>
        <v>4.88</v>
      </c>
      <c r="E75" s="41">
        <f>IFERROR(_xlfn.XLOOKUP($A75,'[4]Annex 2 EHV charges'!$G$10:$G$290,'[4]Annex 2 EHV charges'!$I$10:$I$290,0,0),0)</f>
        <v>5.05</v>
      </c>
      <c r="F75" s="41">
        <f>_xlfn.XLOOKUP($A75,'[5]Annex 2 EHV charges'!$G$10:$G$308,'[5]Annex 2 EHV charges'!$J$10:$J$308,0,0)</f>
        <v>6.62</v>
      </c>
      <c r="G75" s="41">
        <f>_xlfn.XLOOKUP($A75,'[2]Annex 2 EHV charges'!$G$10:$G$346,'[2]Annex 2 EHV charges'!$J$10:$J$346,0,0)</f>
        <v>6.45</v>
      </c>
      <c r="H75" s="16">
        <f t="shared" si="1"/>
        <v>22.7395</v>
      </c>
      <c r="I75" s="16">
        <f t="shared" si="2"/>
        <v>17.811999999999998</v>
      </c>
      <c r="J75" s="16">
        <f t="shared" si="5"/>
        <v>18.432499999999997</v>
      </c>
      <c r="K75" s="16">
        <f t="shared" si="3"/>
        <v>24.229199999999999</v>
      </c>
      <c r="L75" s="16">
        <f t="shared" si="4"/>
        <v>23.5425</v>
      </c>
      <c r="M75" s="42"/>
      <c r="N75" s="42"/>
      <c r="O75" s="42"/>
      <c r="P75" s="42"/>
      <c r="R75" s="7"/>
      <c r="S75" s="6"/>
      <c r="T75" s="6"/>
      <c r="U75" s="6"/>
      <c r="V75" s="6"/>
      <c r="W75" s="6"/>
      <c r="X75" s="6"/>
      <c r="Y75" s="8"/>
      <c r="Z75" s="6"/>
      <c r="AA75" s="7"/>
      <c r="AB75" s="6"/>
      <c r="AC75" s="6"/>
      <c r="AD75" s="6"/>
      <c r="AE75" s="6"/>
      <c r="AF75" s="6"/>
      <c r="AG75" s="8"/>
    </row>
    <row r="76" spans="1:33" x14ac:dyDescent="0.3">
      <c r="A76" s="15" t="str">
        <f>'[1]Annex 2 EHV charges'!$G72</f>
        <v>Baddesley Park PV</v>
      </c>
      <c r="B76" s="15">
        <f>IFERROR(VLOOKUP($A76,'[2]Annex 2 EHV charges'!$G$10:$P$346,2,FALSE),"-")</f>
        <v>0</v>
      </c>
      <c r="C76" s="41">
        <f>_xlfn.XLOOKUP($A76,'[1]Annex 2 EHV charges'!$G$10:$G$296,'[1]Annex 2 EHV charges'!$I$10:$I$296,"-",0)</f>
        <v>125.81</v>
      </c>
      <c r="D76" s="41">
        <f>_xlfn.XLOOKUP($A76,'[3]Annex 2 EHV charges'!$G$10:$G$307,'[3]Annex 2 EHV charges'!$I$10:$I$307,0,0)</f>
        <v>30.65</v>
      </c>
      <c r="E76" s="41">
        <f>IFERROR(_xlfn.XLOOKUP($A76,'[4]Annex 2 EHV charges'!$G$10:$G$290,'[4]Annex 2 EHV charges'!$I$10:$I$290,0,0),0)</f>
        <v>28.58</v>
      </c>
      <c r="F76" s="41">
        <f>_xlfn.XLOOKUP($A76,'[5]Annex 2 EHV charges'!$G$10:$G$308,'[5]Annex 2 EHV charges'!$J$10:$J$308,0,0)</f>
        <v>5</v>
      </c>
      <c r="G76" s="41">
        <f>_xlfn.XLOOKUP($A76,'[2]Annex 2 EHV charges'!$G$10:$G$346,'[2]Annex 2 EHV charges'!$J$10:$J$346,0,0)</f>
        <v>5.76</v>
      </c>
      <c r="H76" s="16">
        <f t="shared" si="1"/>
        <v>459.20650000000001</v>
      </c>
      <c r="I76" s="16">
        <f t="shared" si="2"/>
        <v>111.8725</v>
      </c>
      <c r="J76" s="16">
        <f t="shared" si="5"/>
        <v>104.31699999999999</v>
      </c>
      <c r="K76" s="16">
        <f t="shared" si="3"/>
        <v>18.3</v>
      </c>
      <c r="L76" s="16">
        <f t="shared" si="4"/>
        <v>21.024000000000001</v>
      </c>
      <c r="M76" s="42"/>
      <c r="N76" s="42"/>
      <c r="O76" s="42"/>
      <c r="P76" s="42"/>
      <c r="R76" s="7"/>
      <c r="S76" s="6"/>
      <c r="T76" s="6"/>
      <c r="U76" s="6"/>
      <c r="V76" s="6"/>
      <c r="W76" s="6"/>
      <c r="X76" s="6"/>
      <c r="Y76" s="8"/>
      <c r="Z76" s="6"/>
      <c r="AA76" s="7"/>
      <c r="AB76" s="6"/>
      <c r="AC76" s="6"/>
      <c r="AD76" s="6"/>
      <c r="AE76" s="6"/>
      <c r="AF76" s="6"/>
      <c r="AG76" s="8"/>
    </row>
    <row r="77" spans="1:33" x14ac:dyDescent="0.3">
      <c r="A77" s="15" t="str">
        <f>'[1]Annex 2 EHV charges'!$G73</f>
        <v>Taylor Lane 33kV STOR</v>
      </c>
      <c r="B77" s="15">
        <f>IFERROR(VLOOKUP($A77,'[2]Annex 2 EHV charges'!$G$10:$P$346,2,FALSE),"-")</f>
        <v>0</v>
      </c>
      <c r="C77" s="41">
        <f>_xlfn.XLOOKUP($A77,'[1]Annex 2 EHV charges'!$G$10:$G$296,'[1]Annex 2 EHV charges'!$I$10:$I$296,"-",0)</f>
        <v>10.08</v>
      </c>
      <c r="D77" s="41">
        <f>_xlfn.XLOOKUP($A77,'[3]Annex 2 EHV charges'!$G$10:$G$307,'[3]Annex 2 EHV charges'!$I$10:$I$307,0,0)</f>
        <v>10.55</v>
      </c>
      <c r="E77" s="41">
        <f>IFERROR(_xlfn.XLOOKUP($A77,'[4]Annex 2 EHV charges'!$G$10:$G$290,'[4]Annex 2 EHV charges'!$I$10:$I$290,0,0),0)</f>
        <v>10.93</v>
      </c>
      <c r="F77" s="41">
        <f>_xlfn.XLOOKUP($A77,'[5]Annex 2 EHV charges'!$G$10:$G$308,'[5]Annex 2 EHV charges'!$J$10:$J$308,0,0)</f>
        <v>10.74</v>
      </c>
      <c r="G77" s="41">
        <f>_xlfn.XLOOKUP($A77,'[2]Annex 2 EHV charges'!$G$10:$G$346,'[2]Annex 2 EHV charges'!$J$10:$J$346,0,0)</f>
        <v>3.18</v>
      </c>
      <c r="H77" s="16">
        <f t="shared" si="1"/>
        <v>36.792000000000002</v>
      </c>
      <c r="I77" s="16">
        <f t="shared" si="2"/>
        <v>38.5075</v>
      </c>
      <c r="J77" s="16">
        <f t="shared" si="5"/>
        <v>39.894500000000001</v>
      </c>
      <c r="K77" s="16">
        <f t="shared" si="3"/>
        <v>39.308399999999999</v>
      </c>
      <c r="L77" s="16">
        <f t="shared" si="4"/>
        <v>11.607000000000001</v>
      </c>
      <c r="M77" s="42"/>
      <c r="N77" s="42"/>
      <c r="O77" s="42"/>
      <c r="P77" s="42"/>
      <c r="R77" s="7"/>
      <c r="S77" s="6"/>
      <c r="T77" s="6"/>
      <c r="U77" s="6"/>
      <c r="V77" s="6"/>
      <c r="W77" s="6"/>
      <c r="X77" s="6"/>
      <c r="Y77" s="8"/>
      <c r="Z77" s="6"/>
      <c r="AA77" s="7"/>
      <c r="AB77" s="6"/>
      <c r="AC77" s="6"/>
      <c r="AD77" s="6"/>
      <c r="AE77" s="6"/>
      <c r="AF77" s="6"/>
      <c r="AG77" s="8"/>
    </row>
    <row r="78" spans="1:33" x14ac:dyDescent="0.3">
      <c r="A78" s="15" t="str">
        <f>'[1]Annex 2 EHV charges'!$G74</f>
        <v>Hill Farm ESS</v>
      </c>
      <c r="B78" s="15">
        <f>IFERROR(VLOOKUP($A78,'[2]Annex 2 EHV charges'!$G$10:$P$346,2,FALSE),"-")</f>
        <v>0</v>
      </c>
      <c r="C78" s="41">
        <f>_xlfn.XLOOKUP($A78,'[1]Annex 2 EHV charges'!$G$10:$G$296,'[1]Annex 2 EHV charges'!$I$10:$I$296,"-",0)</f>
        <v>201.36</v>
      </c>
      <c r="D78" s="41">
        <f>_xlfn.XLOOKUP($A78,'[3]Annex 2 EHV charges'!$G$10:$G$307,'[3]Annex 2 EHV charges'!$I$10:$I$307,0,0)</f>
        <v>210.3</v>
      </c>
      <c r="E78" s="41">
        <f>IFERROR(_xlfn.XLOOKUP($A78,'[4]Annex 2 EHV charges'!$G$10:$G$290,'[4]Annex 2 EHV charges'!$I$10:$I$290,0,0),0)</f>
        <v>217.8</v>
      </c>
      <c r="F78" s="41">
        <f>_xlfn.XLOOKUP($A78,'[5]Annex 2 EHV charges'!$G$10:$G$308,'[5]Annex 2 EHV charges'!$J$10:$J$308,0,0)</f>
        <v>214.13</v>
      </c>
      <c r="G78" s="41">
        <f>_xlfn.XLOOKUP($A78,'[2]Annex 2 EHV charges'!$G$10:$G$346,'[2]Annex 2 EHV charges'!$J$10:$J$346,0,0)</f>
        <v>72.77</v>
      </c>
      <c r="H78" s="16">
        <f t="shared" si="1"/>
        <v>734.96400000000006</v>
      </c>
      <c r="I78" s="16">
        <f t="shared" si="2"/>
        <v>767.59500000000003</v>
      </c>
      <c r="J78" s="16">
        <f t="shared" si="5"/>
        <v>794.97</v>
      </c>
      <c r="K78" s="16">
        <f t="shared" si="3"/>
        <v>783.71579999999994</v>
      </c>
      <c r="L78" s="16">
        <f t="shared" si="4"/>
        <v>265.6105</v>
      </c>
      <c r="M78" s="42"/>
      <c r="N78" s="42"/>
      <c r="O78" s="42"/>
      <c r="P78" s="42"/>
      <c r="R78" s="7"/>
      <c r="S78" s="6"/>
      <c r="T78" s="6"/>
      <c r="U78" s="6"/>
      <c r="V78" s="6"/>
      <c r="W78" s="6"/>
      <c r="X78" s="6"/>
      <c r="Y78" s="8"/>
      <c r="Z78" s="6"/>
      <c r="AA78" s="7"/>
      <c r="AB78" s="6"/>
      <c r="AC78" s="6"/>
      <c r="AD78" s="6"/>
      <c r="AE78" s="6"/>
      <c r="AF78" s="6"/>
      <c r="AG78" s="8"/>
    </row>
    <row r="79" spans="1:33" x14ac:dyDescent="0.3">
      <c r="A79" s="15" t="str">
        <f>'[1]Annex 2 EHV charges'!$G75</f>
        <v>Leverton ESS</v>
      </c>
      <c r="B79" s="15">
        <f>IFERROR(VLOOKUP($A79,'[2]Annex 2 EHV charges'!$G$10:$P$346,2,FALSE),"-")</f>
        <v>0</v>
      </c>
      <c r="C79" s="41">
        <f>_xlfn.XLOOKUP($A79,'[1]Annex 2 EHV charges'!$G$10:$G$296,'[1]Annex 2 EHV charges'!$I$10:$I$296,"-",0)</f>
        <v>540.47</v>
      </c>
      <c r="D79" s="41">
        <f>_xlfn.XLOOKUP($A79,'[3]Annex 2 EHV charges'!$G$10:$G$307,'[3]Annex 2 EHV charges'!$I$10:$I$307,0,0)</f>
        <v>568.13</v>
      </c>
      <c r="E79" s="41">
        <f>IFERROR(_xlfn.XLOOKUP($A79,'[4]Annex 2 EHV charges'!$G$10:$G$290,'[4]Annex 2 EHV charges'!$I$10:$I$290,0,0),0)</f>
        <v>588.38</v>
      </c>
      <c r="F79" s="41">
        <f>_xlfn.XLOOKUP($A79,'[5]Annex 2 EHV charges'!$G$10:$G$308,'[5]Annex 2 EHV charges'!$J$10:$J$308,0,0)</f>
        <v>578.47</v>
      </c>
      <c r="G79" s="41">
        <f>_xlfn.XLOOKUP($A79,'[2]Annex 2 EHV charges'!$G$10:$G$346,'[2]Annex 2 EHV charges'!$J$10:$J$346,0,0)</f>
        <v>81.86</v>
      </c>
      <c r="H79" s="16">
        <f t="shared" si="1"/>
        <v>1972.7155</v>
      </c>
      <c r="I79" s="16">
        <f t="shared" si="2"/>
        <v>2073.6745000000001</v>
      </c>
      <c r="J79" s="16">
        <f t="shared" si="5"/>
        <v>2147.587</v>
      </c>
      <c r="K79" s="16">
        <f t="shared" si="3"/>
        <v>2117.2001999999998</v>
      </c>
      <c r="L79" s="16">
        <f t="shared" si="4"/>
        <v>298.78899999999999</v>
      </c>
      <c r="M79" s="42"/>
      <c r="N79" s="42"/>
      <c r="O79" s="42"/>
      <c r="P79" s="42"/>
      <c r="R79" s="7"/>
      <c r="S79" s="6"/>
      <c r="T79" s="6"/>
      <c r="U79" s="6"/>
      <c r="V79" s="6"/>
      <c r="W79" s="6"/>
      <c r="X79" s="6"/>
      <c r="Y79" s="8"/>
      <c r="Z79" s="6"/>
      <c r="AA79" s="7"/>
      <c r="AB79" s="6"/>
      <c r="AC79" s="6"/>
      <c r="AD79" s="6"/>
      <c r="AE79" s="6"/>
      <c r="AF79" s="6"/>
      <c r="AG79" s="8"/>
    </row>
    <row r="80" spans="1:33" x14ac:dyDescent="0.3">
      <c r="A80" s="15" t="str">
        <f>'[1]Annex 2 EHV charges'!$G76</f>
        <v>Nottingham Rd STOR</v>
      </c>
      <c r="B80" s="15">
        <f>IFERROR(VLOOKUP($A80,'[2]Annex 2 EHV charges'!$G$10:$P$346,2,FALSE),"-")</f>
        <v>0</v>
      </c>
      <c r="C80" s="41">
        <f>_xlfn.XLOOKUP($A80,'[1]Annex 2 EHV charges'!$G$10:$G$296,'[1]Annex 2 EHV charges'!$I$10:$I$296,"-",0)</f>
        <v>5.59</v>
      </c>
      <c r="D80" s="41">
        <f>_xlfn.XLOOKUP($A80,'[3]Annex 2 EHV charges'!$G$10:$G$307,'[3]Annex 2 EHV charges'!$I$10:$I$307,0,0)</f>
        <v>5.84</v>
      </c>
      <c r="E80" s="41">
        <f>IFERROR(_xlfn.XLOOKUP($A80,'[4]Annex 2 EHV charges'!$G$10:$G$290,'[4]Annex 2 EHV charges'!$I$10:$I$290,0,0),0)</f>
        <v>6.05</v>
      </c>
      <c r="F80" s="41">
        <f>_xlfn.XLOOKUP($A80,'[5]Annex 2 EHV charges'!$G$10:$G$308,'[5]Annex 2 EHV charges'!$J$10:$J$308,0,0)</f>
        <v>5.95</v>
      </c>
      <c r="G80" s="41">
        <f>_xlfn.XLOOKUP($A80,'[2]Annex 2 EHV charges'!$G$10:$G$346,'[2]Annex 2 EHV charges'!$J$10:$J$346,0,0)</f>
        <v>19.48</v>
      </c>
      <c r="H80" s="16">
        <f t="shared" ref="H80:H143" si="6">($C80/100)*365</f>
        <v>20.403500000000001</v>
      </c>
      <c r="I80" s="16">
        <f t="shared" ref="I80:I143" si="7">($D80/100)*365</f>
        <v>21.315999999999999</v>
      </c>
      <c r="J80" s="16">
        <f t="shared" si="5"/>
        <v>22.0825</v>
      </c>
      <c r="K80" s="16">
        <f t="shared" ref="K80:K143" si="8">($F80/100)*366</f>
        <v>21.777000000000001</v>
      </c>
      <c r="L80" s="16">
        <f t="shared" ref="L80:L143" si="9">($G80/100)*365</f>
        <v>71.102000000000004</v>
      </c>
      <c r="M80" s="42"/>
      <c r="N80" s="42"/>
      <c r="O80" s="42"/>
      <c r="P80" s="42"/>
      <c r="R80" s="7"/>
      <c r="S80" s="6"/>
      <c r="T80" s="6"/>
      <c r="U80" s="6"/>
      <c r="V80" s="6"/>
      <c r="W80" s="6"/>
      <c r="X80" s="6"/>
      <c r="Y80" s="8"/>
      <c r="Z80" s="6"/>
      <c r="AA80" s="7"/>
      <c r="AB80" s="6"/>
      <c r="AC80" s="6"/>
      <c r="AD80" s="6"/>
      <c r="AE80" s="6"/>
      <c r="AF80" s="6"/>
      <c r="AG80" s="8"/>
    </row>
    <row r="81" spans="1:33" x14ac:dyDescent="0.3">
      <c r="A81" s="15" t="str">
        <f>'[1]Annex 2 EHV charges'!$G77</f>
        <v>Breach Farm ESS</v>
      </c>
      <c r="B81" s="15">
        <f>IFERROR(VLOOKUP($A81,'[2]Annex 2 EHV charges'!$G$10:$P$346,2,FALSE),"-")</f>
        <v>0</v>
      </c>
      <c r="C81" s="41">
        <f>_xlfn.XLOOKUP($A81,'[1]Annex 2 EHV charges'!$G$10:$G$296,'[1]Annex 2 EHV charges'!$I$10:$I$296,"-",0)</f>
        <v>1766.69</v>
      </c>
      <c r="D81" s="41">
        <f>_xlfn.XLOOKUP($A81,'[3]Annex 2 EHV charges'!$G$10:$G$307,'[3]Annex 2 EHV charges'!$I$10:$I$307,0,0)</f>
        <v>1867.26</v>
      </c>
      <c r="E81" s="41">
        <f>IFERROR(_xlfn.XLOOKUP($A81,'[4]Annex 2 EHV charges'!$G$10:$G$290,'[4]Annex 2 EHV charges'!$I$10:$I$290,0,0),0)</f>
        <v>1933.81</v>
      </c>
      <c r="F81" s="41">
        <f>_xlfn.XLOOKUP($A81,'[5]Annex 2 EHV charges'!$G$10:$G$308,'[5]Annex 2 EHV charges'!$J$10:$J$308,0,0)</f>
        <v>1901.22</v>
      </c>
      <c r="G81" s="41">
        <f>_xlfn.XLOOKUP($A81,'[2]Annex 2 EHV charges'!$G$10:$G$346,'[2]Annex 2 EHV charges'!$J$10:$J$346,0,0)</f>
        <v>2028.95</v>
      </c>
      <c r="H81" s="16">
        <f t="shared" si="6"/>
        <v>6448.4185000000007</v>
      </c>
      <c r="I81" s="16">
        <f t="shared" si="7"/>
        <v>6815.4989999999998</v>
      </c>
      <c r="J81" s="16">
        <f t="shared" si="5"/>
        <v>7058.4065000000001</v>
      </c>
      <c r="K81" s="16">
        <f t="shared" si="8"/>
        <v>6958.4651999999996</v>
      </c>
      <c r="L81" s="16">
        <f t="shared" si="9"/>
        <v>7405.6675000000005</v>
      </c>
      <c r="M81" s="42"/>
      <c r="N81" s="42"/>
      <c r="O81" s="42"/>
      <c r="P81" s="42"/>
      <c r="R81" s="7"/>
      <c r="S81" s="6"/>
      <c r="T81" s="6"/>
      <c r="U81" s="6"/>
      <c r="V81" s="6"/>
      <c r="W81" s="6"/>
      <c r="X81" s="6"/>
      <c r="Y81" s="8"/>
      <c r="Z81" s="6"/>
      <c r="AA81" s="7"/>
      <c r="AB81" s="6"/>
      <c r="AC81" s="6"/>
      <c r="AD81" s="6"/>
      <c r="AE81" s="6"/>
      <c r="AF81" s="6"/>
      <c r="AG81" s="8"/>
    </row>
    <row r="82" spans="1:33" x14ac:dyDescent="0.3">
      <c r="A82" s="15" t="str">
        <f>'[1]Annex 2 EHV charges'!$G78</f>
        <v>Boston Biomass Gen AD</v>
      </c>
      <c r="B82" s="15">
        <f>IFERROR(VLOOKUP($A82,'[2]Annex 2 EHV charges'!$G$10:$P$346,2,FALSE),"-")</f>
        <v>0</v>
      </c>
      <c r="C82" s="41">
        <f>_xlfn.XLOOKUP($A82,'[1]Annex 2 EHV charges'!$G$10:$G$296,'[1]Annex 2 EHV charges'!$I$10:$I$296,"-",0)</f>
        <v>244.36</v>
      </c>
      <c r="D82" s="41">
        <f>_xlfn.XLOOKUP($A82,'[3]Annex 2 EHV charges'!$G$10:$G$307,'[3]Annex 2 EHV charges'!$I$10:$I$307,0,0)</f>
        <v>257.11</v>
      </c>
      <c r="E82" s="41">
        <f>IFERROR(_xlfn.XLOOKUP($A82,'[4]Annex 2 EHV charges'!$G$10:$G$290,'[4]Annex 2 EHV charges'!$I$10:$I$290,0,0),0)</f>
        <v>266.27999999999997</v>
      </c>
      <c r="F82" s="41">
        <f>_xlfn.XLOOKUP($A82,'[5]Annex 2 EHV charges'!$G$10:$G$308,'[5]Annex 2 EHV charges'!$J$10:$J$308,0,0)</f>
        <v>261.79000000000002</v>
      </c>
      <c r="G82" s="41">
        <f>_xlfn.XLOOKUP($A82,'[2]Annex 2 EHV charges'!$G$10:$G$346,'[2]Annex 2 EHV charges'!$J$10:$J$346,0,0)</f>
        <v>23.39</v>
      </c>
      <c r="H82" s="16">
        <f t="shared" si="6"/>
        <v>891.91399999999999</v>
      </c>
      <c r="I82" s="16">
        <f t="shared" si="7"/>
        <v>938.45150000000001</v>
      </c>
      <c r="J82" s="16">
        <f t="shared" si="5"/>
        <v>971.92199999999991</v>
      </c>
      <c r="K82" s="16">
        <f t="shared" si="8"/>
        <v>958.15140000000008</v>
      </c>
      <c r="L82" s="16">
        <f t="shared" si="9"/>
        <v>85.373499999999993</v>
      </c>
      <c r="M82" s="42"/>
      <c r="N82" s="42"/>
      <c r="O82" s="42"/>
      <c r="P82" s="42"/>
      <c r="R82" s="7"/>
      <c r="S82" s="6"/>
      <c r="T82" s="6"/>
      <c r="U82" s="6"/>
      <c r="V82" s="6"/>
      <c r="W82" s="6"/>
      <c r="X82" s="6"/>
      <c r="Y82" s="8"/>
      <c r="Z82" s="6"/>
      <c r="AA82" s="7"/>
      <c r="AB82" s="6"/>
      <c r="AC82" s="6"/>
      <c r="AD82" s="6"/>
      <c r="AE82" s="6"/>
      <c r="AF82" s="6"/>
      <c r="AG82" s="8"/>
    </row>
    <row r="83" spans="1:33" x14ac:dyDescent="0.3">
      <c r="A83" s="15" t="str">
        <f>'[1]Annex 2 EHV charges'!$G79</f>
        <v>Twin Oaks Diesel STOR</v>
      </c>
      <c r="B83" s="15">
        <f>IFERROR(VLOOKUP($A83,'[2]Annex 2 EHV charges'!$G$10:$P$346,2,FALSE),"-")</f>
        <v>0</v>
      </c>
      <c r="C83" s="41">
        <f>_xlfn.XLOOKUP($A83,'[1]Annex 2 EHV charges'!$G$10:$G$296,'[1]Annex 2 EHV charges'!$I$10:$I$296,"-",0)</f>
        <v>2.02</v>
      </c>
      <c r="D83" s="41">
        <f>_xlfn.XLOOKUP($A83,'[3]Annex 2 EHV charges'!$G$10:$G$307,'[3]Annex 2 EHV charges'!$I$10:$I$307,0,0)</f>
        <v>2.11</v>
      </c>
      <c r="E83" s="41">
        <f>IFERROR(_xlfn.XLOOKUP($A83,'[4]Annex 2 EHV charges'!$G$10:$G$290,'[4]Annex 2 EHV charges'!$I$10:$I$290,0,0),0)</f>
        <v>2.1800000000000002</v>
      </c>
      <c r="F83" s="41">
        <f>_xlfn.XLOOKUP($A83,'[5]Annex 2 EHV charges'!$G$10:$G$308,'[5]Annex 2 EHV charges'!$J$10:$J$308,0,0)</f>
        <v>2.14</v>
      </c>
      <c r="G83" s="41">
        <f>_xlfn.XLOOKUP($A83,'[2]Annex 2 EHV charges'!$G$10:$G$346,'[2]Annex 2 EHV charges'!$J$10:$J$346,0,0)</f>
        <v>1.59</v>
      </c>
      <c r="H83" s="16">
        <f t="shared" si="6"/>
        <v>7.3729999999999993</v>
      </c>
      <c r="I83" s="16">
        <f t="shared" si="7"/>
        <v>7.7014999999999993</v>
      </c>
      <c r="J83" s="16">
        <f t="shared" si="5"/>
        <v>7.9569999999999999</v>
      </c>
      <c r="K83" s="16">
        <f t="shared" si="8"/>
        <v>7.8324000000000007</v>
      </c>
      <c r="L83" s="16">
        <f t="shared" si="9"/>
        <v>5.8035000000000005</v>
      </c>
      <c r="M83" s="42"/>
      <c r="N83" s="42"/>
      <c r="O83" s="42"/>
      <c r="P83" s="42"/>
      <c r="R83" s="7"/>
      <c r="S83" s="6"/>
      <c r="T83" s="6"/>
      <c r="U83" s="6"/>
      <c r="V83" s="6"/>
      <c r="W83" s="6"/>
      <c r="X83" s="6"/>
      <c r="Y83" s="8"/>
      <c r="Z83" s="6"/>
      <c r="AA83" s="7"/>
      <c r="AB83" s="6"/>
      <c r="AC83" s="6"/>
      <c r="AD83" s="6"/>
      <c r="AE83" s="6"/>
      <c r="AF83" s="6"/>
      <c r="AG83" s="8"/>
    </row>
    <row r="84" spans="1:33" x14ac:dyDescent="0.3">
      <c r="A84" s="15" t="str">
        <f>'[1]Annex 2 EHV charges'!$G80</f>
        <v>Colwick Private Rd STOR</v>
      </c>
      <c r="B84" s="15">
        <f>IFERROR(VLOOKUP($A84,'[2]Annex 2 EHV charges'!$G$10:$P$346,2,FALSE),"-")</f>
        <v>0</v>
      </c>
      <c r="C84" s="41">
        <f>_xlfn.XLOOKUP($A84,'[1]Annex 2 EHV charges'!$G$10:$G$296,'[1]Annex 2 EHV charges'!$I$10:$I$296,"-",0)</f>
        <v>8.5</v>
      </c>
      <c r="D84" s="41">
        <f>_xlfn.XLOOKUP($A84,'[3]Annex 2 EHV charges'!$G$10:$G$307,'[3]Annex 2 EHV charges'!$I$10:$I$307,0,0)</f>
        <v>8.9</v>
      </c>
      <c r="E84" s="41">
        <f>IFERROR(_xlfn.XLOOKUP($A84,'[4]Annex 2 EHV charges'!$G$10:$G$290,'[4]Annex 2 EHV charges'!$I$10:$I$290,0,0),0)</f>
        <v>9.2200000000000006</v>
      </c>
      <c r="F84" s="41">
        <f>_xlfn.XLOOKUP($A84,'[5]Annex 2 EHV charges'!$G$10:$G$308,'[5]Annex 2 EHV charges'!$J$10:$J$308,0,0)</f>
        <v>9.06</v>
      </c>
      <c r="G84" s="41">
        <f>_xlfn.XLOOKUP($A84,'[2]Annex 2 EHV charges'!$G$10:$G$346,'[2]Annex 2 EHV charges'!$J$10:$J$346,0,0)</f>
        <v>2.52</v>
      </c>
      <c r="H84" s="16">
        <f t="shared" si="6"/>
        <v>31.025000000000002</v>
      </c>
      <c r="I84" s="16">
        <f t="shared" si="7"/>
        <v>32.485000000000007</v>
      </c>
      <c r="J84" s="16">
        <f t="shared" si="5"/>
        <v>33.652999999999999</v>
      </c>
      <c r="K84" s="16">
        <f t="shared" si="8"/>
        <v>33.159599999999998</v>
      </c>
      <c r="L84" s="16">
        <f t="shared" si="9"/>
        <v>9.1980000000000004</v>
      </c>
      <c r="M84" s="42"/>
      <c r="N84" s="42"/>
      <c r="O84" s="42"/>
      <c r="P84" s="42"/>
      <c r="R84" s="7"/>
      <c r="S84" s="6"/>
      <c r="T84" s="6"/>
      <c r="U84" s="6"/>
      <c r="V84" s="6"/>
      <c r="W84" s="6"/>
      <c r="X84" s="6"/>
      <c r="Y84" s="8"/>
      <c r="Z84" s="6"/>
      <c r="AA84" s="7"/>
      <c r="AB84" s="6"/>
      <c r="AC84" s="6"/>
      <c r="AD84" s="6"/>
      <c r="AE84" s="6"/>
      <c r="AF84" s="6"/>
      <c r="AG84" s="8"/>
    </row>
    <row r="85" spans="1:33" x14ac:dyDescent="0.3">
      <c r="A85" s="15" t="str">
        <f>'[1]Annex 2 EHV charges'!$G81</f>
        <v>Mill Fm Caythorpe ESS</v>
      </c>
      <c r="B85" s="15" t="str">
        <f>IFERROR(VLOOKUP($A85,'[2]Annex 2 EHV charges'!$G$10:$P$346,2,FALSE),"-")</f>
        <v>-</v>
      </c>
      <c r="C85" s="41">
        <f>_xlfn.XLOOKUP($A85,'[1]Annex 2 EHV charges'!$G$10:$G$296,'[1]Annex 2 EHV charges'!$I$10:$I$296,"-",0)</f>
        <v>205</v>
      </c>
      <c r="D85" s="41">
        <f>_xlfn.XLOOKUP($A85,'[3]Annex 2 EHV charges'!$G$10:$G$307,'[3]Annex 2 EHV charges'!$I$10:$I$307,0,0)</f>
        <v>0</v>
      </c>
      <c r="E85" s="41">
        <f>IFERROR(_xlfn.XLOOKUP($A85,'[4]Annex 2 EHV charges'!$G$10:$G$290,'[4]Annex 2 EHV charges'!$I$10:$I$290,0,0),0)</f>
        <v>0</v>
      </c>
      <c r="F85" s="41">
        <f>_xlfn.XLOOKUP($A85,'[5]Annex 2 EHV charges'!$G$10:$G$308,'[5]Annex 2 EHV charges'!$J$10:$J$308,0,0)</f>
        <v>0</v>
      </c>
      <c r="G85" s="41">
        <f>_xlfn.XLOOKUP($A85,'[2]Annex 2 EHV charges'!$G$10:$G$346,'[2]Annex 2 EHV charges'!$J$10:$J$346,0,0)</f>
        <v>0</v>
      </c>
      <c r="H85" s="16">
        <f t="shared" si="6"/>
        <v>748.24999999999989</v>
      </c>
      <c r="I85" s="16">
        <f t="shared" si="7"/>
        <v>0</v>
      </c>
      <c r="J85" s="16">
        <f t="shared" si="5"/>
        <v>0</v>
      </c>
      <c r="K85" s="16">
        <f t="shared" si="8"/>
        <v>0</v>
      </c>
      <c r="L85" s="16">
        <f t="shared" si="9"/>
        <v>0</v>
      </c>
      <c r="M85" s="42"/>
      <c r="N85" s="42"/>
      <c r="O85" s="42"/>
      <c r="P85" s="42"/>
      <c r="R85" s="7"/>
      <c r="S85" s="6"/>
      <c r="T85" s="6"/>
      <c r="U85" s="6"/>
      <c r="V85" s="6"/>
      <c r="W85" s="6"/>
      <c r="X85" s="6"/>
      <c r="Y85" s="8"/>
      <c r="Z85" s="6"/>
      <c r="AA85" s="7"/>
      <c r="AB85" s="6"/>
      <c r="AC85" s="6"/>
      <c r="AD85" s="6"/>
      <c r="AE85" s="6"/>
      <c r="AF85" s="6"/>
      <c r="AG85" s="8"/>
    </row>
    <row r="86" spans="1:33" x14ac:dyDescent="0.3">
      <c r="A86" s="15" t="str">
        <f>'[1]Annex 2 EHV charges'!$G82</f>
        <v>Prestop Park Farm PV</v>
      </c>
      <c r="B86" s="15">
        <f>IFERROR(VLOOKUP($A86,'[2]Annex 2 EHV charges'!$G$10:$P$346,2,FALSE),"-")</f>
        <v>0</v>
      </c>
      <c r="C86" s="41">
        <f>_xlfn.XLOOKUP($A86,'[1]Annex 2 EHV charges'!$G$10:$G$296,'[1]Annex 2 EHV charges'!$I$10:$I$296,"-",0)</f>
        <v>1.48</v>
      </c>
      <c r="D86" s="41">
        <f>_xlfn.XLOOKUP($A86,'[3]Annex 2 EHV charges'!$G$10:$G$307,'[3]Annex 2 EHV charges'!$I$10:$I$307,0,0)</f>
        <v>1.54</v>
      </c>
      <c r="E86" s="41">
        <f>IFERROR(_xlfn.XLOOKUP($A86,'[4]Annex 2 EHV charges'!$G$10:$G$290,'[4]Annex 2 EHV charges'!$I$10:$I$290,0,0),0)</f>
        <v>1.6</v>
      </c>
      <c r="F86" s="41">
        <f>_xlfn.XLOOKUP($A86,'[5]Annex 2 EHV charges'!$G$10:$G$308,'[5]Annex 2 EHV charges'!$J$10:$J$308,0,0)</f>
        <v>1.57</v>
      </c>
      <c r="G86" s="41">
        <f>_xlfn.XLOOKUP($A86,'[2]Annex 2 EHV charges'!$G$10:$G$346,'[2]Annex 2 EHV charges'!$J$10:$J$346,0,0)</f>
        <v>0.62</v>
      </c>
      <c r="H86" s="16">
        <f t="shared" si="6"/>
        <v>5.4020000000000001</v>
      </c>
      <c r="I86" s="16">
        <f t="shared" si="7"/>
        <v>5.6210000000000004</v>
      </c>
      <c r="J86" s="16">
        <f t="shared" si="5"/>
        <v>5.84</v>
      </c>
      <c r="K86" s="16">
        <f t="shared" si="8"/>
        <v>5.7462000000000009</v>
      </c>
      <c r="L86" s="16">
        <f t="shared" si="9"/>
        <v>2.2629999999999999</v>
      </c>
      <c r="M86" s="42"/>
      <c r="N86" s="42"/>
      <c r="O86" s="42"/>
      <c r="P86" s="42"/>
      <c r="R86" s="7"/>
      <c r="S86" s="6"/>
      <c r="T86" s="6"/>
      <c r="U86" s="6"/>
      <c r="V86" s="6"/>
      <c r="W86" s="6"/>
      <c r="X86" s="6"/>
      <c r="Y86" s="8"/>
      <c r="Z86" s="6"/>
      <c r="AA86" s="7"/>
      <c r="AB86" s="6"/>
      <c r="AC86" s="6"/>
      <c r="AD86" s="6"/>
      <c r="AE86" s="6"/>
      <c r="AF86" s="6"/>
      <c r="AG86" s="8"/>
    </row>
    <row r="87" spans="1:33" x14ac:dyDescent="0.3">
      <c r="A87" s="15" t="str">
        <f>'[1]Annex 2 EHV charges'!$G83</f>
        <v>Smith Hall Farm Solar</v>
      </c>
      <c r="B87" s="15">
        <f>IFERROR(VLOOKUP($A87,'[2]Annex 2 EHV charges'!$G$10:$P$346,2,FALSE),"-")</f>
        <v>0</v>
      </c>
      <c r="C87" s="41">
        <f>_xlfn.XLOOKUP($A87,'[1]Annex 2 EHV charges'!$G$10:$G$296,'[1]Annex 2 EHV charges'!$I$10:$I$296,"-",0)</f>
        <v>17.510000000000002</v>
      </c>
      <c r="D87" s="41">
        <f>_xlfn.XLOOKUP($A87,'[3]Annex 2 EHV charges'!$G$10:$G$307,'[3]Annex 2 EHV charges'!$I$10:$I$307,0,0)</f>
        <v>18.38</v>
      </c>
      <c r="E87" s="41">
        <f>IFERROR(_xlfn.XLOOKUP($A87,'[4]Annex 2 EHV charges'!$G$10:$G$290,'[4]Annex 2 EHV charges'!$I$10:$I$290,0,0),0)</f>
        <v>19.04</v>
      </c>
      <c r="F87" s="41">
        <f>_xlfn.XLOOKUP($A87,'[5]Annex 2 EHV charges'!$G$10:$G$308,'[5]Annex 2 EHV charges'!$J$10:$J$308,0,0)</f>
        <v>18.72</v>
      </c>
      <c r="G87" s="41">
        <f>_xlfn.XLOOKUP($A87,'[2]Annex 2 EHV charges'!$G$10:$G$346,'[2]Annex 2 EHV charges'!$J$10:$J$346,0,0)</f>
        <v>5.35</v>
      </c>
      <c r="H87" s="16">
        <f t="shared" si="6"/>
        <v>63.911500000000004</v>
      </c>
      <c r="I87" s="16">
        <f t="shared" si="7"/>
        <v>67.087000000000003</v>
      </c>
      <c r="J87" s="16">
        <f t="shared" si="5"/>
        <v>69.495999999999995</v>
      </c>
      <c r="K87" s="16">
        <f t="shared" si="8"/>
        <v>68.515199999999993</v>
      </c>
      <c r="L87" s="16">
        <f t="shared" si="9"/>
        <v>19.5275</v>
      </c>
      <c r="M87" s="42"/>
      <c r="N87" s="42"/>
      <c r="O87" s="42"/>
      <c r="P87" s="42"/>
      <c r="R87" s="7"/>
      <c r="S87" s="6"/>
      <c r="T87" s="6"/>
      <c r="U87" s="6"/>
      <c r="V87" s="6"/>
      <c r="W87" s="6"/>
      <c r="X87" s="6"/>
      <c r="Y87" s="8"/>
      <c r="Z87" s="6"/>
      <c r="AA87" s="7"/>
      <c r="AB87" s="6"/>
      <c r="AC87" s="6"/>
      <c r="AD87" s="6"/>
      <c r="AE87" s="6"/>
      <c r="AF87" s="6"/>
      <c r="AG87" s="8"/>
    </row>
    <row r="88" spans="1:33" x14ac:dyDescent="0.3">
      <c r="A88" s="15" t="str">
        <f>'[1]Annex 2 EHV charges'!$G84</f>
        <v>Park Farm Solar Ashby</v>
      </c>
      <c r="B88" s="15">
        <f>IFERROR(VLOOKUP($A88,'[2]Annex 2 EHV charges'!$G$10:$P$346,2,FALSE),"-")</f>
        <v>0</v>
      </c>
      <c r="C88" s="41">
        <f>_xlfn.XLOOKUP($A88,'[1]Annex 2 EHV charges'!$G$10:$G$296,'[1]Annex 2 EHV charges'!$I$10:$I$296,"-",0)</f>
        <v>1.62</v>
      </c>
      <c r="D88" s="41">
        <f>_xlfn.XLOOKUP($A88,'[3]Annex 2 EHV charges'!$G$10:$G$307,'[3]Annex 2 EHV charges'!$I$10:$I$307,0,0)</f>
        <v>1.65</v>
      </c>
      <c r="E88" s="41">
        <f>IFERROR(_xlfn.XLOOKUP($A88,'[4]Annex 2 EHV charges'!$G$10:$G$290,'[4]Annex 2 EHV charges'!$I$10:$I$290,0,0),0)</f>
        <v>1.71</v>
      </c>
      <c r="F88" s="41">
        <f>_xlfn.XLOOKUP($A88,'[5]Annex 2 EHV charges'!$G$10:$G$308,'[5]Annex 2 EHV charges'!$J$10:$J$308,0,0)</f>
        <v>1.68</v>
      </c>
      <c r="G88" s="41">
        <f>_xlfn.XLOOKUP($A88,'[2]Annex 2 EHV charges'!$G$10:$G$346,'[2]Annex 2 EHV charges'!$J$10:$J$346,0,0)</f>
        <v>15.15</v>
      </c>
      <c r="H88" s="16">
        <f t="shared" si="6"/>
        <v>5.9130000000000011</v>
      </c>
      <c r="I88" s="16">
        <f t="shared" si="7"/>
        <v>6.0225</v>
      </c>
      <c r="J88" s="16">
        <f t="shared" si="5"/>
        <v>6.2415000000000003</v>
      </c>
      <c r="K88" s="16">
        <f t="shared" si="8"/>
        <v>6.1487999999999996</v>
      </c>
      <c r="L88" s="16">
        <f t="shared" si="9"/>
        <v>55.297499999999999</v>
      </c>
      <c r="M88" s="42"/>
      <c r="N88" s="42"/>
      <c r="O88" s="42"/>
      <c r="P88" s="42"/>
      <c r="R88" s="7"/>
      <c r="S88" s="6"/>
      <c r="T88" s="6"/>
      <c r="U88" s="6"/>
      <c r="V88" s="6"/>
      <c r="W88" s="6"/>
      <c r="X88" s="6"/>
      <c r="Y88" s="8"/>
      <c r="Z88" s="6"/>
      <c r="AA88" s="7"/>
      <c r="AB88" s="6"/>
      <c r="AC88" s="6"/>
      <c r="AD88" s="6"/>
      <c r="AE88" s="6"/>
      <c r="AF88" s="6"/>
      <c r="AG88" s="8"/>
    </row>
    <row r="89" spans="1:33" x14ac:dyDescent="0.3">
      <c r="A89" s="15" t="str">
        <f>'[1]Annex 2 EHV charges'!$G85</f>
        <v>Aston House Solar Farm</v>
      </c>
      <c r="B89" s="15">
        <f>IFERROR(VLOOKUP($A89,'[2]Annex 2 EHV charges'!$G$10:$P$346,2,FALSE),"-")</f>
        <v>0</v>
      </c>
      <c r="C89" s="41">
        <f>_xlfn.XLOOKUP($A89,'[1]Annex 2 EHV charges'!$G$10:$G$296,'[1]Annex 2 EHV charges'!$I$10:$I$296,"-",0)</f>
        <v>4.34</v>
      </c>
      <c r="D89" s="41">
        <f>_xlfn.XLOOKUP($A89,'[3]Annex 2 EHV charges'!$G$10:$G$307,'[3]Annex 2 EHV charges'!$I$10:$I$307,0,0)</f>
        <v>4.5599999999999996</v>
      </c>
      <c r="E89" s="41">
        <f>IFERROR(_xlfn.XLOOKUP($A89,'[4]Annex 2 EHV charges'!$G$10:$G$290,'[4]Annex 2 EHV charges'!$I$10:$I$290,0,0),0)</f>
        <v>4.72</v>
      </c>
      <c r="F89" s="41">
        <f>_xlfn.XLOOKUP($A89,'[5]Annex 2 EHV charges'!$G$10:$G$308,'[5]Annex 2 EHV charges'!$J$10:$J$308,0,0)</f>
        <v>4.6399999999999997</v>
      </c>
      <c r="G89" s="41">
        <f>_xlfn.XLOOKUP($A89,'[2]Annex 2 EHV charges'!$G$10:$G$346,'[2]Annex 2 EHV charges'!$J$10:$J$346,0,0)</f>
        <v>11.26</v>
      </c>
      <c r="H89" s="16">
        <f t="shared" si="6"/>
        <v>15.841000000000001</v>
      </c>
      <c r="I89" s="16">
        <f t="shared" si="7"/>
        <v>16.643999999999998</v>
      </c>
      <c r="J89" s="16">
        <f t="shared" ref="J89:J152" si="10">IFERROR(($E89/100)*365,0)</f>
        <v>17.227999999999998</v>
      </c>
      <c r="K89" s="16">
        <f t="shared" si="8"/>
        <v>16.982399999999998</v>
      </c>
      <c r="L89" s="16">
        <f t="shared" si="9"/>
        <v>41.098999999999997</v>
      </c>
      <c r="M89" s="42"/>
      <c r="N89" s="42"/>
      <c r="O89" s="42"/>
      <c r="P89" s="42"/>
      <c r="R89" s="7"/>
      <c r="S89" s="6"/>
      <c r="T89" s="6"/>
      <c r="U89" s="6"/>
      <c r="V89" s="6"/>
      <c r="W89" s="6"/>
      <c r="X89" s="6"/>
      <c r="Y89" s="8"/>
      <c r="Z89" s="6"/>
      <c r="AA89" s="7"/>
      <c r="AB89" s="6"/>
      <c r="AC89" s="6"/>
      <c r="AD89" s="6"/>
      <c r="AE89" s="6"/>
      <c r="AF89" s="6"/>
      <c r="AG89" s="8"/>
    </row>
    <row r="90" spans="1:33" x14ac:dyDescent="0.3">
      <c r="A90" s="15" t="str">
        <f>'[1]Annex 2 EHV charges'!$G86</f>
        <v>Elms Farm Solar Farm</v>
      </c>
      <c r="B90" s="15">
        <f>IFERROR(VLOOKUP($A90,'[2]Annex 2 EHV charges'!$G$10:$P$346,2,FALSE),"-")</f>
        <v>0</v>
      </c>
      <c r="C90" s="41">
        <f>_xlfn.XLOOKUP($A90,'[1]Annex 2 EHV charges'!$G$10:$G$296,'[1]Annex 2 EHV charges'!$I$10:$I$296,"-",0)</f>
        <v>2.3199999999999998</v>
      </c>
      <c r="D90" s="41">
        <f>_xlfn.XLOOKUP($A90,'[3]Annex 2 EHV charges'!$G$10:$G$307,'[3]Annex 2 EHV charges'!$I$10:$I$307,0,0)</f>
        <v>2.42</v>
      </c>
      <c r="E90" s="41">
        <f>IFERROR(_xlfn.XLOOKUP($A90,'[4]Annex 2 EHV charges'!$G$10:$G$290,'[4]Annex 2 EHV charges'!$I$10:$I$290,0,0),0)</f>
        <v>2.5099999999999998</v>
      </c>
      <c r="F90" s="41">
        <f>_xlfn.XLOOKUP($A90,'[5]Annex 2 EHV charges'!$G$10:$G$308,'[5]Annex 2 EHV charges'!$J$10:$J$308,0,0)</f>
        <v>2.46</v>
      </c>
      <c r="G90" s="41">
        <f>_xlfn.XLOOKUP($A90,'[2]Annex 2 EHV charges'!$G$10:$G$346,'[2]Annex 2 EHV charges'!$J$10:$J$346,0,0)</f>
        <v>1.1000000000000001</v>
      </c>
      <c r="H90" s="16">
        <f t="shared" si="6"/>
        <v>8.468</v>
      </c>
      <c r="I90" s="16">
        <f t="shared" si="7"/>
        <v>8.8330000000000002</v>
      </c>
      <c r="J90" s="16">
        <f t="shared" si="10"/>
        <v>9.1614999999999984</v>
      </c>
      <c r="K90" s="16">
        <f t="shared" si="8"/>
        <v>9.0036000000000005</v>
      </c>
      <c r="L90" s="16">
        <f t="shared" si="9"/>
        <v>4.0150000000000006</v>
      </c>
      <c r="M90" s="42"/>
      <c r="N90" s="42"/>
      <c r="O90" s="42"/>
      <c r="P90" s="42"/>
      <c r="R90" s="7"/>
      <c r="S90" s="6"/>
      <c r="T90" s="6"/>
      <c r="U90" s="6"/>
      <c r="V90" s="6"/>
      <c r="W90" s="6"/>
      <c r="X90" s="6"/>
      <c r="Y90" s="8"/>
      <c r="Z90" s="6"/>
      <c r="AA90" s="7"/>
      <c r="AB90" s="6"/>
      <c r="AC90" s="6"/>
      <c r="AD90" s="6"/>
      <c r="AE90" s="6"/>
      <c r="AF90" s="6"/>
      <c r="AG90" s="8"/>
    </row>
    <row r="91" spans="1:33" x14ac:dyDescent="0.3">
      <c r="A91" s="15" t="str">
        <f>'[1]Annex 2 EHV charges'!$G87</f>
        <v>Morton Solar Farm</v>
      </c>
      <c r="B91" s="15">
        <f>IFERROR(VLOOKUP($A91,'[2]Annex 2 EHV charges'!$G$10:$P$346,2,FALSE),"-")</f>
        <v>0</v>
      </c>
      <c r="C91" s="41">
        <f>_xlfn.XLOOKUP($A91,'[1]Annex 2 EHV charges'!$G$10:$G$296,'[1]Annex 2 EHV charges'!$I$10:$I$296,"-",0)</f>
        <v>3.11</v>
      </c>
      <c r="D91" s="41">
        <f>_xlfn.XLOOKUP($A91,'[3]Annex 2 EHV charges'!$G$10:$G$307,'[3]Annex 2 EHV charges'!$I$10:$I$307,0,0)</f>
        <v>3.26</v>
      </c>
      <c r="E91" s="41">
        <f>IFERROR(_xlfn.XLOOKUP($A91,'[4]Annex 2 EHV charges'!$G$10:$G$290,'[4]Annex 2 EHV charges'!$I$10:$I$290,0,0),0)</f>
        <v>3.38</v>
      </c>
      <c r="F91" s="41">
        <f>_xlfn.XLOOKUP($A91,'[5]Annex 2 EHV charges'!$G$10:$G$308,'[5]Annex 2 EHV charges'!$J$10:$J$308,0,0)</f>
        <v>3.32</v>
      </c>
      <c r="G91" s="41">
        <f>_xlfn.XLOOKUP($A91,'[2]Annex 2 EHV charges'!$G$10:$G$346,'[2]Annex 2 EHV charges'!$J$10:$J$346,0,0)</f>
        <v>1.49</v>
      </c>
      <c r="H91" s="16">
        <f t="shared" si="6"/>
        <v>11.3515</v>
      </c>
      <c r="I91" s="16">
        <f t="shared" si="7"/>
        <v>11.898999999999999</v>
      </c>
      <c r="J91" s="16">
        <f t="shared" si="10"/>
        <v>12.336999999999998</v>
      </c>
      <c r="K91" s="16">
        <f t="shared" si="8"/>
        <v>12.151199999999999</v>
      </c>
      <c r="L91" s="16">
        <f t="shared" si="9"/>
        <v>5.4385000000000003</v>
      </c>
      <c r="M91" s="42"/>
      <c r="N91" s="42"/>
      <c r="O91" s="42"/>
      <c r="P91" s="42"/>
      <c r="R91" s="7"/>
      <c r="S91" s="6"/>
      <c r="T91" s="6"/>
      <c r="U91" s="6"/>
      <c r="V91" s="6"/>
      <c r="W91" s="6"/>
      <c r="X91" s="6"/>
      <c r="Y91" s="8"/>
      <c r="Z91" s="6"/>
      <c r="AA91" s="7"/>
      <c r="AB91" s="6"/>
      <c r="AC91" s="6"/>
      <c r="AD91" s="6"/>
      <c r="AE91" s="6"/>
      <c r="AF91" s="6"/>
      <c r="AG91" s="8"/>
    </row>
    <row r="92" spans="1:33" x14ac:dyDescent="0.3">
      <c r="A92" s="15" t="str">
        <f>'[1]Annex 2 EHV charges'!$G88</f>
        <v>Glebe Farm Podington PV</v>
      </c>
      <c r="B92" s="15">
        <f>IFERROR(VLOOKUP($A92,'[2]Annex 2 EHV charges'!$G$10:$P$346,2,FALSE),"-")</f>
        <v>1</v>
      </c>
      <c r="C92" s="41">
        <f>_xlfn.XLOOKUP($A92,'[1]Annex 2 EHV charges'!$G$10:$G$296,'[1]Annex 2 EHV charges'!$I$10:$I$296,"-",0)</f>
        <v>98.25</v>
      </c>
      <c r="D92" s="41">
        <f>_xlfn.XLOOKUP($A92,'[3]Annex 2 EHV charges'!$G$10:$G$307,'[3]Annex 2 EHV charges'!$I$10:$I$307,0,0)</f>
        <v>103.87</v>
      </c>
      <c r="E92" s="41">
        <f>IFERROR(_xlfn.XLOOKUP($A92,'[4]Annex 2 EHV charges'!$G$10:$G$290,'[4]Annex 2 EHV charges'!$I$10:$I$290,0,0),0)</f>
        <v>107.57</v>
      </c>
      <c r="F92" s="41">
        <f>_xlfn.XLOOKUP($A92,'[5]Annex 2 EHV charges'!$G$10:$G$308,'[5]Annex 2 EHV charges'!$J$10:$J$308,0,0)</f>
        <v>1585.42</v>
      </c>
      <c r="G92" s="41">
        <f>_xlfn.XLOOKUP($A92,'[2]Annex 2 EHV charges'!$G$10:$G$346,'[2]Annex 2 EHV charges'!$J$10:$J$346,0,0)</f>
        <v>1913.61</v>
      </c>
      <c r="H92" s="16">
        <f t="shared" si="6"/>
        <v>358.61250000000001</v>
      </c>
      <c r="I92" s="16">
        <f t="shared" si="7"/>
        <v>379.12549999999999</v>
      </c>
      <c r="J92" s="16">
        <f t="shared" si="10"/>
        <v>392.63049999999998</v>
      </c>
      <c r="K92" s="16">
        <f t="shared" si="8"/>
        <v>5802.6372000000001</v>
      </c>
      <c r="L92" s="16">
        <f t="shared" si="9"/>
        <v>6984.6764999999996</v>
      </c>
      <c r="M92" s="42"/>
      <c r="N92" s="42"/>
      <c r="O92" s="42"/>
      <c r="P92" s="42"/>
      <c r="R92" s="7"/>
      <c r="S92" s="6"/>
      <c r="T92" s="6"/>
      <c r="U92" s="6"/>
      <c r="V92" s="6"/>
      <c r="W92" s="6"/>
      <c r="X92" s="6"/>
      <c r="Y92" s="8"/>
      <c r="Z92" s="6"/>
      <c r="AA92" s="7"/>
      <c r="AB92" s="6"/>
      <c r="AC92" s="6"/>
      <c r="AD92" s="6"/>
      <c r="AE92" s="6"/>
      <c r="AF92" s="6"/>
      <c r="AG92" s="8"/>
    </row>
    <row r="93" spans="1:33" x14ac:dyDescent="0.3">
      <c r="A93" s="15" t="str">
        <f>'[1]Annex 2 EHV charges'!$G89</f>
        <v>Rolleston Park Solar</v>
      </c>
      <c r="B93" s="15">
        <f>IFERROR(VLOOKUP($A93,'[2]Annex 2 EHV charges'!$G$10:$P$346,2,FALSE),"-")</f>
        <v>0</v>
      </c>
      <c r="C93" s="41">
        <f>_xlfn.XLOOKUP($A93,'[1]Annex 2 EHV charges'!$G$10:$G$296,'[1]Annex 2 EHV charges'!$I$10:$I$296,"-",0)</f>
        <v>45.11</v>
      </c>
      <c r="D93" s="41">
        <f>_xlfn.XLOOKUP($A93,'[3]Annex 2 EHV charges'!$G$10:$G$307,'[3]Annex 2 EHV charges'!$I$10:$I$307,0,0)</f>
        <v>47.46</v>
      </c>
      <c r="E93" s="41">
        <f>IFERROR(_xlfn.XLOOKUP($A93,'[4]Annex 2 EHV charges'!$G$10:$G$290,'[4]Annex 2 EHV charges'!$I$10:$I$290,0,0),0)</f>
        <v>49.15</v>
      </c>
      <c r="F93" s="41">
        <f>_xlfn.XLOOKUP($A93,'[5]Annex 2 EHV charges'!$G$10:$G$308,'[5]Annex 2 EHV charges'!$J$10:$J$308,0,0)</f>
        <v>48.32</v>
      </c>
      <c r="G93" s="41">
        <f>_xlfn.XLOOKUP($A93,'[2]Annex 2 EHV charges'!$G$10:$G$346,'[2]Annex 2 EHV charges'!$J$10:$J$346,0,0)</f>
        <v>46.85</v>
      </c>
      <c r="H93" s="16">
        <f t="shared" si="6"/>
        <v>164.6515</v>
      </c>
      <c r="I93" s="16">
        <f t="shared" si="7"/>
        <v>173.22900000000001</v>
      </c>
      <c r="J93" s="16">
        <f t="shared" si="10"/>
        <v>179.39750000000001</v>
      </c>
      <c r="K93" s="16">
        <f t="shared" si="8"/>
        <v>176.85120000000001</v>
      </c>
      <c r="L93" s="16">
        <f t="shared" si="9"/>
        <v>171.0025</v>
      </c>
      <c r="M93" s="42"/>
      <c r="N93" s="42"/>
      <c r="O93" s="42"/>
      <c r="P93" s="42"/>
      <c r="R93" s="7"/>
      <c r="S93" s="6"/>
      <c r="T93" s="6"/>
      <c r="U93" s="6"/>
      <c r="V93" s="6"/>
      <c r="W93" s="6"/>
      <c r="X93" s="6"/>
      <c r="Y93" s="8"/>
      <c r="Z93" s="6"/>
      <c r="AA93" s="7"/>
      <c r="AB93" s="6"/>
      <c r="AC93" s="6"/>
      <c r="AD93" s="6"/>
      <c r="AE93" s="6"/>
      <c r="AF93" s="6"/>
      <c r="AG93" s="8"/>
    </row>
    <row r="94" spans="1:33" x14ac:dyDescent="0.3">
      <c r="A94" s="15" t="str">
        <f>'[1]Annex 2 EHV charges'!$G90</f>
        <v>Nowhere Farm PV</v>
      </c>
      <c r="B94" s="15">
        <f>IFERROR(VLOOKUP($A94,'[2]Annex 2 EHV charges'!$G$10:$P$346,2,FALSE),"-")</f>
        <v>0</v>
      </c>
      <c r="C94" s="41">
        <f>_xlfn.XLOOKUP($A94,'[1]Annex 2 EHV charges'!$G$10:$G$296,'[1]Annex 2 EHV charges'!$I$10:$I$296,"-",0)</f>
        <v>5.73</v>
      </c>
      <c r="D94" s="41">
        <f>_xlfn.XLOOKUP($A94,'[3]Annex 2 EHV charges'!$G$10:$G$307,'[3]Annex 2 EHV charges'!$I$10:$I$307,0,0)</f>
        <v>6.04</v>
      </c>
      <c r="E94" s="41">
        <f>IFERROR(_xlfn.XLOOKUP($A94,'[4]Annex 2 EHV charges'!$G$10:$G$290,'[4]Annex 2 EHV charges'!$I$10:$I$290,0,0),0)</f>
        <v>6.26</v>
      </c>
      <c r="F94" s="41">
        <f>_xlfn.XLOOKUP($A94,'[5]Annex 2 EHV charges'!$G$10:$G$308,'[5]Annex 2 EHV charges'!$J$10:$J$308,0,0)</f>
        <v>6.15</v>
      </c>
      <c r="G94" s="41">
        <f>_xlfn.XLOOKUP($A94,'[2]Annex 2 EHV charges'!$G$10:$G$346,'[2]Annex 2 EHV charges'!$J$10:$J$346,0,0)</f>
        <v>5.52</v>
      </c>
      <c r="H94" s="16">
        <f t="shared" si="6"/>
        <v>20.9145</v>
      </c>
      <c r="I94" s="16">
        <f t="shared" si="7"/>
        <v>22.045999999999999</v>
      </c>
      <c r="J94" s="16">
        <f t="shared" si="10"/>
        <v>22.849</v>
      </c>
      <c r="K94" s="16">
        <f t="shared" si="8"/>
        <v>22.509000000000004</v>
      </c>
      <c r="L94" s="16">
        <f t="shared" si="9"/>
        <v>20.148</v>
      </c>
      <c r="M94" s="42"/>
      <c r="N94" s="42"/>
      <c r="O94" s="42"/>
      <c r="P94" s="42"/>
      <c r="R94" s="7"/>
      <c r="S94" s="6"/>
      <c r="T94" s="6"/>
      <c r="U94" s="6"/>
      <c r="V94" s="6"/>
      <c r="W94" s="6"/>
      <c r="X94" s="6"/>
      <c r="Y94" s="8"/>
      <c r="Z94" s="6"/>
      <c r="AA94" s="7"/>
      <c r="AB94" s="6"/>
      <c r="AC94" s="6"/>
      <c r="AD94" s="6"/>
      <c r="AE94" s="6"/>
      <c r="AF94" s="6"/>
      <c r="AG94" s="8"/>
    </row>
    <row r="95" spans="1:33" x14ac:dyDescent="0.3">
      <c r="A95" s="15" t="str">
        <f>'[1]Annex 2 EHV charges'!$G91</f>
        <v>Chelveston Renewable PV</v>
      </c>
      <c r="B95" s="15">
        <f>IFERROR(VLOOKUP($A95,'[2]Annex 2 EHV charges'!$G$10:$P$346,2,FALSE),"-")</f>
        <v>1</v>
      </c>
      <c r="C95" s="41">
        <f>_xlfn.XLOOKUP($A95,'[1]Annex 2 EHV charges'!$G$10:$G$296,'[1]Annex 2 EHV charges'!$I$10:$I$296,"-",0)</f>
        <v>8.23</v>
      </c>
      <c r="D95" s="41">
        <f>_xlfn.XLOOKUP($A95,'[3]Annex 2 EHV charges'!$G$10:$G$307,'[3]Annex 2 EHV charges'!$I$10:$I$307,0,0)</f>
        <v>8.4</v>
      </c>
      <c r="E95" s="41">
        <f>IFERROR(_xlfn.XLOOKUP($A95,'[4]Annex 2 EHV charges'!$G$10:$G$290,'[4]Annex 2 EHV charges'!$I$10:$I$290,0,0),0)</f>
        <v>8.6999999999999993</v>
      </c>
      <c r="F95" s="41">
        <f>_xlfn.XLOOKUP($A95,'[5]Annex 2 EHV charges'!$G$10:$G$308,'[5]Annex 2 EHV charges'!$J$10:$J$308,0,0)</f>
        <v>1488.21</v>
      </c>
      <c r="G95" s="41">
        <f>_xlfn.XLOOKUP($A95,'[2]Annex 2 EHV charges'!$G$10:$G$346,'[2]Annex 2 EHV charges'!$J$10:$J$346,0,0)</f>
        <v>1843.09</v>
      </c>
      <c r="H95" s="16">
        <f t="shared" si="6"/>
        <v>30.0395</v>
      </c>
      <c r="I95" s="16">
        <f t="shared" si="7"/>
        <v>30.66</v>
      </c>
      <c r="J95" s="16">
        <f t="shared" si="10"/>
        <v>31.754999999999999</v>
      </c>
      <c r="K95" s="16">
        <f t="shared" si="8"/>
        <v>5446.8486000000003</v>
      </c>
      <c r="L95" s="16">
        <f t="shared" si="9"/>
        <v>6727.2784999999994</v>
      </c>
      <c r="M95" s="42"/>
      <c r="N95" s="42"/>
      <c r="O95" s="42"/>
      <c r="P95" s="42"/>
      <c r="R95" s="7"/>
      <c r="S95" s="6"/>
      <c r="T95" s="6"/>
      <c r="U95" s="6"/>
      <c r="V95" s="6"/>
      <c r="W95" s="6"/>
      <c r="X95" s="6"/>
      <c r="Y95" s="8"/>
      <c r="Z95" s="6"/>
      <c r="AA95" s="7"/>
      <c r="AB95" s="6"/>
      <c r="AC95" s="6"/>
      <c r="AD95" s="6"/>
      <c r="AE95" s="6"/>
      <c r="AF95" s="6"/>
      <c r="AG95" s="8"/>
    </row>
    <row r="96" spans="1:33" ht="15" thickBot="1" x14ac:dyDescent="0.35">
      <c r="A96" s="15" t="str">
        <f>'[1]Annex 2 EHV charges'!$G92</f>
        <v>Horsemoor Drove Solar</v>
      </c>
      <c r="B96" s="15">
        <f>IFERROR(VLOOKUP($A96,'[2]Annex 2 EHV charges'!$G$10:$P$346,2,FALSE),"-")</f>
        <v>0</v>
      </c>
      <c r="C96" s="41">
        <f>_xlfn.XLOOKUP($A96,'[1]Annex 2 EHV charges'!$G$10:$G$296,'[1]Annex 2 EHV charges'!$I$10:$I$296,"-",0)</f>
        <v>24.43</v>
      </c>
      <c r="D96" s="41">
        <f>_xlfn.XLOOKUP($A96,'[3]Annex 2 EHV charges'!$G$10:$G$307,'[3]Annex 2 EHV charges'!$I$10:$I$307,0,0)</f>
        <v>25.83</v>
      </c>
      <c r="E96" s="41">
        <f>IFERROR(_xlfn.XLOOKUP($A96,'[4]Annex 2 EHV charges'!$G$10:$G$290,'[4]Annex 2 EHV charges'!$I$10:$I$290,0,0),0)</f>
        <v>26.75</v>
      </c>
      <c r="F96" s="41">
        <f>_xlfn.XLOOKUP($A96,'[5]Annex 2 EHV charges'!$G$10:$G$308,'[5]Annex 2 EHV charges'!$J$10:$J$308,0,0)</f>
        <v>26.3</v>
      </c>
      <c r="G96" s="41">
        <f>_xlfn.XLOOKUP($A96,'[2]Annex 2 EHV charges'!$G$10:$G$346,'[2]Annex 2 EHV charges'!$J$10:$J$346,0,0)</f>
        <v>16.13</v>
      </c>
      <c r="H96" s="16">
        <f t="shared" si="6"/>
        <v>89.169499999999999</v>
      </c>
      <c r="I96" s="16">
        <f t="shared" si="7"/>
        <v>94.279499999999985</v>
      </c>
      <c r="J96" s="16">
        <f t="shared" si="10"/>
        <v>97.637500000000003</v>
      </c>
      <c r="K96" s="16">
        <f t="shared" si="8"/>
        <v>96.25800000000001</v>
      </c>
      <c r="L96" s="16">
        <f t="shared" si="9"/>
        <v>58.874499999999998</v>
      </c>
      <c r="M96" s="42"/>
      <c r="N96" s="42"/>
      <c r="O96" s="42"/>
      <c r="P96" s="42"/>
      <c r="R96" s="9"/>
      <c r="S96" s="10"/>
      <c r="T96" s="10"/>
      <c r="U96" s="10"/>
      <c r="V96" s="10"/>
      <c r="W96" s="10"/>
      <c r="X96" s="10"/>
      <c r="Y96" s="11"/>
      <c r="Z96" s="10"/>
      <c r="AA96" s="9"/>
      <c r="AB96" s="10"/>
      <c r="AC96" s="10"/>
      <c r="AD96" s="10"/>
      <c r="AE96" s="10"/>
      <c r="AF96" s="10"/>
      <c r="AG96" s="11"/>
    </row>
    <row r="97" spans="1:16" x14ac:dyDescent="0.3">
      <c r="A97" s="15" t="str">
        <f>'[1]Annex 2 EHV charges'!$G93</f>
        <v>Decoy Farm Crowland PV</v>
      </c>
      <c r="B97" s="15">
        <f>IFERROR(VLOOKUP($A97,'[2]Annex 2 EHV charges'!$G$10:$P$346,2,FALSE),"-")</f>
        <v>1</v>
      </c>
      <c r="C97" s="41">
        <f>_xlfn.XLOOKUP($A97,'[1]Annex 2 EHV charges'!$G$10:$G$296,'[1]Annex 2 EHV charges'!$I$10:$I$296,"-",0)</f>
        <v>9</v>
      </c>
      <c r="D97" s="41">
        <f>_xlfn.XLOOKUP($A97,'[3]Annex 2 EHV charges'!$G$10:$G$307,'[3]Annex 2 EHV charges'!$I$10:$I$307,0,0)</f>
        <v>9.3699999999999992</v>
      </c>
      <c r="E97" s="41">
        <f>IFERROR(_xlfn.XLOOKUP($A97,'[4]Annex 2 EHV charges'!$G$10:$G$290,'[4]Annex 2 EHV charges'!$I$10:$I$290,0,0),0)</f>
        <v>9.7100000000000009</v>
      </c>
      <c r="F97" s="41">
        <f>_xlfn.XLOOKUP($A97,'[5]Annex 2 EHV charges'!$G$10:$G$308,'[5]Annex 2 EHV charges'!$J$10:$J$308,0,0)</f>
        <v>1489.2</v>
      </c>
      <c r="G97" s="41">
        <f>_xlfn.XLOOKUP($A97,'[2]Annex 2 EHV charges'!$G$10:$G$346,'[2]Annex 2 EHV charges'!$J$10:$J$346,0,0)</f>
        <v>1836.15</v>
      </c>
      <c r="H97" s="16">
        <f t="shared" si="6"/>
        <v>32.85</v>
      </c>
      <c r="I97" s="16">
        <f t="shared" si="7"/>
        <v>34.200499999999998</v>
      </c>
      <c r="J97" s="16">
        <f t="shared" si="10"/>
        <v>35.441500000000005</v>
      </c>
      <c r="K97" s="16">
        <f t="shared" si="8"/>
        <v>5450.4720000000007</v>
      </c>
      <c r="L97" s="16">
        <f t="shared" si="9"/>
        <v>6701.9475000000002</v>
      </c>
      <c r="M97" s="42"/>
      <c r="N97" s="42"/>
      <c r="O97" s="42"/>
      <c r="P97" s="42"/>
    </row>
    <row r="98" spans="1:16" x14ac:dyDescent="0.3">
      <c r="A98" s="15" t="str">
        <f>'[1]Annex 2 EHV charges'!$G94</f>
        <v>Decoy Farm Crowland AD</v>
      </c>
      <c r="B98" s="15">
        <f>IFERROR(VLOOKUP($A98,'[2]Annex 2 EHV charges'!$G$10:$P$346,2,FALSE),"-")</f>
        <v>0</v>
      </c>
      <c r="C98" s="41">
        <f>_xlfn.XLOOKUP($A98,'[1]Annex 2 EHV charges'!$G$10:$G$296,'[1]Annex 2 EHV charges'!$I$10:$I$296,"-",0)</f>
        <v>24.18</v>
      </c>
      <c r="D98" s="41">
        <f>_xlfn.XLOOKUP($A98,'[3]Annex 2 EHV charges'!$G$10:$G$307,'[3]Annex 2 EHV charges'!$I$10:$I$307,0,0)</f>
        <v>25.19</v>
      </c>
      <c r="E98" s="41">
        <f>IFERROR(_xlfn.XLOOKUP($A98,'[4]Annex 2 EHV charges'!$G$10:$G$290,'[4]Annex 2 EHV charges'!$I$10:$I$290,0,0),0)</f>
        <v>26.09</v>
      </c>
      <c r="F98" s="41">
        <f>_xlfn.XLOOKUP($A98,'[5]Annex 2 EHV charges'!$G$10:$G$308,'[5]Annex 2 EHV charges'!$J$10:$J$308,0,0)</f>
        <v>25.65</v>
      </c>
      <c r="G98" s="41">
        <f>_xlfn.XLOOKUP($A98,'[2]Annex 2 EHV charges'!$G$10:$G$346,'[2]Annex 2 EHV charges'!$J$10:$J$346,0,0)</f>
        <v>10.23</v>
      </c>
      <c r="H98" s="16">
        <f t="shared" si="6"/>
        <v>88.256999999999991</v>
      </c>
      <c r="I98" s="16">
        <f t="shared" si="7"/>
        <v>91.9435</v>
      </c>
      <c r="J98" s="16">
        <f t="shared" si="10"/>
        <v>95.228500000000011</v>
      </c>
      <c r="K98" s="16">
        <f t="shared" si="8"/>
        <v>93.879000000000005</v>
      </c>
      <c r="L98" s="16">
        <f t="shared" si="9"/>
        <v>37.339500000000001</v>
      </c>
      <c r="M98" s="42"/>
      <c r="N98" s="42"/>
      <c r="O98" s="42"/>
      <c r="P98" s="42"/>
    </row>
    <row r="99" spans="1:16" x14ac:dyDescent="0.3">
      <c r="A99" s="15" t="str">
        <f>'[1]Annex 2 EHV charges'!$G95</f>
        <v>Network Rail Bytham</v>
      </c>
      <c r="B99" s="15">
        <f>IFERROR(VLOOKUP($A99,'[2]Annex 2 EHV charges'!$G$10:$P$346,2,FALSE),"-")</f>
        <v>2</v>
      </c>
      <c r="C99" s="41">
        <f>_xlfn.XLOOKUP($A99,'[1]Annex 2 EHV charges'!$G$10:$G$296,'[1]Annex 2 EHV charges'!$I$10:$I$296,"-",0)</f>
        <v>5194.6099999999997</v>
      </c>
      <c r="D99" s="41">
        <f>_xlfn.XLOOKUP($A99,'[3]Annex 2 EHV charges'!$G$10:$G$307,'[3]Annex 2 EHV charges'!$I$10:$I$307,0,0)</f>
        <v>5287.79</v>
      </c>
      <c r="E99" s="41">
        <f>IFERROR(_xlfn.XLOOKUP($A99,'[4]Annex 2 EHV charges'!$G$10:$G$290,'[4]Annex 2 EHV charges'!$I$10:$I$290,0,0),0)</f>
        <v>21826.34</v>
      </c>
      <c r="F99" s="41">
        <f>_xlfn.XLOOKUP($A99,'[5]Annex 2 EHV charges'!$G$10:$G$308,'[5]Annex 2 EHV charges'!$J$10:$J$308,0,0)</f>
        <v>14405.22</v>
      </c>
      <c r="G99" s="41">
        <f>_xlfn.XLOOKUP($A99,'[2]Annex 2 EHV charges'!$G$10:$G$346,'[2]Annex 2 EHV charges'!$J$10:$J$346,0,0)</f>
        <v>19637.310000000001</v>
      </c>
      <c r="H99" s="16">
        <f t="shared" si="6"/>
        <v>18960.326499999999</v>
      </c>
      <c r="I99" s="16">
        <f t="shared" si="7"/>
        <v>19300.433499999999</v>
      </c>
      <c r="J99" s="16">
        <f t="shared" si="10"/>
        <v>79666.141000000003</v>
      </c>
      <c r="K99" s="16">
        <f t="shared" si="8"/>
        <v>52723.105199999998</v>
      </c>
      <c r="L99" s="16">
        <f t="shared" si="9"/>
        <v>71676.181500000006</v>
      </c>
      <c r="M99" s="42"/>
      <c r="N99" s="42"/>
      <c r="O99" s="42"/>
      <c r="P99" s="42"/>
    </row>
    <row r="100" spans="1:16" x14ac:dyDescent="0.3">
      <c r="A100" s="15" t="str">
        <f>'[1]Annex 2 EHV charges'!$G96</f>
        <v>Network Rail Grantham</v>
      </c>
      <c r="B100" s="15">
        <f>IFERROR(VLOOKUP($A100,'[2]Annex 2 EHV charges'!$G$10:$P$346,2,FALSE),"-")</f>
        <v>2</v>
      </c>
      <c r="C100" s="41">
        <f>_xlfn.XLOOKUP($A100,'[1]Annex 2 EHV charges'!$G$10:$G$296,'[1]Annex 2 EHV charges'!$I$10:$I$296,"-",0)</f>
        <v>2314.33</v>
      </c>
      <c r="D100" s="41">
        <f>_xlfn.XLOOKUP($A100,'[3]Annex 2 EHV charges'!$G$10:$G$307,'[3]Annex 2 EHV charges'!$I$10:$I$307,0,0)</f>
        <v>2307.54</v>
      </c>
      <c r="E100" s="41">
        <f>IFERROR(_xlfn.XLOOKUP($A100,'[4]Annex 2 EHV charges'!$G$10:$G$290,'[4]Annex 2 EHV charges'!$I$10:$I$290,0,0),0)</f>
        <v>18422.080000000002</v>
      </c>
      <c r="F100" s="41">
        <f>_xlfn.XLOOKUP($A100,'[5]Annex 2 EHV charges'!$G$10:$G$308,'[5]Annex 2 EHV charges'!$J$10:$J$308,0,0)</f>
        <v>11053.01</v>
      </c>
      <c r="G100" s="41">
        <f>_xlfn.XLOOKUP($A100,'[2]Annex 2 EHV charges'!$G$10:$G$346,'[2]Annex 2 EHV charges'!$J$10:$J$346,0,0)</f>
        <v>15298.99</v>
      </c>
      <c r="H100" s="16">
        <f t="shared" si="6"/>
        <v>8447.3045000000002</v>
      </c>
      <c r="I100" s="16">
        <f t="shared" si="7"/>
        <v>8422.5209999999988</v>
      </c>
      <c r="J100" s="16">
        <f t="shared" si="10"/>
        <v>67240.592000000004</v>
      </c>
      <c r="K100" s="16">
        <f t="shared" si="8"/>
        <v>40454.016600000003</v>
      </c>
      <c r="L100" s="16">
        <f t="shared" si="9"/>
        <v>55841.313500000004</v>
      </c>
      <c r="M100" s="42"/>
      <c r="N100" s="42"/>
      <c r="O100" s="42"/>
      <c r="P100" s="42"/>
    </row>
    <row r="101" spans="1:16" x14ac:dyDescent="0.3">
      <c r="A101" s="15" t="str">
        <f>'[1]Annex 2 EHV charges'!$G97</f>
        <v>Network Rail Staythorpe</v>
      </c>
      <c r="B101" s="15">
        <f>IFERROR(VLOOKUP($A101,'[2]Annex 2 EHV charges'!$G$10:$P$346,2,FALSE),"-")</f>
        <v>2</v>
      </c>
      <c r="C101" s="41">
        <f>_xlfn.XLOOKUP($A101,'[1]Annex 2 EHV charges'!$G$10:$G$296,'[1]Annex 2 EHV charges'!$I$10:$I$296,"-",0)</f>
        <v>70.55</v>
      </c>
      <c r="D101" s="41">
        <f>_xlfn.XLOOKUP($A101,'[3]Annex 2 EHV charges'!$G$10:$G$307,'[3]Annex 2 EHV charges'!$I$10:$I$307,0,0)</f>
        <v>70.34</v>
      </c>
      <c r="E101" s="41">
        <f>IFERROR(_xlfn.XLOOKUP($A101,'[4]Annex 2 EHV charges'!$G$10:$G$290,'[4]Annex 2 EHV charges'!$I$10:$I$290,0,0),0)</f>
        <v>16256.8</v>
      </c>
      <c r="F101" s="41">
        <f>_xlfn.XLOOKUP($A101,'[5]Annex 2 EHV charges'!$G$10:$G$308,'[5]Annex 2 EHV charges'!$J$10:$J$308,0,0)</f>
        <v>8929.39</v>
      </c>
      <c r="G101" s="41">
        <f>_xlfn.XLOOKUP($A101,'[2]Annex 2 EHV charges'!$G$10:$G$346,'[2]Annex 2 EHV charges'!$J$10:$J$346,0,0)</f>
        <v>12475.81</v>
      </c>
      <c r="H101" s="16">
        <f t="shared" si="6"/>
        <v>257.50749999999999</v>
      </c>
      <c r="I101" s="16">
        <f t="shared" si="7"/>
        <v>256.74099999999999</v>
      </c>
      <c r="J101" s="16">
        <f t="shared" si="10"/>
        <v>59337.319999999992</v>
      </c>
      <c r="K101" s="16">
        <f t="shared" si="8"/>
        <v>32681.567399999996</v>
      </c>
      <c r="L101" s="16">
        <f t="shared" si="9"/>
        <v>45536.7065</v>
      </c>
      <c r="M101" s="42"/>
      <c r="N101" s="42"/>
      <c r="O101" s="42"/>
      <c r="P101" s="42"/>
    </row>
    <row r="102" spans="1:16" x14ac:dyDescent="0.3">
      <c r="A102" s="15" t="str">
        <f>'[1]Annex 2 EHV charges'!$G98</f>
        <v>Network Rail Retford</v>
      </c>
      <c r="B102" s="15">
        <f>IFERROR(VLOOKUP($A102,'[2]Annex 2 EHV charges'!$G$10:$P$346,2,FALSE),"-")</f>
        <v>2</v>
      </c>
      <c r="C102" s="41">
        <f>_xlfn.XLOOKUP($A102,'[1]Annex 2 EHV charges'!$G$10:$G$296,'[1]Annex 2 EHV charges'!$I$10:$I$296,"-",0)</f>
        <v>3294.17</v>
      </c>
      <c r="D102" s="41">
        <f>_xlfn.XLOOKUP($A102,'[3]Annex 2 EHV charges'!$G$10:$G$307,'[3]Annex 2 EHV charges'!$I$10:$I$307,0,0)</f>
        <v>3322.99</v>
      </c>
      <c r="E102" s="41">
        <f>IFERROR(_xlfn.XLOOKUP($A102,'[4]Annex 2 EHV charges'!$G$10:$G$290,'[4]Annex 2 EHV charges'!$I$10:$I$290,0,0),0)</f>
        <v>19375.990000000002</v>
      </c>
      <c r="F102" s="41">
        <f>_xlfn.XLOOKUP($A102,'[5]Annex 2 EHV charges'!$G$10:$G$308,'[5]Annex 2 EHV charges'!$J$10:$J$308,0,0)</f>
        <v>11988.56</v>
      </c>
      <c r="G102" s="41">
        <f>_xlfn.XLOOKUP($A102,'[2]Annex 2 EHV charges'!$G$10:$G$346,'[2]Annex 2 EHV charges'!$J$10:$J$346,0,0)</f>
        <v>17095.310000000001</v>
      </c>
      <c r="H102" s="16">
        <f t="shared" si="6"/>
        <v>12023.720499999999</v>
      </c>
      <c r="I102" s="16">
        <f t="shared" si="7"/>
        <v>12128.913500000001</v>
      </c>
      <c r="J102" s="16">
        <f t="shared" si="10"/>
        <v>70722.363500000007</v>
      </c>
      <c r="K102" s="16">
        <f t="shared" si="8"/>
        <v>43878.1296</v>
      </c>
      <c r="L102" s="16">
        <f t="shared" si="9"/>
        <v>62397.881500000003</v>
      </c>
      <c r="M102" s="42"/>
      <c r="N102" s="42"/>
      <c r="O102" s="42"/>
      <c r="P102" s="42"/>
    </row>
    <row r="103" spans="1:16" x14ac:dyDescent="0.3">
      <c r="A103" s="15" t="str">
        <f>'[1]Annex 2 EHV charges'!$G99</f>
        <v>Jaguar Cars</v>
      </c>
      <c r="B103" s="15">
        <f>IFERROR(VLOOKUP($A103,'[2]Annex 2 EHV charges'!$G$10:$P$346,2,FALSE),"-")</f>
        <v>1</v>
      </c>
      <c r="C103" s="41">
        <f>_xlfn.XLOOKUP($A103,'[1]Annex 2 EHV charges'!$G$10:$G$296,'[1]Annex 2 EHV charges'!$I$10:$I$296,"-",0)</f>
        <v>287.86</v>
      </c>
      <c r="D103" s="41">
        <f>_xlfn.XLOOKUP($A103,'[3]Annex 2 EHV charges'!$G$10:$G$307,'[3]Annex 2 EHV charges'!$I$10:$I$307,0,0)</f>
        <v>297.06</v>
      </c>
      <c r="E103" s="41">
        <f>IFERROR(_xlfn.XLOOKUP($A103,'[4]Annex 2 EHV charges'!$G$10:$G$290,'[4]Annex 2 EHV charges'!$I$10:$I$290,0,0),0)</f>
        <v>7688.38</v>
      </c>
      <c r="F103" s="41">
        <f>_xlfn.XLOOKUP($A103,'[5]Annex 2 EHV charges'!$G$10:$G$308,'[5]Annex 2 EHV charges'!$J$10:$J$308,0,0)</f>
        <v>1782.13</v>
      </c>
      <c r="G103" s="41">
        <f>_xlfn.XLOOKUP($A103,'[2]Annex 2 EHV charges'!$G$10:$G$346,'[2]Annex 2 EHV charges'!$J$10:$J$346,0,0)</f>
        <v>1961.05</v>
      </c>
      <c r="H103" s="16">
        <f t="shared" si="6"/>
        <v>1050.6890000000001</v>
      </c>
      <c r="I103" s="16">
        <f t="shared" si="7"/>
        <v>1084.269</v>
      </c>
      <c r="J103" s="16">
        <f t="shared" si="10"/>
        <v>28062.587000000003</v>
      </c>
      <c r="K103" s="16">
        <f t="shared" si="8"/>
        <v>6522.5958000000001</v>
      </c>
      <c r="L103" s="16">
        <f t="shared" si="9"/>
        <v>7157.8324999999995</v>
      </c>
      <c r="M103" s="42"/>
      <c r="N103" s="42"/>
      <c r="O103" s="42"/>
      <c r="P103" s="42"/>
    </row>
    <row r="104" spans="1:16" x14ac:dyDescent="0.3">
      <c r="A104" s="15" t="str">
        <f>'[1]Annex 2 EHV charges'!$G100</f>
        <v>Alstom Frankton</v>
      </c>
      <c r="B104" s="15">
        <f>IFERROR(VLOOKUP($A104,'[2]Annex 2 EHV charges'!$G$10:$P$346,2,FALSE),"-")</f>
        <v>1</v>
      </c>
      <c r="C104" s="41">
        <f>_xlfn.XLOOKUP($A104,'[1]Annex 2 EHV charges'!$G$10:$G$296,'[1]Annex 2 EHV charges'!$I$10:$I$296,"-",0)</f>
        <v>3599.85</v>
      </c>
      <c r="D104" s="41">
        <f>_xlfn.XLOOKUP($A104,'[3]Annex 2 EHV charges'!$G$10:$G$307,'[3]Annex 2 EHV charges'!$I$10:$I$307,0,0)</f>
        <v>3769.09</v>
      </c>
      <c r="E104" s="41">
        <f>IFERROR(_xlfn.XLOOKUP($A104,'[4]Annex 2 EHV charges'!$G$10:$G$290,'[4]Annex 2 EHV charges'!$I$10:$I$290,0,0),0)</f>
        <v>11284.16</v>
      </c>
      <c r="F104" s="41">
        <f>_xlfn.XLOOKUP($A104,'[5]Annex 2 EHV charges'!$G$10:$G$308,'[5]Annex 2 EHV charges'!$J$10:$J$308,0,0)</f>
        <v>5317.3</v>
      </c>
      <c r="G104" s="41">
        <f>_xlfn.XLOOKUP($A104,'[2]Annex 2 EHV charges'!$G$10:$G$346,'[2]Annex 2 EHV charges'!$J$10:$J$346,0,0)</f>
        <v>6269.63</v>
      </c>
      <c r="H104" s="16">
        <f t="shared" si="6"/>
        <v>13139.452499999999</v>
      </c>
      <c r="I104" s="16">
        <f t="shared" si="7"/>
        <v>13757.1785</v>
      </c>
      <c r="J104" s="16">
        <f t="shared" si="10"/>
        <v>41187.184000000001</v>
      </c>
      <c r="K104" s="16">
        <f t="shared" si="8"/>
        <v>19461.317999999999</v>
      </c>
      <c r="L104" s="16">
        <f t="shared" si="9"/>
        <v>22884.1495</v>
      </c>
      <c r="M104" s="42"/>
      <c r="N104" s="42"/>
      <c r="O104" s="42"/>
      <c r="P104" s="42"/>
    </row>
    <row r="105" spans="1:16" x14ac:dyDescent="0.3">
      <c r="A105" s="15" t="str">
        <f>'[1]Annex 2 EHV charges'!$G101</f>
        <v>University of Warwick</v>
      </c>
      <c r="B105" s="15">
        <f>IFERROR(VLOOKUP($A105,'[2]Annex 2 EHV charges'!$G$10:$P$346,2,FALSE),"-")</f>
        <v>2</v>
      </c>
      <c r="C105" s="41">
        <f>_xlfn.XLOOKUP($A105,'[1]Annex 2 EHV charges'!$G$10:$G$296,'[1]Annex 2 EHV charges'!$I$10:$I$296,"-",0)</f>
        <v>287.86</v>
      </c>
      <c r="D105" s="41">
        <f>_xlfn.XLOOKUP($A105,'[3]Annex 2 EHV charges'!$G$10:$G$307,'[3]Annex 2 EHV charges'!$I$10:$I$307,0,0)</f>
        <v>152.99</v>
      </c>
      <c r="E105" s="41">
        <f>IFERROR(_xlfn.XLOOKUP($A105,'[4]Annex 2 EHV charges'!$G$10:$G$290,'[4]Annex 2 EHV charges'!$I$10:$I$290,0,0),0)</f>
        <v>16349.15</v>
      </c>
      <c r="F105" s="41">
        <f>_xlfn.XLOOKUP($A105,'[5]Annex 2 EHV charges'!$G$10:$G$308,'[5]Annex 2 EHV charges'!$J$10:$J$308,0,0)</f>
        <v>9020.34</v>
      </c>
      <c r="G105" s="41">
        <f>_xlfn.XLOOKUP($A105,'[2]Annex 2 EHV charges'!$G$10:$G$346,'[2]Annex 2 EHV charges'!$J$10:$J$346,0,0)</f>
        <v>18060.38</v>
      </c>
      <c r="H105" s="16">
        <f t="shared" si="6"/>
        <v>1050.6890000000001</v>
      </c>
      <c r="I105" s="16">
        <f t="shared" si="7"/>
        <v>558.4135</v>
      </c>
      <c r="J105" s="16">
        <f t="shared" si="10"/>
        <v>59674.397499999999</v>
      </c>
      <c r="K105" s="16">
        <f t="shared" si="8"/>
        <v>33014.4444</v>
      </c>
      <c r="L105" s="16">
        <f t="shared" si="9"/>
        <v>65920.387000000002</v>
      </c>
      <c r="M105" s="42"/>
      <c r="N105" s="42"/>
      <c r="O105" s="42"/>
      <c r="P105" s="42"/>
    </row>
    <row r="106" spans="1:16" x14ac:dyDescent="0.3">
      <c r="A106" s="15" t="str">
        <f>'[1]Annex 2 EHV charges'!$G102</f>
        <v>Dunlop Factory</v>
      </c>
      <c r="B106" s="15">
        <f>IFERROR(VLOOKUP($A106,'[2]Annex 2 EHV charges'!$G$10:$P$346,2,FALSE),"-")</f>
        <v>2</v>
      </c>
      <c r="C106" s="41">
        <f>_xlfn.XLOOKUP($A106,'[1]Annex 2 EHV charges'!$G$10:$G$296,'[1]Annex 2 EHV charges'!$I$10:$I$296,"-",0)</f>
        <v>287.86</v>
      </c>
      <c r="D106" s="41">
        <f>_xlfn.XLOOKUP($A106,'[3]Annex 2 EHV charges'!$G$10:$G$307,'[3]Annex 2 EHV charges'!$I$10:$I$307,0,0)</f>
        <v>297.06</v>
      </c>
      <c r="E106" s="41">
        <f>IFERROR(_xlfn.XLOOKUP($A106,'[4]Annex 2 EHV charges'!$G$10:$G$290,'[4]Annex 2 EHV charges'!$I$10:$I$290,0,0),0)</f>
        <v>23629.31</v>
      </c>
      <c r="F106" s="41">
        <f>_xlfn.XLOOKUP($A106,'[5]Annex 2 EHV charges'!$G$10:$G$308,'[5]Annex 2 EHV charges'!$J$10:$J$308,0,0)</f>
        <v>12751.89</v>
      </c>
      <c r="G106" s="41">
        <f>_xlfn.XLOOKUP($A106,'[2]Annex 2 EHV charges'!$G$10:$G$346,'[2]Annex 2 EHV charges'!$J$10:$J$346,0,0)</f>
        <v>12530.53</v>
      </c>
      <c r="H106" s="16">
        <f t="shared" si="6"/>
        <v>1050.6890000000001</v>
      </c>
      <c r="I106" s="16">
        <f t="shared" si="7"/>
        <v>1084.269</v>
      </c>
      <c r="J106" s="16">
        <f t="shared" si="10"/>
        <v>86246.981500000009</v>
      </c>
      <c r="K106" s="16">
        <f t="shared" si="8"/>
        <v>46671.917399999998</v>
      </c>
      <c r="L106" s="16">
        <f t="shared" si="9"/>
        <v>45736.434500000003</v>
      </c>
      <c r="M106" s="42"/>
      <c r="N106" s="42"/>
      <c r="O106" s="42"/>
      <c r="P106" s="42"/>
    </row>
    <row r="107" spans="1:16" x14ac:dyDescent="0.3">
      <c r="A107" s="15" t="str">
        <f>'[1]Annex 2 EHV charges'!$G103</f>
        <v>Bombardier</v>
      </c>
      <c r="B107" s="15">
        <f>IFERROR(VLOOKUP($A107,'[2]Annex 2 EHV charges'!$G$10:$P$346,2,FALSE),"-")</f>
        <v>2</v>
      </c>
      <c r="C107" s="41">
        <f>_xlfn.XLOOKUP($A107,'[1]Annex 2 EHV charges'!$G$10:$G$296,'[1]Annex 2 EHV charges'!$I$10:$I$296,"-",0)</f>
        <v>972.26</v>
      </c>
      <c r="D107" s="41">
        <f>_xlfn.XLOOKUP($A107,'[3]Annex 2 EHV charges'!$G$10:$G$307,'[3]Annex 2 EHV charges'!$I$10:$I$307,0,0)</f>
        <v>688.61</v>
      </c>
      <c r="E107" s="41">
        <f>IFERROR(_xlfn.XLOOKUP($A107,'[4]Annex 2 EHV charges'!$G$10:$G$290,'[4]Annex 2 EHV charges'!$I$10:$I$290,0,0),0)</f>
        <v>16903.849999999999</v>
      </c>
      <c r="F107" s="41">
        <f>_xlfn.XLOOKUP($A107,'[5]Annex 2 EHV charges'!$G$10:$G$308,'[5]Annex 2 EHV charges'!$J$10:$J$308,0,0)</f>
        <v>9565.7000000000007</v>
      </c>
      <c r="G107" s="41">
        <f>_xlfn.XLOOKUP($A107,'[2]Annex 2 EHV charges'!$G$10:$G$346,'[2]Annex 2 EHV charges'!$J$10:$J$346,0,0)</f>
        <v>15972.34</v>
      </c>
      <c r="H107" s="16">
        <f t="shared" si="6"/>
        <v>3548.7489999999998</v>
      </c>
      <c r="I107" s="16">
        <f t="shared" si="7"/>
        <v>2513.4265</v>
      </c>
      <c r="J107" s="16">
        <f t="shared" si="10"/>
        <v>61699.052499999998</v>
      </c>
      <c r="K107" s="16">
        <f t="shared" si="8"/>
        <v>35010.462000000007</v>
      </c>
      <c r="L107" s="16">
        <f t="shared" si="9"/>
        <v>58299.040999999997</v>
      </c>
      <c r="M107" s="42"/>
      <c r="N107" s="42"/>
      <c r="O107" s="42"/>
      <c r="P107" s="42"/>
    </row>
    <row r="108" spans="1:16" x14ac:dyDescent="0.3">
      <c r="A108" s="15" t="str">
        <f>'[1]Annex 2 EHV charges'!$G104</f>
        <v>Corby Steel Works</v>
      </c>
      <c r="B108" s="15">
        <f>IFERROR(VLOOKUP($A108,'[2]Annex 2 EHV charges'!$G$10:$P$346,2,FALSE),"-")</f>
        <v>4</v>
      </c>
      <c r="C108" s="41">
        <f>_xlfn.XLOOKUP($A108,'[1]Annex 2 EHV charges'!$G$10:$G$296,'[1]Annex 2 EHV charges'!$I$10:$I$296,"-",0)</f>
        <v>939.53</v>
      </c>
      <c r="D108" s="41">
        <f>_xlfn.XLOOKUP($A108,'[3]Annex 2 EHV charges'!$G$10:$G$307,'[3]Annex 2 EHV charges'!$I$10:$I$307,0,0)</f>
        <v>982.55</v>
      </c>
      <c r="E108" s="41">
        <f>IFERROR(_xlfn.XLOOKUP($A108,'[4]Annex 2 EHV charges'!$G$10:$G$290,'[4]Annex 2 EHV charges'!$I$10:$I$290,0,0),0)</f>
        <v>63750.06</v>
      </c>
      <c r="F108" s="41">
        <f>_xlfn.XLOOKUP($A108,'[5]Annex 2 EHV charges'!$G$10:$G$308,'[5]Annex 2 EHV charges'!$J$10:$J$308,0,0)</f>
        <v>39184.15</v>
      </c>
      <c r="G108" s="41">
        <f>_xlfn.XLOOKUP($A108,'[2]Annex 2 EHV charges'!$G$10:$G$346,'[2]Annex 2 EHV charges'!$J$10:$J$346,0,0)</f>
        <v>52465.58</v>
      </c>
      <c r="H108" s="16">
        <f t="shared" si="6"/>
        <v>3429.2844999999998</v>
      </c>
      <c r="I108" s="16">
        <f t="shared" si="7"/>
        <v>3586.3074999999999</v>
      </c>
      <c r="J108" s="16">
        <f t="shared" si="10"/>
        <v>232687.71899999998</v>
      </c>
      <c r="K108" s="16">
        <f t="shared" si="8"/>
        <v>143413.989</v>
      </c>
      <c r="L108" s="16">
        <f t="shared" si="9"/>
        <v>191499.367</v>
      </c>
      <c r="M108" s="42"/>
      <c r="N108" s="42"/>
      <c r="O108" s="42"/>
      <c r="P108" s="42"/>
    </row>
    <row r="109" spans="1:16" x14ac:dyDescent="0.3">
      <c r="A109" s="15" t="str">
        <f>'[1]Annex 2 EHV charges'!$G105</f>
        <v>Derwent</v>
      </c>
      <c r="B109" s="15">
        <f>IFERROR(VLOOKUP($A109,'[2]Annex 2 EHV charges'!$G$10:$P$346,2,FALSE),"-")</f>
        <v>1</v>
      </c>
      <c r="C109" s="41">
        <f>_xlfn.XLOOKUP($A109,'[1]Annex 2 EHV charges'!$G$10:$G$296,'[1]Annex 2 EHV charges'!$I$10:$I$296,"-",0)</f>
        <v>2332.0300000000002</v>
      </c>
      <c r="D109" s="41">
        <f>_xlfn.XLOOKUP($A109,'[3]Annex 2 EHV charges'!$G$10:$G$307,'[3]Annex 2 EHV charges'!$I$10:$I$307,0,0)</f>
        <v>2373.86</v>
      </c>
      <c r="E109" s="41">
        <f>IFERROR(_xlfn.XLOOKUP($A109,'[4]Annex 2 EHV charges'!$G$10:$G$290,'[4]Annex 2 EHV charges'!$I$10:$I$290,0,0),0)</f>
        <v>2527.31</v>
      </c>
      <c r="F109" s="41">
        <f>_xlfn.XLOOKUP($A109,'[5]Annex 2 EHV charges'!$G$10:$G$308,'[5]Annex 2 EHV charges'!$J$10:$J$308,0,0)</f>
        <v>3964.38</v>
      </c>
      <c r="G109" s="41">
        <f>_xlfn.XLOOKUP($A109,'[2]Annex 2 EHV charges'!$G$10:$G$346,'[2]Annex 2 EHV charges'!$J$10:$J$346,0,0)</f>
        <v>2545.94</v>
      </c>
      <c r="H109" s="16">
        <f t="shared" si="6"/>
        <v>8511.9095000000016</v>
      </c>
      <c r="I109" s="16">
        <f t="shared" si="7"/>
        <v>8664.5889999999999</v>
      </c>
      <c r="J109" s="16">
        <f t="shared" si="10"/>
        <v>9224.6815000000006</v>
      </c>
      <c r="K109" s="16">
        <f t="shared" si="8"/>
        <v>14509.630799999999</v>
      </c>
      <c r="L109" s="16">
        <f t="shared" si="9"/>
        <v>9292.6810000000005</v>
      </c>
      <c r="M109" s="42"/>
      <c r="N109" s="42"/>
      <c r="O109" s="42"/>
      <c r="P109" s="42"/>
    </row>
    <row r="110" spans="1:16" x14ac:dyDescent="0.3">
      <c r="A110" s="15" t="str">
        <f>'[1]Annex 2 EHV charges'!$G106</f>
        <v>GEC Alsthom</v>
      </c>
      <c r="B110" s="15">
        <f>IFERROR(VLOOKUP($A110,'[2]Annex 2 EHV charges'!$G$10:$P$346,2,FALSE),"-")</f>
        <v>2</v>
      </c>
      <c r="C110" s="41">
        <f>_xlfn.XLOOKUP($A110,'[1]Annex 2 EHV charges'!$G$10:$G$296,'[1]Annex 2 EHV charges'!$I$10:$I$296,"-",0)</f>
        <v>1647.28</v>
      </c>
      <c r="D110" s="41">
        <f>_xlfn.XLOOKUP($A110,'[3]Annex 2 EHV charges'!$G$10:$G$307,'[3]Annex 2 EHV charges'!$I$10:$I$307,0,0)</f>
        <v>1729.33</v>
      </c>
      <c r="E110" s="41">
        <f>IFERROR(_xlfn.XLOOKUP($A110,'[4]Annex 2 EHV charges'!$G$10:$G$290,'[4]Annex 2 EHV charges'!$I$10:$I$290,0,0),0)</f>
        <v>17981.669999999998</v>
      </c>
      <c r="F110" s="41">
        <f>_xlfn.XLOOKUP($A110,'[5]Annex 2 EHV charges'!$G$10:$G$308,'[5]Annex 2 EHV charges'!$J$10:$J$308,0,0)</f>
        <v>10625.35</v>
      </c>
      <c r="G110" s="41">
        <f>_xlfn.XLOOKUP($A110,'[2]Annex 2 EHV charges'!$G$10:$G$346,'[2]Annex 2 EHV charges'!$J$10:$J$346,0,0)</f>
        <v>14144.21</v>
      </c>
      <c r="H110" s="16">
        <f t="shared" si="6"/>
        <v>6012.5720000000001</v>
      </c>
      <c r="I110" s="16">
        <f t="shared" si="7"/>
        <v>6312.0544999999993</v>
      </c>
      <c r="J110" s="16">
        <f t="shared" si="10"/>
        <v>65633.095499999996</v>
      </c>
      <c r="K110" s="16">
        <f t="shared" si="8"/>
        <v>38888.781000000003</v>
      </c>
      <c r="L110" s="16">
        <f t="shared" si="9"/>
        <v>51626.366499999996</v>
      </c>
      <c r="M110" s="42"/>
      <c r="N110" s="42"/>
      <c r="O110" s="42"/>
      <c r="P110" s="42"/>
    </row>
    <row r="111" spans="1:16" x14ac:dyDescent="0.3">
      <c r="A111" s="15" t="str">
        <f>'[1]Annex 2 EHV charges'!$G107</f>
        <v>St Gobain</v>
      </c>
      <c r="B111" s="15">
        <f>IFERROR(VLOOKUP($A111,'[2]Annex 2 EHV charges'!$G$10:$P$346,2,FALSE),"-")</f>
        <v>1</v>
      </c>
      <c r="C111" s="41">
        <f>_xlfn.XLOOKUP($A111,'[1]Annex 2 EHV charges'!$G$10:$G$296,'[1]Annex 2 EHV charges'!$I$10:$I$296,"-",0)</f>
        <v>653.91999999999996</v>
      </c>
      <c r="D111" s="41">
        <f>_xlfn.XLOOKUP($A111,'[3]Annex 2 EHV charges'!$G$10:$G$307,'[3]Annex 2 EHV charges'!$I$10:$I$307,0,0)</f>
        <v>683.1</v>
      </c>
      <c r="E111" s="41">
        <f>IFERROR(_xlfn.XLOOKUP($A111,'[4]Annex 2 EHV charges'!$G$10:$G$290,'[4]Annex 2 EHV charges'!$I$10:$I$290,0,0),0)</f>
        <v>8088.17</v>
      </c>
      <c r="F111" s="41">
        <f>_xlfn.XLOOKUP($A111,'[5]Annex 2 EHV charges'!$G$10:$G$308,'[5]Annex 2 EHV charges'!$J$10:$J$308,0,0)</f>
        <v>2175.1799999999998</v>
      </c>
      <c r="G111" s="41">
        <f>_xlfn.XLOOKUP($A111,'[2]Annex 2 EHV charges'!$G$10:$G$346,'[2]Annex 2 EHV charges'!$J$10:$J$346,0,0)</f>
        <v>1996.07</v>
      </c>
      <c r="H111" s="16">
        <f t="shared" si="6"/>
        <v>2386.8079999999995</v>
      </c>
      <c r="I111" s="16">
        <f t="shared" si="7"/>
        <v>2493.3150000000001</v>
      </c>
      <c r="J111" s="16">
        <f t="shared" si="10"/>
        <v>29521.820499999998</v>
      </c>
      <c r="K111" s="16">
        <f t="shared" si="8"/>
        <v>7961.1588000000002</v>
      </c>
      <c r="L111" s="16">
        <f t="shared" si="9"/>
        <v>7285.6554999999998</v>
      </c>
      <c r="M111" s="42"/>
      <c r="N111" s="42"/>
      <c r="O111" s="42"/>
      <c r="P111" s="42"/>
    </row>
    <row r="112" spans="1:16" x14ac:dyDescent="0.3">
      <c r="A112" s="15" t="str">
        <f>'[1]Annex 2 EHV charges'!$G108</f>
        <v>Toyota</v>
      </c>
      <c r="B112" s="15">
        <f>IFERROR(VLOOKUP($A112,'[2]Annex 2 EHV charges'!$G$10:$P$346,2,FALSE),"-")</f>
        <v>4</v>
      </c>
      <c r="C112" s="41">
        <f>_xlfn.XLOOKUP($A112,'[1]Annex 2 EHV charges'!$G$10:$G$296,'[1]Annex 2 EHV charges'!$I$10:$I$296,"-",0)</f>
        <v>10159.65</v>
      </c>
      <c r="D112" s="41">
        <f>_xlfn.XLOOKUP($A112,'[3]Annex 2 EHV charges'!$G$10:$G$307,'[3]Annex 2 EHV charges'!$I$10:$I$307,0,0)</f>
        <v>10467.15</v>
      </c>
      <c r="E112" s="41">
        <f>IFERROR(_xlfn.XLOOKUP($A112,'[4]Annex 2 EHV charges'!$G$10:$G$290,'[4]Annex 2 EHV charges'!$I$10:$I$290,0,0),0)</f>
        <v>73787.88</v>
      </c>
      <c r="F112" s="41">
        <f>_xlfn.XLOOKUP($A112,'[5]Annex 2 EHV charges'!$G$10:$G$308,'[5]Annex 2 EHV charges'!$J$10:$J$308,0,0)</f>
        <v>49052.79</v>
      </c>
      <c r="G112" s="41">
        <f>_xlfn.XLOOKUP($A112,'[2]Annex 2 EHV charges'!$G$10:$G$346,'[2]Annex 2 EHV charges'!$J$10:$J$346,0,0)</f>
        <v>77857.06</v>
      </c>
      <c r="H112" s="16">
        <f t="shared" si="6"/>
        <v>37082.722499999996</v>
      </c>
      <c r="I112" s="16">
        <f t="shared" si="7"/>
        <v>38205.097499999996</v>
      </c>
      <c r="J112" s="16">
        <f t="shared" si="10"/>
        <v>269325.76200000005</v>
      </c>
      <c r="K112" s="16">
        <f t="shared" si="8"/>
        <v>179533.2114</v>
      </c>
      <c r="L112" s="16">
        <f t="shared" si="9"/>
        <v>284178.26900000003</v>
      </c>
      <c r="M112" s="42"/>
      <c r="N112" s="42"/>
      <c r="O112" s="42"/>
      <c r="P112" s="42"/>
    </row>
    <row r="113" spans="1:16" x14ac:dyDescent="0.3">
      <c r="A113" s="15" t="str">
        <f>'[1]Annex 2 EHV charges'!$G109</f>
        <v>Derby Co-Generation</v>
      </c>
      <c r="B113" s="15" t="str">
        <f>IFERROR(VLOOKUP($A113,'[2]Annex 2 EHV charges'!$G$10:$P$346,2,FALSE),"-")</f>
        <v>-</v>
      </c>
      <c r="C113" s="41">
        <f>_xlfn.XLOOKUP($A113,'[1]Annex 2 EHV charges'!$G$10:$G$296,'[1]Annex 2 EHV charges'!$I$10:$I$296,"-",0)</f>
        <v>142.33000000000001</v>
      </c>
      <c r="D113" s="41">
        <f>_xlfn.XLOOKUP($A113,'[3]Annex 2 EHV charges'!$G$10:$G$307,'[3]Annex 2 EHV charges'!$I$10:$I$307,0,0)</f>
        <v>147.22</v>
      </c>
      <c r="E113" s="41">
        <f>IFERROR(_xlfn.XLOOKUP($A113,'[4]Annex 2 EHV charges'!$G$10:$G$290,'[4]Annex 2 EHV charges'!$I$10:$I$290,0,0),0)</f>
        <v>138.44</v>
      </c>
      <c r="F113" s="41">
        <f>_xlfn.XLOOKUP($A113,'[5]Annex 2 EHV charges'!$G$10:$G$308,'[5]Annex 2 EHV charges'!$J$10:$J$308,0,0)</f>
        <v>76.739999999999995</v>
      </c>
      <c r="G113" s="41">
        <f>_xlfn.XLOOKUP($A113,'[2]Annex 2 EHV charges'!$G$10:$G$346,'[2]Annex 2 EHV charges'!$J$10:$J$346,0,0)</f>
        <v>0</v>
      </c>
      <c r="H113" s="16">
        <f t="shared" si="6"/>
        <v>519.50450000000012</v>
      </c>
      <c r="I113" s="16">
        <f t="shared" si="7"/>
        <v>537.35299999999995</v>
      </c>
      <c r="J113" s="16">
        <f t="shared" si="10"/>
        <v>505.30600000000004</v>
      </c>
      <c r="K113" s="16">
        <f t="shared" si="8"/>
        <v>280.86840000000001</v>
      </c>
      <c r="L113" s="16">
        <f t="shared" si="9"/>
        <v>0</v>
      </c>
      <c r="M113" s="42"/>
      <c r="N113" s="42"/>
      <c r="O113" s="42"/>
      <c r="P113" s="42"/>
    </row>
    <row r="114" spans="1:16" x14ac:dyDescent="0.3">
      <c r="A114" s="15" t="str">
        <f>'[1]Annex 2 EHV charges'!$G110</f>
        <v>Rolls Royce Sinfin C</v>
      </c>
      <c r="B114" s="15" t="str">
        <f>IFERROR(VLOOKUP($A114,'[2]Annex 2 EHV charges'!$G$10:$P$346,2,FALSE),"-")</f>
        <v>-</v>
      </c>
      <c r="C114" s="41">
        <f>_xlfn.XLOOKUP($A114,'[1]Annex 2 EHV charges'!$G$10:$G$296,'[1]Annex 2 EHV charges'!$I$10:$I$296,"-",0)</f>
        <v>12571.66</v>
      </c>
      <c r="D114" s="41">
        <f>_xlfn.XLOOKUP($A114,'[3]Annex 2 EHV charges'!$G$10:$G$307,'[3]Annex 2 EHV charges'!$I$10:$I$307,0,0)</f>
        <v>13190.34</v>
      </c>
      <c r="E114" s="41">
        <f>IFERROR(_xlfn.XLOOKUP($A114,'[4]Annex 2 EHV charges'!$G$10:$G$290,'[4]Annex 2 EHV charges'!$I$10:$I$290,0,0),0)</f>
        <v>0</v>
      </c>
      <c r="F114" s="41">
        <f>_xlfn.XLOOKUP($A114,'[5]Annex 2 EHV charges'!$G$10:$G$308,'[5]Annex 2 EHV charges'!$J$10:$J$308,0,0)</f>
        <v>0</v>
      </c>
      <c r="G114" s="41">
        <f>_xlfn.XLOOKUP($A114,'[2]Annex 2 EHV charges'!$G$10:$G$346,'[2]Annex 2 EHV charges'!$J$10:$J$346,0,0)</f>
        <v>0</v>
      </c>
      <c r="H114" s="16">
        <f t="shared" si="6"/>
        <v>45886.559000000001</v>
      </c>
      <c r="I114" s="16">
        <f t="shared" si="7"/>
        <v>48144.741000000002</v>
      </c>
      <c r="J114" s="16">
        <f t="shared" si="10"/>
        <v>0</v>
      </c>
      <c r="K114" s="16">
        <f t="shared" si="8"/>
        <v>0</v>
      </c>
      <c r="L114" s="16">
        <f t="shared" si="9"/>
        <v>0</v>
      </c>
      <c r="M114" s="42"/>
      <c r="N114" s="42"/>
      <c r="O114" s="42"/>
      <c r="P114" s="42"/>
    </row>
    <row r="115" spans="1:16" x14ac:dyDescent="0.3">
      <c r="A115" s="15" t="str">
        <f>'[1]Annex 2 EHV charges'!$G111</f>
        <v>ABR Foods</v>
      </c>
      <c r="B115" s="15" t="str">
        <f>IFERROR(VLOOKUP($A115,'[2]Annex 2 EHV charges'!$G$10:$P$346,2,FALSE),"-")</f>
        <v>-</v>
      </c>
      <c r="C115" s="41">
        <f>_xlfn.XLOOKUP($A115,'[1]Annex 2 EHV charges'!$G$10:$G$296,'[1]Annex 2 EHV charges'!$I$10:$I$296,"-",0)</f>
        <v>430.31</v>
      </c>
      <c r="D115" s="41">
        <f>_xlfn.XLOOKUP($A115,'[3]Annex 2 EHV charges'!$G$10:$G$307,'[3]Annex 2 EHV charges'!$I$10:$I$307,0,0)</f>
        <v>444.81</v>
      </c>
      <c r="E115" s="41">
        <f>IFERROR(_xlfn.XLOOKUP($A115,'[4]Annex 2 EHV charges'!$G$10:$G$290,'[4]Annex 2 EHV charges'!$I$10:$I$290,0,0),0)</f>
        <v>16608.669999999998</v>
      </c>
      <c r="F115" s="41">
        <f>_xlfn.XLOOKUP($A115,'[5]Annex 2 EHV charges'!$G$10:$G$308,'[5]Annex 2 EHV charges'!$J$10:$J$308,0,0)</f>
        <v>9274.49</v>
      </c>
      <c r="G115" s="41">
        <f>_xlfn.XLOOKUP($A115,'[2]Annex 2 EHV charges'!$G$10:$G$346,'[2]Annex 2 EHV charges'!$J$10:$J$346,0,0)</f>
        <v>0</v>
      </c>
      <c r="H115" s="16">
        <f t="shared" si="6"/>
        <v>1570.6315</v>
      </c>
      <c r="I115" s="16">
        <f t="shared" si="7"/>
        <v>1623.5565000000001</v>
      </c>
      <c r="J115" s="16">
        <f t="shared" si="10"/>
        <v>60621.645499999991</v>
      </c>
      <c r="K115" s="16">
        <f t="shared" si="8"/>
        <v>33944.633399999999</v>
      </c>
      <c r="L115" s="16">
        <f t="shared" si="9"/>
        <v>0</v>
      </c>
      <c r="M115" s="42"/>
      <c r="N115" s="42"/>
      <c r="O115" s="42"/>
      <c r="P115" s="42"/>
    </row>
    <row r="116" spans="1:16" x14ac:dyDescent="0.3">
      <c r="A116" s="15" t="str">
        <f>'[1]Annex 2 EHV charges'!$G112</f>
        <v>Petsoe Wind Farm</v>
      </c>
      <c r="B116" s="15">
        <f>IFERROR(VLOOKUP($A116,'[2]Annex 2 EHV charges'!$G$10:$P$346,2,FALSE),"-")</f>
        <v>1</v>
      </c>
      <c r="C116" s="41">
        <f>_xlfn.XLOOKUP($A116,'[1]Annex 2 EHV charges'!$G$10:$G$296,'[1]Annex 2 EHV charges'!$I$10:$I$296,"-",0)</f>
        <v>22.12</v>
      </c>
      <c r="D116" s="41">
        <f>_xlfn.XLOOKUP($A116,'[3]Annex 2 EHV charges'!$G$10:$G$307,'[3]Annex 2 EHV charges'!$I$10:$I$307,0,0)</f>
        <v>23.31</v>
      </c>
      <c r="E116" s="41">
        <f>IFERROR(_xlfn.XLOOKUP($A116,'[4]Annex 2 EHV charges'!$G$10:$G$290,'[4]Annex 2 EHV charges'!$I$10:$I$290,0,0),0)</f>
        <v>24.14</v>
      </c>
      <c r="F116" s="41">
        <f>_xlfn.XLOOKUP($A116,'[5]Annex 2 EHV charges'!$G$10:$G$308,'[5]Annex 2 EHV charges'!$J$10:$J$308,0,0)</f>
        <v>1503.4</v>
      </c>
      <c r="G116" s="41">
        <f>_xlfn.XLOOKUP($A116,'[2]Annex 2 EHV charges'!$G$10:$G$346,'[2]Annex 2 EHV charges'!$J$10:$J$346,0,0)</f>
        <v>1859.71</v>
      </c>
      <c r="H116" s="16">
        <f t="shared" si="6"/>
        <v>80.738</v>
      </c>
      <c r="I116" s="16">
        <f t="shared" si="7"/>
        <v>85.081499999999991</v>
      </c>
      <c r="J116" s="16">
        <f t="shared" si="10"/>
        <v>88.111000000000004</v>
      </c>
      <c r="K116" s="16">
        <f t="shared" si="8"/>
        <v>5502.4440000000004</v>
      </c>
      <c r="L116" s="16">
        <f t="shared" si="9"/>
        <v>6787.9415000000008</v>
      </c>
      <c r="M116" s="42"/>
      <c r="N116" s="42"/>
      <c r="O116" s="42"/>
      <c r="P116" s="42"/>
    </row>
    <row r="117" spans="1:16" x14ac:dyDescent="0.3">
      <c r="A117" s="15" t="str">
        <f>'[1]Annex 2 EHV charges'!$G113</f>
        <v>Castle Cement</v>
      </c>
      <c r="B117" s="15">
        <f>IFERROR(VLOOKUP($A117,'[2]Annex 2 EHV charges'!$G$10:$P$346,2,FALSE),"-")</f>
        <v>4</v>
      </c>
      <c r="C117" s="41">
        <f>_xlfn.XLOOKUP($A117,'[1]Annex 2 EHV charges'!$G$10:$G$296,'[1]Annex 2 EHV charges'!$I$10:$I$296,"-",0)</f>
        <v>3748.64</v>
      </c>
      <c r="D117" s="41">
        <f>_xlfn.XLOOKUP($A117,'[3]Annex 2 EHV charges'!$G$10:$G$307,'[3]Annex 2 EHV charges'!$I$10:$I$307,0,0)</f>
        <v>3936.72</v>
      </c>
      <c r="E117" s="41">
        <f>IFERROR(_xlfn.XLOOKUP($A117,'[4]Annex 2 EHV charges'!$G$10:$G$290,'[4]Annex 2 EHV charges'!$I$10:$I$290,0,0),0)</f>
        <v>66809.52</v>
      </c>
      <c r="F117" s="41">
        <f>_xlfn.XLOOKUP($A117,'[5]Annex 2 EHV charges'!$G$10:$G$308,'[5]Annex 2 EHV charges'!$J$10:$J$308,0,0)</f>
        <v>42192.04</v>
      </c>
      <c r="G117" s="41">
        <f>_xlfn.XLOOKUP($A117,'[2]Annex 2 EHV charges'!$G$10:$G$346,'[2]Annex 2 EHV charges'!$J$10:$J$346,0,0)</f>
        <v>54614.1</v>
      </c>
      <c r="H117" s="16">
        <f t="shared" si="6"/>
        <v>13682.535999999998</v>
      </c>
      <c r="I117" s="16">
        <f t="shared" si="7"/>
        <v>14369.027999999998</v>
      </c>
      <c r="J117" s="16">
        <f t="shared" si="10"/>
        <v>243854.74800000002</v>
      </c>
      <c r="K117" s="16">
        <f t="shared" si="8"/>
        <v>154422.8664</v>
      </c>
      <c r="L117" s="16">
        <f t="shared" si="9"/>
        <v>199341.465</v>
      </c>
      <c r="M117" s="42"/>
      <c r="N117" s="42"/>
      <c r="O117" s="42"/>
      <c r="P117" s="42"/>
    </row>
    <row r="118" spans="1:16" x14ac:dyDescent="0.3">
      <c r="A118" s="15" t="str">
        <f>'[1]Annex 2 EHV charges'!$G114</f>
        <v>Rugby Cement</v>
      </c>
      <c r="B118" s="15">
        <f>IFERROR(VLOOKUP($A118,'[2]Annex 2 EHV charges'!$G$10:$P$346,2,FALSE),"-")</f>
        <v>4</v>
      </c>
      <c r="C118" s="41">
        <f>_xlfn.XLOOKUP($A118,'[1]Annex 2 EHV charges'!$G$10:$G$296,'[1]Annex 2 EHV charges'!$I$10:$I$296,"-",0)</f>
        <v>1780.72</v>
      </c>
      <c r="D118" s="41">
        <f>_xlfn.XLOOKUP($A118,'[3]Annex 2 EHV charges'!$G$10:$G$307,'[3]Annex 2 EHV charges'!$I$10:$I$307,0,0)</f>
        <v>1876.11</v>
      </c>
      <c r="E118" s="41">
        <f>IFERROR(_xlfn.XLOOKUP($A118,'[4]Annex 2 EHV charges'!$G$10:$G$290,'[4]Annex 2 EHV charges'!$I$10:$I$290,0,0),0)</f>
        <v>64675.47</v>
      </c>
      <c r="F118" s="41">
        <f>_xlfn.XLOOKUP($A118,'[5]Annex 2 EHV charges'!$G$10:$G$308,'[5]Annex 2 EHV charges'!$J$10:$J$308,0,0)</f>
        <v>40093.96</v>
      </c>
      <c r="G118" s="41">
        <f>_xlfn.XLOOKUP($A118,'[2]Annex 2 EHV charges'!$G$10:$G$346,'[2]Annex 2 EHV charges'!$J$10:$J$346,0,0)</f>
        <v>54127.81</v>
      </c>
      <c r="H118" s="16">
        <f t="shared" si="6"/>
        <v>6499.6280000000006</v>
      </c>
      <c r="I118" s="16">
        <f t="shared" si="7"/>
        <v>6847.8014999999996</v>
      </c>
      <c r="J118" s="16">
        <f t="shared" si="10"/>
        <v>236065.46549999999</v>
      </c>
      <c r="K118" s="16">
        <f t="shared" si="8"/>
        <v>146743.89359999998</v>
      </c>
      <c r="L118" s="16">
        <f t="shared" si="9"/>
        <v>197566.50649999999</v>
      </c>
      <c r="M118" s="42"/>
      <c r="N118" s="42"/>
      <c r="O118" s="42"/>
      <c r="P118" s="42"/>
    </row>
    <row r="119" spans="1:16" x14ac:dyDescent="0.3">
      <c r="A119" s="15" t="str">
        <f>'[1]Annex 2 EHV charges'!$G115</f>
        <v>Coventry &amp; Solihull Waste</v>
      </c>
      <c r="B119" s="15">
        <f>IFERROR(VLOOKUP($A119,'[2]Annex 2 EHV charges'!$G$10:$P$346,2,FALSE),"-")</f>
        <v>0</v>
      </c>
      <c r="C119" s="41">
        <f>_xlfn.XLOOKUP($A119,'[1]Annex 2 EHV charges'!$G$10:$G$296,'[1]Annex 2 EHV charges'!$I$10:$I$296,"-",0)</f>
        <v>90.38</v>
      </c>
      <c r="D119" s="41">
        <f>_xlfn.XLOOKUP($A119,'[3]Annex 2 EHV charges'!$G$10:$G$307,'[3]Annex 2 EHV charges'!$I$10:$I$307,0,0)</f>
        <v>93</v>
      </c>
      <c r="E119" s="41">
        <f>IFERROR(_xlfn.XLOOKUP($A119,'[4]Annex 2 EHV charges'!$G$10:$G$290,'[4]Annex 2 EHV charges'!$I$10:$I$290,0,0),0)</f>
        <v>87.38</v>
      </c>
      <c r="F119" s="41">
        <f>_xlfn.XLOOKUP($A119,'[5]Annex 2 EHV charges'!$G$10:$G$308,'[5]Annex 2 EHV charges'!$J$10:$J$308,0,0)</f>
        <v>85.7</v>
      </c>
      <c r="G119" s="41">
        <f>_xlfn.XLOOKUP($A119,'[2]Annex 2 EHV charges'!$G$10:$G$346,'[2]Annex 2 EHV charges'!$J$10:$J$346,0,0)</f>
        <v>71.099999999999994</v>
      </c>
      <c r="H119" s="16">
        <f t="shared" si="6"/>
        <v>329.887</v>
      </c>
      <c r="I119" s="16">
        <f t="shared" si="7"/>
        <v>339.45000000000005</v>
      </c>
      <c r="J119" s="16">
        <f t="shared" si="10"/>
        <v>318.93699999999995</v>
      </c>
      <c r="K119" s="16">
        <f t="shared" si="8"/>
        <v>313.66199999999998</v>
      </c>
      <c r="L119" s="16">
        <f t="shared" si="9"/>
        <v>259.51499999999999</v>
      </c>
      <c r="M119" s="42"/>
      <c r="N119" s="42"/>
      <c r="O119" s="42"/>
      <c r="P119" s="42"/>
    </row>
    <row r="120" spans="1:16" x14ac:dyDescent="0.3">
      <c r="A120" s="15" t="str">
        <f>'[1]Annex 2 EHV charges'!$G116</f>
        <v>Bentinck Generation</v>
      </c>
      <c r="B120" s="15">
        <f>IFERROR(VLOOKUP($A120,'[2]Annex 2 EHV charges'!$G$10:$P$346,2,FALSE),"-")</f>
        <v>0</v>
      </c>
      <c r="C120" s="41">
        <f>_xlfn.XLOOKUP($A120,'[1]Annex 2 EHV charges'!$G$10:$G$296,'[1]Annex 2 EHV charges'!$I$10:$I$296,"-",0)</f>
        <v>12.26</v>
      </c>
      <c r="D120" s="41">
        <f>_xlfn.XLOOKUP($A120,'[3]Annex 2 EHV charges'!$G$10:$G$307,'[3]Annex 2 EHV charges'!$I$10:$I$307,0,0)</f>
        <v>12.85</v>
      </c>
      <c r="E120" s="41">
        <f>IFERROR(_xlfn.XLOOKUP($A120,'[4]Annex 2 EHV charges'!$G$10:$G$290,'[4]Annex 2 EHV charges'!$I$10:$I$290,0,0),0)</f>
        <v>13.31</v>
      </c>
      <c r="F120" s="41">
        <f>_xlfn.XLOOKUP($A120,'[5]Annex 2 EHV charges'!$G$10:$G$308,'[5]Annex 2 EHV charges'!$J$10:$J$308,0,0)</f>
        <v>13.08</v>
      </c>
      <c r="G120" s="41">
        <f>_xlfn.XLOOKUP($A120,'[2]Annex 2 EHV charges'!$G$10:$G$346,'[2]Annex 2 EHV charges'!$J$10:$J$346,0,0)</f>
        <v>19.760000000000002</v>
      </c>
      <c r="H120" s="16">
        <f t="shared" si="6"/>
        <v>44.749000000000002</v>
      </c>
      <c r="I120" s="16">
        <f t="shared" si="7"/>
        <v>46.902500000000003</v>
      </c>
      <c r="J120" s="16">
        <f t="shared" si="10"/>
        <v>48.581499999999998</v>
      </c>
      <c r="K120" s="16">
        <f t="shared" si="8"/>
        <v>47.872799999999998</v>
      </c>
      <c r="L120" s="16">
        <f t="shared" si="9"/>
        <v>72.124000000000009</v>
      </c>
      <c r="M120" s="42"/>
      <c r="N120" s="42"/>
      <c r="O120" s="42"/>
      <c r="P120" s="42"/>
    </row>
    <row r="121" spans="1:16" x14ac:dyDescent="0.3">
      <c r="A121" s="15" t="str">
        <f>'[1]Annex 2 EHV charges'!$G117</f>
        <v>Asfordby 132kV</v>
      </c>
      <c r="B121" s="15">
        <f>IFERROR(VLOOKUP($A121,'[2]Annex 2 EHV charges'!$G$10:$P$346,2,FALSE),"-")</f>
        <v>0</v>
      </c>
      <c r="C121" s="41">
        <f>_xlfn.XLOOKUP($A121,'[1]Annex 2 EHV charges'!$G$10:$G$296,'[1]Annex 2 EHV charges'!$I$10:$I$296,"-",0)</f>
        <v>2601.3000000000002</v>
      </c>
      <c r="D121" s="41">
        <f>_xlfn.XLOOKUP($A121,'[3]Annex 2 EHV charges'!$G$10:$G$307,'[3]Annex 2 EHV charges'!$I$10:$I$307,0,0)</f>
        <v>2727.23</v>
      </c>
      <c r="E121" s="41">
        <f>IFERROR(_xlfn.XLOOKUP($A121,'[4]Annex 2 EHV charges'!$G$10:$G$290,'[4]Annex 2 EHV charges'!$I$10:$I$290,0,0),0)</f>
        <v>2789.05</v>
      </c>
      <c r="F121" s="41">
        <f>_xlfn.XLOOKUP($A121,'[5]Annex 2 EHV charges'!$G$10:$G$308,'[5]Annex 2 EHV charges'!$J$10:$J$308,0,0)</f>
        <v>2740.98</v>
      </c>
      <c r="G121" s="41">
        <f>_xlfn.XLOOKUP($A121,'[2]Annex 2 EHV charges'!$G$10:$G$346,'[2]Annex 2 EHV charges'!$J$10:$J$346,0,0)</f>
        <v>146.94</v>
      </c>
      <c r="H121" s="16">
        <f t="shared" si="6"/>
        <v>9494.7450000000008</v>
      </c>
      <c r="I121" s="16">
        <f t="shared" si="7"/>
        <v>9954.3895000000011</v>
      </c>
      <c r="J121" s="16">
        <f t="shared" si="10"/>
        <v>10180.032500000001</v>
      </c>
      <c r="K121" s="16">
        <f t="shared" si="8"/>
        <v>10031.986800000001</v>
      </c>
      <c r="L121" s="16">
        <f t="shared" si="9"/>
        <v>536.33100000000002</v>
      </c>
      <c r="M121" s="42"/>
      <c r="N121" s="42"/>
      <c r="O121" s="42"/>
      <c r="P121" s="42"/>
    </row>
    <row r="122" spans="1:16" x14ac:dyDescent="0.3">
      <c r="A122" s="15" t="str">
        <f>'[1]Annex 2 EHV charges'!$G118</f>
        <v>Calvert Landfill EFW</v>
      </c>
      <c r="B122" s="15">
        <f>IFERROR(VLOOKUP($A122,'[2]Annex 2 EHV charges'!$G$10:$P$346,2,FALSE),"-")</f>
        <v>0</v>
      </c>
      <c r="C122" s="41">
        <f>_xlfn.XLOOKUP($A122,'[1]Annex 2 EHV charges'!$G$10:$G$296,'[1]Annex 2 EHV charges'!$I$10:$I$296,"-",0)</f>
        <v>27.64</v>
      </c>
      <c r="D122" s="41">
        <f>_xlfn.XLOOKUP($A122,'[3]Annex 2 EHV charges'!$G$10:$G$307,'[3]Annex 2 EHV charges'!$I$10:$I$307,0,0)</f>
        <v>28.27</v>
      </c>
      <c r="E122" s="41">
        <f>IFERROR(_xlfn.XLOOKUP($A122,'[4]Annex 2 EHV charges'!$G$10:$G$290,'[4]Annex 2 EHV charges'!$I$10:$I$290,0,0),0)</f>
        <v>26.57</v>
      </c>
      <c r="F122" s="41">
        <f>_xlfn.XLOOKUP($A122,'[5]Annex 2 EHV charges'!$G$10:$G$308,'[5]Annex 2 EHV charges'!$J$10:$J$308,0,0)</f>
        <v>26.06</v>
      </c>
      <c r="G122" s="41">
        <f>_xlfn.XLOOKUP($A122,'[2]Annex 2 EHV charges'!$G$10:$G$346,'[2]Annex 2 EHV charges'!$J$10:$J$346,0,0)</f>
        <v>110.18</v>
      </c>
      <c r="H122" s="16">
        <f t="shared" si="6"/>
        <v>100.886</v>
      </c>
      <c r="I122" s="16">
        <f t="shared" si="7"/>
        <v>103.1855</v>
      </c>
      <c r="J122" s="16">
        <f t="shared" si="10"/>
        <v>96.980499999999992</v>
      </c>
      <c r="K122" s="16">
        <f t="shared" si="8"/>
        <v>95.379599999999996</v>
      </c>
      <c r="L122" s="16">
        <f t="shared" si="9"/>
        <v>402.15700000000004</v>
      </c>
      <c r="M122" s="42"/>
      <c r="N122" s="42"/>
      <c r="O122" s="42"/>
      <c r="P122" s="42"/>
    </row>
    <row r="123" spans="1:16" x14ac:dyDescent="0.3">
      <c r="A123" s="15" t="str">
        <f>'[1]Annex 2 EHV charges'!$G119</f>
        <v>Weldon Landfill</v>
      </c>
      <c r="B123" s="15">
        <f>IFERROR(VLOOKUP($A123,'[2]Annex 2 EHV charges'!$G$10:$P$346,2,FALSE),"-")</f>
        <v>0</v>
      </c>
      <c r="C123" s="41">
        <f>_xlfn.XLOOKUP($A123,'[1]Annex 2 EHV charges'!$G$10:$G$296,'[1]Annex 2 EHV charges'!$I$10:$I$296,"-",0)</f>
        <v>28.98</v>
      </c>
      <c r="D123" s="41">
        <f>_xlfn.XLOOKUP($A123,'[3]Annex 2 EHV charges'!$G$10:$G$307,'[3]Annex 2 EHV charges'!$I$10:$I$307,0,0)</f>
        <v>29.98</v>
      </c>
      <c r="E123" s="41">
        <f>IFERROR(_xlfn.XLOOKUP($A123,'[4]Annex 2 EHV charges'!$G$10:$G$290,'[4]Annex 2 EHV charges'!$I$10:$I$290,0,0),0)</f>
        <v>28.17</v>
      </c>
      <c r="F123" s="41">
        <f>_xlfn.XLOOKUP($A123,'[5]Annex 2 EHV charges'!$G$10:$G$308,'[5]Annex 2 EHV charges'!$J$10:$J$308,0,0)</f>
        <v>27.62</v>
      </c>
      <c r="G123" s="41">
        <f>_xlfn.XLOOKUP($A123,'[2]Annex 2 EHV charges'!$G$10:$G$346,'[2]Annex 2 EHV charges'!$J$10:$J$346,0,0)</f>
        <v>37.58</v>
      </c>
      <c r="H123" s="16">
        <f t="shared" si="6"/>
        <v>105.777</v>
      </c>
      <c r="I123" s="16">
        <f t="shared" si="7"/>
        <v>109.42700000000001</v>
      </c>
      <c r="J123" s="16">
        <f t="shared" si="10"/>
        <v>102.8205</v>
      </c>
      <c r="K123" s="16">
        <f t="shared" si="8"/>
        <v>101.08920000000001</v>
      </c>
      <c r="L123" s="16">
        <f t="shared" si="9"/>
        <v>137.167</v>
      </c>
      <c r="M123" s="42"/>
      <c r="N123" s="42"/>
      <c r="O123" s="42"/>
      <c r="P123" s="42"/>
    </row>
    <row r="124" spans="1:16" x14ac:dyDescent="0.3">
      <c r="A124" s="15" t="str">
        <f>'[1]Annex 2 EHV charges'!$G120</f>
        <v>Goosy Lodge Power</v>
      </c>
      <c r="B124" s="15">
        <f>IFERROR(VLOOKUP($A124,'[2]Annex 2 EHV charges'!$G$10:$P$346,2,FALSE),"-")</f>
        <v>1</v>
      </c>
      <c r="C124" s="41">
        <f>_xlfn.XLOOKUP($A124,'[1]Annex 2 EHV charges'!$G$10:$G$296,'[1]Annex 2 EHV charges'!$I$10:$I$296,"-",0)</f>
        <v>28.35</v>
      </c>
      <c r="D124" s="41">
        <f>_xlfn.XLOOKUP($A124,'[3]Annex 2 EHV charges'!$G$10:$G$307,'[3]Annex 2 EHV charges'!$I$10:$I$307,0,0)</f>
        <v>29.18</v>
      </c>
      <c r="E124" s="41">
        <f>IFERROR(_xlfn.XLOOKUP($A124,'[4]Annex 2 EHV charges'!$G$10:$G$290,'[4]Annex 2 EHV charges'!$I$10:$I$290,0,0),0)</f>
        <v>27.41</v>
      </c>
      <c r="F124" s="41">
        <f>_xlfn.XLOOKUP($A124,'[5]Annex 2 EHV charges'!$G$10:$G$308,'[5]Annex 2 EHV charges'!$J$10:$J$308,0,0)</f>
        <v>1506.55</v>
      </c>
      <c r="G124" s="41">
        <f>_xlfn.XLOOKUP($A124,'[2]Annex 2 EHV charges'!$G$10:$G$346,'[2]Annex 2 EHV charges'!$J$10:$J$346,0,0)</f>
        <v>1862.76</v>
      </c>
      <c r="H124" s="16">
        <f t="shared" si="6"/>
        <v>103.47750000000001</v>
      </c>
      <c r="I124" s="16">
        <f t="shared" si="7"/>
        <v>106.50700000000001</v>
      </c>
      <c r="J124" s="16">
        <f t="shared" si="10"/>
        <v>100.04650000000001</v>
      </c>
      <c r="K124" s="16">
        <f t="shared" si="8"/>
        <v>5513.973</v>
      </c>
      <c r="L124" s="16">
        <f t="shared" si="9"/>
        <v>6799.0740000000005</v>
      </c>
      <c r="M124" s="42"/>
      <c r="N124" s="42"/>
      <c r="O124" s="42"/>
      <c r="P124" s="42"/>
    </row>
    <row r="125" spans="1:16" x14ac:dyDescent="0.3">
      <c r="A125" s="15" t="str">
        <f>'[1]Annex 2 EHV charges'!$G121</f>
        <v>BAR Honda</v>
      </c>
      <c r="B125" s="15">
        <f>IFERROR(VLOOKUP($A125,'[2]Annex 2 EHV charges'!$G$10:$P$346,2,FALSE),"-")</f>
        <v>2</v>
      </c>
      <c r="C125" s="41">
        <f>_xlfn.XLOOKUP($A125,'[1]Annex 2 EHV charges'!$G$10:$G$296,'[1]Annex 2 EHV charges'!$I$10:$I$296,"-",0)</f>
        <v>699.63</v>
      </c>
      <c r="D125" s="41">
        <f>_xlfn.XLOOKUP($A125,'[3]Annex 2 EHV charges'!$G$10:$G$307,'[3]Annex 2 EHV charges'!$I$10:$I$307,0,0)</f>
        <v>731.49</v>
      </c>
      <c r="E125" s="41">
        <f>IFERROR(_xlfn.XLOOKUP($A125,'[4]Annex 2 EHV charges'!$G$10:$G$290,'[4]Annex 2 EHV charges'!$I$10:$I$290,0,0),0)</f>
        <v>16948.259999999998</v>
      </c>
      <c r="F125" s="41">
        <f>_xlfn.XLOOKUP($A125,'[5]Annex 2 EHV charges'!$G$10:$G$308,'[5]Annex 2 EHV charges'!$J$10:$J$308,0,0)</f>
        <v>9609.36</v>
      </c>
      <c r="G125" s="41">
        <f>_xlfn.XLOOKUP($A125,'[2]Annex 2 EHV charges'!$G$10:$G$346,'[2]Annex 2 EHV charges'!$J$10:$J$346,0,0)</f>
        <v>12565.55</v>
      </c>
      <c r="H125" s="16">
        <f t="shared" si="6"/>
        <v>2553.6495</v>
      </c>
      <c r="I125" s="16">
        <f t="shared" si="7"/>
        <v>2669.9384999999997</v>
      </c>
      <c r="J125" s="16">
        <f t="shared" si="10"/>
        <v>61861.148999999998</v>
      </c>
      <c r="K125" s="16">
        <f t="shared" si="8"/>
        <v>35170.257600000004</v>
      </c>
      <c r="L125" s="16">
        <f t="shared" si="9"/>
        <v>45864.2575</v>
      </c>
      <c r="M125" s="42"/>
      <c r="N125" s="42"/>
      <c r="O125" s="42"/>
      <c r="P125" s="42"/>
    </row>
    <row r="126" spans="1:16" x14ac:dyDescent="0.3">
      <c r="A126" s="15" t="str">
        <f>'[1]Annex 2 EHV charges'!$G122</f>
        <v>Burton Wolds Wind Farm</v>
      </c>
      <c r="B126" s="15">
        <f>IFERROR(VLOOKUP($A126,'[2]Annex 2 EHV charges'!$G$10:$P$346,2,FALSE),"-")</f>
        <v>1</v>
      </c>
      <c r="C126" s="41">
        <f>_xlfn.XLOOKUP($A126,'[1]Annex 2 EHV charges'!$G$10:$G$296,'[1]Annex 2 EHV charges'!$I$10:$I$296,"-",0)</f>
        <v>6.18</v>
      </c>
      <c r="D126" s="41">
        <f>_xlfn.XLOOKUP($A126,'[3]Annex 2 EHV charges'!$G$10:$G$307,'[3]Annex 2 EHV charges'!$I$10:$I$307,0,0)</f>
        <v>6.4</v>
      </c>
      <c r="E126" s="41">
        <f>IFERROR(_xlfn.XLOOKUP($A126,'[4]Annex 2 EHV charges'!$G$10:$G$290,'[4]Annex 2 EHV charges'!$I$10:$I$290,0,0),0)</f>
        <v>6.01</v>
      </c>
      <c r="F126" s="41">
        <f>_xlfn.XLOOKUP($A126,'[5]Annex 2 EHV charges'!$G$10:$G$308,'[5]Annex 2 EHV charges'!$J$10:$J$308,0,0)</f>
        <v>1485.56</v>
      </c>
      <c r="G126" s="41">
        <f>_xlfn.XLOOKUP($A126,'[2]Annex 2 EHV charges'!$G$10:$G$346,'[2]Annex 2 EHV charges'!$J$10:$J$346,0,0)</f>
        <v>1838.52</v>
      </c>
      <c r="H126" s="16">
        <f t="shared" si="6"/>
        <v>22.556999999999999</v>
      </c>
      <c r="I126" s="16">
        <f t="shared" si="7"/>
        <v>23.36</v>
      </c>
      <c r="J126" s="16">
        <f t="shared" si="10"/>
        <v>21.936499999999999</v>
      </c>
      <c r="K126" s="16">
        <f t="shared" si="8"/>
        <v>5437.1495999999997</v>
      </c>
      <c r="L126" s="16">
        <f t="shared" si="9"/>
        <v>6710.598</v>
      </c>
      <c r="M126" s="42"/>
      <c r="N126" s="42"/>
      <c r="O126" s="42"/>
      <c r="P126" s="42"/>
    </row>
    <row r="127" spans="1:16" x14ac:dyDescent="0.3">
      <c r="A127" s="15" t="str">
        <f>'[1]Annex 2 EHV charges'!$G123</f>
        <v>Network Rail Bretton</v>
      </c>
      <c r="B127" s="15">
        <f>IFERROR(VLOOKUP($A127,'[2]Annex 2 EHV charges'!$G$10:$P$346,2,FALSE),"-")</f>
        <v>2</v>
      </c>
      <c r="C127" s="41">
        <f>_xlfn.XLOOKUP($A127,'[1]Annex 2 EHV charges'!$G$10:$G$296,'[1]Annex 2 EHV charges'!$I$10:$I$296,"-",0)</f>
        <v>10175.290000000001</v>
      </c>
      <c r="D127" s="41">
        <f>_xlfn.XLOOKUP($A127,'[3]Annex 2 EHV charges'!$G$10:$G$307,'[3]Annex 2 EHV charges'!$I$10:$I$307,0,0)</f>
        <v>10528.76</v>
      </c>
      <c r="E127" s="41">
        <f>IFERROR(_xlfn.XLOOKUP($A127,'[4]Annex 2 EHV charges'!$G$10:$G$290,'[4]Annex 2 EHV charges'!$I$10:$I$290,0,0),0)</f>
        <v>27094.73</v>
      </c>
      <c r="F127" s="41">
        <f>_xlfn.XLOOKUP($A127,'[5]Annex 2 EHV charges'!$G$10:$G$308,'[5]Annex 2 EHV charges'!$J$10:$J$308,0,0)</f>
        <v>19584.82</v>
      </c>
      <c r="G127" s="41">
        <f>_xlfn.XLOOKUP($A127,'[2]Annex 2 EHV charges'!$G$10:$G$346,'[2]Annex 2 EHV charges'!$J$10:$J$346,0,0)</f>
        <v>12565.55</v>
      </c>
      <c r="H127" s="16">
        <f t="shared" si="6"/>
        <v>37139.808500000006</v>
      </c>
      <c r="I127" s="16">
        <f t="shared" si="7"/>
        <v>38429.974000000002</v>
      </c>
      <c r="J127" s="16">
        <f t="shared" si="10"/>
        <v>98895.76449999999</v>
      </c>
      <c r="K127" s="16">
        <f t="shared" si="8"/>
        <v>71680.441200000001</v>
      </c>
      <c r="L127" s="16">
        <f t="shared" si="9"/>
        <v>45864.2575</v>
      </c>
      <c r="M127" s="42"/>
      <c r="N127" s="42"/>
      <c r="O127" s="42"/>
      <c r="P127" s="42"/>
    </row>
    <row r="128" spans="1:16" x14ac:dyDescent="0.3">
      <c r="A128" s="15" t="str">
        <f>'[1]Annex 2 EHV charges'!$G124</f>
        <v>Bambers Farm Wind Farm</v>
      </c>
      <c r="B128" s="15">
        <f>IFERROR(VLOOKUP($A128,'[2]Annex 2 EHV charges'!$G$10:$P$346,2,FALSE),"-")</f>
        <v>0</v>
      </c>
      <c r="C128" s="41">
        <f>_xlfn.XLOOKUP($A128,'[1]Annex 2 EHV charges'!$G$10:$G$296,'[1]Annex 2 EHV charges'!$I$10:$I$296,"-",0)</f>
        <v>2.58</v>
      </c>
      <c r="D128" s="41">
        <f>_xlfn.XLOOKUP($A128,'[3]Annex 2 EHV charges'!$G$10:$G$307,'[3]Annex 2 EHV charges'!$I$10:$I$307,0,0)</f>
        <v>2.65</v>
      </c>
      <c r="E128" s="41">
        <f>IFERROR(_xlfn.XLOOKUP($A128,'[4]Annex 2 EHV charges'!$G$10:$G$290,'[4]Annex 2 EHV charges'!$I$10:$I$290,0,0),0)</f>
        <v>2.4900000000000002</v>
      </c>
      <c r="F128" s="41">
        <f>_xlfn.XLOOKUP($A128,'[5]Annex 2 EHV charges'!$G$10:$G$308,'[5]Annex 2 EHV charges'!$J$10:$J$308,0,0)</f>
        <v>2.44</v>
      </c>
      <c r="G128" s="41">
        <f>_xlfn.XLOOKUP($A128,'[2]Annex 2 EHV charges'!$G$10:$G$346,'[2]Annex 2 EHV charges'!$J$10:$J$346,0,0)</f>
        <v>1.44</v>
      </c>
      <c r="H128" s="16">
        <f t="shared" si="6"/>
        <v>9.4169999999999998</v>
      </c>
      <c r="I128" s="16">
        <f t="shared" si="7"/>
        <v>9.6724999999999994</v>
      </c>
      <c r="J128" s="16">
        <f t="shared" si="10"/>
        <v>9.0885000000000016</v>
      </c>
      <c r="K128" s="16">
        <f t="shared" si="8"/>
        <v>8.9303999999999988</v>
      </c>
      <c r="L128" s="16">
        <f t="shared" si="9"/>
        <v>5.2560000000000002</v>
      </c>
      <c r="M128" s="42"/>
      <c r="N128" s="42"/>
      <c r="O128" s="42"/>
      <c r="P128" s="42"/>
    </row>
    <row r="129" spans="1:16" x14ac:dyDescent="0.3">
      <c r="A129" s="15" t="str">
        <f>'[1]Annex 2 EHV charges'!$G125</f>
        <v>Vine House Wind Farm</v>
      </c>
      <c r="B129" s="15">
        <f>IFERROR(VLOOKUP($A129,'[2]Annex 2 EHV charges'!$G$10:$P$346,2,FALSE),"-")</f>
        <v>0</v>
      </c>
      <c r="C129" s="41">
        <f>_xlfn.XLOOKUP($A129,'[1]Annex 2 EHV charges'!$G$10:$G$296,'[1]Annex 2 EHV charges'!$I$10:$I$296,"-",0)</f>
        <v>49.08</v>
      </c>
      <c r="D129" s="41">
        <f>_xlfn.XLOOKUP($A129,'[3]Annex 2 EHV charges'!$G$10:$G$307,'[3]Annex 2 EHV charges'!$I$10:$I$307,0,0)</f>
        <v>50.82</v>
      </c>
      <c r="E129" s="41">
        <f>IFERROR(_xlfn.XLOOKUP($A129,'[4]Annex 2 EHV charges'!$G$10:$G$290,'[4]Annex 2 EHV charges'!$I$10:$I$290,0,0),0)</f>
        <v>47.75</v>
      </c>
      <c r="F129" s="41">
        <f>_xlfn.XLOOKUP($A129,'[5]Annex 2 EHV charges'!$G$10:$G$308,'[5]Annex 2 EHV charges'!$J$10:$J$308,0,0)</f>
        <v>46.83</v>
      </c>
      <c r="G129" s="41">
        <f>_xlfn.XLOOKUP($A129,'[2]Annex 2 EHV charges'!$G$10:$G$346,'[2]Annex 2 EHV charges'!$J$10:$J$346,0,0)</f>
        <v>64.069999999999993</v>
      </c>
      <c r="H129" s="16">
        <f t="shared" si="6"/>
        <v>179.142</v>
      </c>
      <c r="I129" s="16">
        <f t="shared" si="7"/>
        <v>185.49299999999999</v>
      </c>
      <c r="J129" s="16">
        <f t="shared" si="10"/>
        <v>174.28749999999999</v>
      </c>
      <c r="K129" s="16">
        <f t="shared" si="8"/>
        <v>171.39779999999999</v>
      </c>
      <c r="L129" s="16">
        <f t="shared" si="9"/>
        <v>233.85549999999998</v>
      </c>
      <c r="M129" s="42"/>
      <c r="N129" s="42"/>
      <c r="O129" s="42"/>
      <c r="P129" s="42"/>
    </row>
    <row r="130" spans="1:16" x14ac:dyDescent="0.3">
      <c r="A130" s="15" t="str">
        <f>'[1]Annex 2 EHV charges'!$G126</f>
        <v>Red House Wind Farm</v>
      </c>
      <c r="B130" s="15">
        <f>IFERROR(VLOOKUP($A130,'[2]Annex 2 EHV charges'!$G$10:$P$346,2,FALSE),"-")</f>
        <v>0</v>
      </c>
      <c r="C130" s="41">
        <f>_xlfn.XLOOKUP($A130,'[1]Annex 2 EHV charges'!$G$10:$G$296,'[1]Annex 2 EHV charges'!$I$10:$I$296,"-",0)</f>
        <v>7.92</v>
      </c>
      <c r="D130" s="41">
        <f>_xlfn.XLOOKUP($A130,'[3]Annex 2 EHV charges'!$G$10:$G$307,'[3]Annex 2 EHV charges'!$I$10:$I$307,0,0)</f>
        <v>8.19</v>
      </c>
      <c r="E130" s="41">
        <f>IFERROR(_xlfn.XLOOKUP($A130,'[4]Annex 2 EHV charges'!$G$10:$G$290,'[4]Annex 2 EHV charges'!$I$10:$I$290,0,0),0)</f>
        <v>7.69</v>
      </c>
      <c r="F130" s="41">
        <f>_xlfn.XLOOKUP($A130,'[5]Annex 2 EHV charges'!$G$10:$G$308,'[5]Annex 2 EHV charges'!$J$10:$J$308,0,0)</f>
        <v>7.55</v>
      </c>
      <c r="G130" s="41">
        <f>_xlfn.XLOOKUP($A130,'[2]Annex 2 EHV charges'!$G$10:$G$346,'[2]Annex 2 EHV charges'!$J$10:$J$346,0,0)</f>
        <v>10.3</v>
      </c>
      <c r="H130" s="16">
        <f t="shared" si="6"/>
        <v>28.907999999999998</v>
      </c>
      <c r="I130" s="16">
        <f t="shared" si="7"/>
        <v>29.8935</v>
      </c>
      <c r="J130" s="16">
        <f t="shared" si="10"/>
        <v>28.068500000000004</v>
      </c>
      <c r="K130" s="16">
        <f t="shared" si="8"/>
        <v>27.632999999999999</v>
      </c>
      <c r="L130" s="16">
        <f t="shared" si="9"/>
        <v>37.595000000000006</v>
      </c>
      <c r="M130" s="42"/>
      <c r="N130" s="42"/>
      <c r="O130" s="42"/>
      <c r="P130" s="42"/>
    </row>
    <row r="131" spans="1:16" x14ac:dyDescent="0.3">
      <c r="A131" s="15" t="str">
        <f>'[1]Annex 2 EHV charges'!$G127</f>
        <v>Daneshill Landfill</v>
      </c>
      <c r="B131" s="15">
        <f>IFERROR(VLOOKUP($A131,'[2]Annex 2 EHV charges'!$G$10:$P$346,2,FALSE),"-")</f>
        <v>0</v>
      </c>
      <c r="C131" s="41">
        <f>_xlfn.XLOOKUP($A131,'[1]Annex 2 EHV charges'!$G$10:$G$296,'[1]Annex 2 EHV charges'!$I$10:$I$296,"-",0)</f>
        <v>40.340000000000003</v>
      </c>
      <c r="D131" s="41">
        <f>_xlfn.XLOOKUP($A131,'[3]Annex 2 EHV charges'!$G$10:$G$307,'[3]Annex 2 EHV charges'!$I$10:$I$307,0,0)</f>
        <v>41.51</v>
      </c>
      <c r="E131" s="41">
        <f>IFERROR(_xlfn.XLOOKUP($A131,'[4]Annex 2 EHV charges'!$G$10:$G$290,'[4]Annex 2 EHV charges'!$I$10:$I$290,0,0),0)</f>
        <v>39.01</v>
      </c>
      <c r="F131" s="41">
        <f>_xlfn.XLOOKUP($A131,'[5]Annex 2 EHV charges'!$G$10:$G$308,'[5]Annex 2 EHV charges'!$J$10:$J$308,0,0)</f>
        <v>38.26</v>
      </c>
      <c r="G131" s="41">
        <f>_xlfn.XLOOKUP($A131,'[2]Annex 2 EHV charges'!$G$10:$G$346,'[2]Annex 2 EHV charges'!$J$10:$J$346,0,0)</f>
        <v>28.73</v>
      </c>
      <c r="H131" s="16">
        <f t="shared" si="6"/>
        <v>147.24100000000001</v>
      </c>
      <c r="I131" s="16">
        <f t="shared" si="7"/>
        <v>151.51149999999998</v>
      </c>
      <c r="J131" s="16">
        <f t="shared" si="10"/>
        <v>142.38650000000001</v>
      </c>
      <c r="K131" s="16">
        <f t="shared" si="8"/>
        <v>140.0316</v>
      </c>
      <c r="L131" s="16">
        <f t="shared" si="9"/>
        <v>104.86450000000001</v>
      </c>
      <c r="M131" s="42"/>
      <c r="N131" s="42"/>
      <c r="O131" s="42"/>
      <c r="P131" s="42"/>
    </row>
    <row r="132" spans="1:16" x14ac:dyDescent="0.3">
      <c r="A132" s="15" t="str">
        <f>'[1]Annex 2 EHV charges'!$G128</f>
        <v>Corby Power demand</v>
      </c>
      <c r="B132" s="15">
        <f>IFERROR(VLOOKUP($A132,'[2]Annex 2 EHV charges'!$G$10:$P$346,2,FALSE),"-")</f>
        <v>0</v>
      </c>
      <c r="C132" s="41">
        <f>_xlfn.XLOOKUP($A132,'[1]Annex 2 EHV charges'!$G$10:$G$296,'[1]Annex 2 EHV charges'!$I$10:$I$296,"-",0)</f>
        <v>923.53</v>
      </c>
      <c r="D132" s="41">
        <f>_xlfn.XLOOKUP($A132,'[3]Annex 2 EHV charges'!$G$10:$G$307,'[3]Annex 2 EHV charges'!$I$10:$I$307,0,0)</f>
        <v>968.55</v>
      </c>
      <c r="E132" s="41">
        <f>IFERROR(_xlfn.XLOOKUP($A132,'[4]Annex 2 EHV charges'!$G$10:$G$290,'[4]Annex 2 EHV charges'!$I$10:$I$290,0,0),0)</f>
        <v>1003.07</v>
      </c>
      <c r="F132" s="41">
        <f>_xlfn.XLOOKUP($A132,'[5]Annex 2 EHV charges'!$G$10:$G$308,'[5]Annex 2 EHV charges'!$J$10:$J$308,0,0)</f>
        <v>986.17</v>
      </c>
      <c r="G132" s="41">
        <f>_xlfn.XLOOKUP($A132,'[2]Annex 2 EHV charges'!$G$10:$G$346,'[2]Annex 2 EHV charges'!$J$10:$J$346,0,0)</f>
        <v>163.72999999999999</v>
      </c>
      <c r="H132" s="16">
        <f t="shared" si="6"/>
        <v>3370.8845000000001</v>
      </c>
      <c r="I132" s="16">
        <f t="shared" si="7"/>
        <v>3535.2075</v>
      </c>
      <c r="J132" s="16">
        <f t="shared" si="10"/>
        <v>3661.2055000000005</v>
      </c>
      <c r="K132" s="16">
        <f t="shared" si="8"/>
        <v>3609.3821999999996</v>
      </c>
      <c r="L132" s="16">
        <f t="shared" si="9"/>
        <v>597.61450000000002</v>
      </c>
      <c r="M132" s="42"/>
      <c r="N132" s="42"/>
      <c r="O132" s="42"/>
      <c r="P132" s="42"/>
    </row>
    <row r="133" spans="1:16" x14ac:dyDescent="0.3">
      <c r="A133" s="15" t="str">
        <f>'[1]Annex 2 EHV charges'!$G129</f>
        <v>Newton Longville Landfill</v>
      </c>
      <c r="B133" s="15">
        <f>IFERROR(VLOOKUP($A133,'[2]Annex 2 EHV charges'!$G$10:$P$346,2,FALSE),"-")</f>
        <v>0</v>
      </c>
      <c r="C133" s="41">
        <f>_xlfn.XLOOKUP($A133,'[1]Annex 2 EHV charges'!$G$10:$G$296,'[1]Annex 2 EHV charges'!$I$10:$I$296,"-",0)</f>
        <v>27.49</v>
      </c>
      <c r="D133" s="41">
        <f>_xlfn.XLOOKUP($A133,'[3]Annex 2 EHV charges'!$G$10:$G$307,'[3]Annex 2 EHV charges'!$I$10:$I$307,0,0)</f>
        <v>28.8</v>
      </c>
      <c r="E133" s="41">
        <f>IFERROR(_xlfn.XLOOKUP($A133,'[4]Annex 2 EHV charges'!$G$10:$G$290,'[4]Annex 2 EHV charges'!$I$10:$I$290,0,0),0)</f>
        <v>29.32</v>
      </c>
      <c r="F133" s="41">
        <f>_xlfn.XLOOKUP($A133,'[5]Annex 2 EHV charges'!$G$10:$G$308,'[5]Annex 2 EHV charges'!$J$10:$J$308,0,0)</f>
        <v>28.82</v>
      </c>
      <c r="G133" s="41">
        <f>_xlfn.XLOOKUP($A133,'[2]Annex 2 EHV charges'!$G$10:$G$346,'[2]Annex 2 EHV charges'!$J$10:$J$346,0,0)</f>
        <v>17.03</v>
      </c>
      <c r="H133" s="16">
        <f t="shared" si="6"/>
        <v>100.3385</v>
      </c>
      <c r="I133" s="16">
        <f t="shared" si="7"/>
        <v>105.12000000000002</v>
      </c>
      <c r="J133" s="16">
        <f t="shared" si="10"/>
        <v>107.018</v>
      </c>
      <c r="K133" s="16">
        <f t="shared" si="8"/>
        <v>105.4812</v>
      </c>
      <c r="L133" s="16">
        <f t="shared" si="9"/>
        <v>62.159500000000001</v>
      </c>
      <c r="M133" s="42"/>
      <c r="N133" s="42"/>
      <c r="O133" s="42"/>
      <c r="P133" s="42"/>
    </row>
    <row r="134" spans="1:16" x14ac:dyDescent="0.3">
      <c r="A134" s="15" t="str">
        <f>'[1]Annex 2 EHV charges'!$G130</f>
        <v>Hollies Wind Farm</v>
      </c>
      <c r="B134" s="15">
        <f>IFERROR(VLOOKUP($A134,'[2]Annex 2 EHV charges'!$G$10:$P$346,2,FALSE),"-")</f>
        <v>0</v>
      </c>
      <c r="C134" s="41">
        <f>_xlfn.XLOOKUP($A134,'[1]Annex 2 EHV charges'!$G$10:$G$296,'[1]Annex 2 EHV charges'!$I$10:$I$296,"-",0)</f>
        <v>2.81</v>
      </c>
      <c r="D134" s="41">
        <f>_xlfn.XLOOKUP($A134,'[3]Annex 2 EHV charges'!$G$10:$G$307,'[3]Annex 2 EHV charges'!$I$10:$I$307,0,0)</f>
        <v>2.93</v>
      </c>
      <c r="E134" s="41">
        <f>IFERROR(_xlfn.XLOOKUP($A134,'[4]Annex 2 EHV charges'!$G$10:$G$290,'[4]Annex 2 EHV charges'!$I$10:$I$290,0,0),0)</f>
        <v>3.03</v>
      </c>
      <c r="F134" s="41">
        <f>_xlfn.XLOOKUP($A134,'[5]Annex 2 EHV charges'!$G$10:$G$308,'[5]Annex 2 EHV charges'!$J$10:$J$308,0,0)</f>
        <v>2.98</v>
      </c>
      <c r="G134" s="41">
        <f>_xlfn.XLOOKUP($A134,'[2]Annex 2 EHV charges'!$G$10:$G$346,'[2]Annex 2 EHV charges'!$J$10:$J$346,0,0)</f>
        <v>1.45</v>
      </c>
      <c r="H134" s="16">
        <f t="shared" si="6"/>
        <v>10.256500000000001</v>
      </c>
      <c r="I134" s="16">
        <f t="shared" si="7"/>
        <v>10.694500000000001</v>
      </c>
      <c r="J134" s="16">
        <f t="shared" si="10"/>
        <v>11.059499999999998</v>
      </c>
      <c r="K134" s="16">
        <f t="shared" si="8"/>
        <v>10.9068</v>
      </c>
      <c r="L134" s="16">
        <f t="shared" si="9"/>
        <v>5.2924999999999995</v>
      </c>
      <c r="M134" s="42"/>
      <c r="N134" s="42"/>
      <c r="O134" s="42"/>
      <c r="P134" s="42"/>
    </row>
    <row r="135" spans="1:16" x14ac:dyDescent="0.3">
      <c r="A135" s="15" t="str">
        <f>'[1]Annex 2 EHV charges'!$G131</f>
        <v>Lynn Wind Farm</v>
      </c>
      <c r="B135" s="15">
        <f>IFERROR(VLOOKUP($A135,'[2]Annex 2 EHV charges'!$G$10:$P$346,2,FALSE),"-")</f>
        <v>0</v>
      </c>
      <c r="C135" s="41">
        <f>_xlfn.XLOOKUP($A135,'[1]Annex 2 EHV charges'!$G$10:$G$296,'[1]Annex 2 EHV charges'!$I$10:$I$296,"-",0)</f>
        <v>144.71</v>
      </c>
      <c r="D135" s="41">
        <f>_xlfn.XLOOKUP($A135,'[3]Annex 2 EHV charges'!$G$10:$G$307,'[3]Annex 2 EHV charges'!$I$10:$I$307,0,0)</f>
        <v>146.51</v>
      </c>
      <c r="E135" s="41">
        <f>IFERROR(_xlfn.XLOOKUP($A135,'[4]Annex 2 EHV charges'!$G$10:$G$290,'[4]Annex 2 EHV charges'!$I$10:$I$290,0,0),0)</f>
        <v>137.94</v>
      </c>
      <c r="F135" s="41">
        <f>_xlfn.XLOOKUP($A135,'[5]Annex 2 EHV charges'!$G$10:$G$308,'[5]Annex 2 EHV charges'!$J$10:$J$308,0,0)</f>
        <v>135.29</v>
      </c>
      <c r="G135" s="41">
        <f>_xlfn.XLOOKUP($A135,'[2]Annex 2 EHV charges'!$G$10:$G$346,'[2]Annex 2 EHV charges'!$J$10:$J$346,0,0)</f>
        <v>229.76</v>
      </c>
      <c r="H135" s="16">
        <f t="shared" si="6"/>
        <v>528.19150000000002</v>
      </c>
      <c r="I135" s="16">
        <f t="shared" si="7"/>
        <v>534.76149999999996</v>
      </c>
      <c r="J135" s="16">
        <f t="shared" si="10"/>
        <v>503.48099999999999</v>
      </c>
      <c r="K135" s="16">
        <f t="shared" si="8"/>
        <v>495.16140000000001</v>
      </c>
      <c r="L135" s="16">
        <f t="shared" si="9"/>
        <v>838.62400000000002</v>
      </c>
      <c r="M135" s="42"/>
      <c r="N135" s="42"/>
      <c r="O135" s="42"/>
      <c r="P135" s="42"/>
    </row>
    <row r="136" spans="1:16" x14ac:dyDescent="0.3">
      <c r="A136" s="15" t="str">
        <f>'[1]Annex 2 EHV charges'!$G132</f>
        <v>Inner Dowsing Wind Farm</v>
      </c>
      <c r="B136" s="15">
        <f>IFERROR(VLOOKUP($A136,'[2]Annex 2 EHV charges'!$G$10:$P$346,2,FALSE),"-")</f>
        <v>0</v>
      </c>
      <c r="C136" s="41">
        <f>_xlfn.XLOOKUP($A136,'[1]Annex 2 EHV charges'!$G$10:$G$296,'[1]Annex 2 EHV charges'!$I$10:$I$296,"-",0)</f>
        <v>144.71</v>
      </c>
      <c r="D136" s="41">
        <f>_xlfn.XLOOKUP($A136,'[3]Annex 2 EHV charges'!$G$10:$G$307,'[3]Annex 2 EHV charges'!$I$10:$I$307,0,0)</f>
        <v>146.51</v>
      </c>
      <c r="E136" s="41">
        <f>IFERROR(_xlfn.XLOOKUP($A136,'[4]Annex 2 EHV charges'!$G$10:$G$290,'[4]Annex 2 EHV charges'!$I$10:$I$290,0,0),0)</f>
        <v>137.94</v>
      </c>
      <c r="F136" s="41">
        <f>_xlfn.XLOOKUP($A136,'[5]Annex 2 EHV charges'!$G$10:$G$308,'[5]Annex 2 EHV charges'!$J$10:$J$308,0,0)</f>
        <v>135.29</v>
      </c>
      <c r="G136" s="41">
        <f>_xlfn.XLOOKUP($A136,'[2]Annex 2 EHV charges'!$G$10:$G$346,'[2]Annex 2 EHV charges'!$J$10:$J$346,0,0)</f>
        <v>229.76</v>
      </c>
      <c r="H136" s="16">
        <f t="shared" si="6"/>
        <v>528.19150000000002</v>
      </c>
      <c r="I136" s="16">
        <f t="shared" si="7"/>
        <v>534.76149999999996</v>
      </c>
      <c r="J136" s="16">
        <f t="shared" si="10"/>
        <v>503.48099999999999</v>
      </c>
      <c r="K136" s="16">
        <f t="shared" si="8"/>
        <v>495.16140000000001</v>
      </c>
      <c r="L136" s="16">
        <f t="shared" si="9"/>
        <v>838.62400000000002</v>
      </c>
      <c r="M136" s="42"/>
      <c r="N136" s="42"/>
      <c r="O136" s="42"/>
      <c r="P136" s="42"/>
    </row>
    <row r="137" spans="1:16" x14ac:dyDescent="0.3">
      <c r="A137" s="15" t="str">
        <f>'[1]Annex 2 EHV charges'!$G133</f>
        <v>Bicker Fen Wind Farm</v>
      </c>
      <c r="B137" s="15">
        <f>IFERROR(VLOOKUP($A137,'[2]Annex 2 EHV charges'!$G$10:$P$346,2,FALSE),"-")</f>
        <v>0</v>
      </c>
      <c r="C137" s="41">
        <f>_xlfn.XLOOKUP($A137,'[1]Annex 2 EHV charges'!$G$10:$G$296,'[1]Annex 2 EHV charges'!$I$10:$I$296,"-",0)</f>
        <v>30.75</v>
      </c>
      <c r="D137" s="41">
        <f>_xlfn.XLOOKUP($A137,'[3]Annex 2 EHV charges'!$G$10:$G$307,'[3]Annex 2 EHV charges'!$I$10:$I$307,0,0)</f>
        <v>32.47</v>
      </c>
      <c r="E137" s="41">
        <f>IFERROR(_xlfn.XLOOKUP($A137,'[4]Annex 2 EHV charges'!$G$10:$G$290,'[4]Annex 2 EHV charges'!$I$10:$I$290,0,0),0)</f>
        <v>33.630000000000003</v>
      </c>
      <c r="F137" s="41">
        <f>_xlfn.XLOOKUP($A137,'[5]Annex 2 EHV charges'!$G$10:$G$308,'[5]Annex 2 EHV charges'!$J$10:$J$308,0,0)</f>
        <v>33.06</v>
      </c>
      <c r="G137" s="41">
        <f>_xlfn.XLOOKUP($A137,'[2]Annex 2 EHV charges'!$G$10:$G$346,'[2]Annex 2 EHV charges'!$J$10:$J$346,0,0)</f>
        <v>40.299999999999997</v>
      </c>
      <c r="H137" s="16">
        <f t="shared" si="6"/>
        <v>112.2375</v>
      </c>
      <c r="I137" s="16">
        <f t="shared" si="7"/>
        <v>118.5155</v>
      </c>
      <c r="J137" s="16">
        <f t="shared" si="10"/>
        <v>122.74950000000001</v>
      </c>
      <c r="K137" s="16">
        <f t="shared" si="8"/>
        <v>120.9996</v>
      </c>
      <c r="L137" s="16">
        <f t="shared" si="9"/>
        <v>147.095</v>
      </c>
      <c r="M137" s="42"/>
      <c r="N137" s="42"/>
      <c r="O137" s="42"/>
      <c r="P137" s="42"/>
    </row>
    <row r="138" spans="1:16" x14ac:dyDescent="0.3">
      <c r="A138" s="15" t="str">
        <f>'[1]Annex 2 EHV charges'!$G134</f>
        <v>London Road Heat Station</v>
      </c>
      <c r="B138" s="15">
        <f>IFERROR(VLOOKUP($A138,'[2]Annex 2 EHV charges'!$G$10:$P$346,2,FALSE),"-")</f>
        <v>0</v>
      </c>
      <c r="C138" s="41">
        <f>_xlfn.XLOOKUP($A138,'[1]Annex 2 EHV charges'!$G$10:$G$296,'[1]Annex 2 EHV charges'!$I$10:$I$296,"-",0)</f>
        <v>170.6</v>
      </c>
      <c r="D138" s="41">
        <f>_xlfn.XLOOKUP($A138,'[3]Annex 2 EHV charges'!$G$10:$G$307,'[3]Annex 2 EHV charges'!$I$10:$I$307,0,0)</f>
        <v>178.45</v>
      </c>
      <c r="E138" s="41">
        <f>IFERROR(_xlfn.XLOOKUP($A138,'[4]Annex 2 EHV charges'!$G$10:$G$290,'[4]Annex 2 EHV charges'!$I$10:$I$290,0,0),0)</f>
        <v>184.81</v>
      </c>
      <c r="F138" s="41">
        <f>_xlfn.XLOOKUP($A138,'[5]Annex 2 EHV charges'!$G$10:$G$308,'[5]Annex 2 EHV charges'!$J$10:$J$308,0,0)</f>
        <v>181.7</v>
      </c>
      <c r="G138" s="41">
        <f>_xlfn.XLOOKUP($A138,'[2]Annex 2 EHV charges'!$G$10:$G$346,'[2]Annex 2 EHV charges'!$J$10:$J$346,0,0)</f>
        <v>585.42999999999995</v>
      </c>
      <c r="H138" s="16">
        <f t="shared" si="6"/>
        <v>622.68999999999994</v>
      </c>
      <c r="I138" s="16">
        <f t="shared" si="7"/>
        <v>651.34249999999997</v>
      </c>
      <c r="J138" s="16">
        <f t="shared" si="10"/>
        <v>674.55650000000003</v>
      </c>
      <c r="K138" s="16">
        <f t="shared" si="8"/>
        <v>665.02199999999993</v>
      </c>
      <c r="L138" s="16">
        <f t="shared" si="9"/>
        <v>2136.8194999999996</v>
      </c>
      <c r="M138" s="42"/>
      <c r="N138" s="42"/>
      <c r="O138" s="42"/>
      <c r="P138" s="42"/>
    </row>
    <row r="139" spans="1:16" x14ac:dyDescent="0.3">
      <c r="A139" s="15" t="str">
        <f>'[1]Annex 2 EHV charges'!$G135</f>
        <v>Lindhurst Wind Farm</v>
      </c>
      <c r="B139" s="15">
        <f>IFERROR(VLOOKUP($A139,'[2]Annex 2 EHV charges'!$G$10:$P$346,2,FALSE),"-")</f>
        <v>0</v>
      </c>
      <c r="C139" s="41">
        <f>_xlfn.XLOOKUP($A139,'[1]Annex 2 EHV charges'!$G$10:$G$296,'[1]Annex 2 EHV charges'!$I$10:$I$296,"-",0)</f>
        <v>17.96</v>
      </c>
      <c r="D139" s="41">
        <f>_xlfn.XLOOKUP($A139,'[3]Annex 2 EHV charges'!$G$10:$G$307,'[3]Annex 2 EHV charges'!$I$10:$I$307,0,0)</f>
        <v>18.98</v>
      </c>
      <c r="E139" s="41">
        <f>IFERROR(_xlfn.XLOOKUP($A139,'[4]Annex 2 EHV charges'!$G$10:$G$290,'[4]Annex 2 EHV charges'!$I$10:$I$290,0,0),0)</f>
        <v>19.649999999999999</v>
      </c>
      <c r="F139" s="41">
        <f>_xlfn.XLOOKUP($A139,'[5]Annex 2 EHV charges'!$G$10:$G$308,'[5]Annex 2 EHV charges'!$J$10:$J$308,0,0)</f>
        <v>19.32</v>
      </c>
      <c r="G139" s="41">
        <f>_xlfn.XLOOKUP($A139,'[2]Annex 2 EHV charges'!$G$10:$G$346,'[2]Annex 2 EHV charges'!$J$10:$J$346,0,0)</f>
        <v>24.43</v>
      </c>
      <c r="H139" s="16">
        <f t="shared" si="6"/>
        <v>65.554000000000002</v>
      </c>
      <c r="I139" s="16">
        <f t="shared" si="7"/>
        <v>69.277000000000001</v>
      </c>
      <c r="J139" s="16">
        <f t="shared" si="10"/>
        <v>71.722499999999997</v>
      </c>
      <c r="K139" s="16">
        <f t="shared" si="8"/>
        <v>70.711200000000005</v>
      </c>
      <c r="L139" s="16">
        <f t="shared" si="9"/>
        <v>89.169499999999999</v>
      </c>
      <c r="M139" s="42"/>
      <c r="N139" s="42"/>
      <c r="O139" s="42"/>
      <c r="P139" s="42"/>
    </row>
    <row r="140" spans="1:16" x14ac:dyDescent="0.3">
      <c r="A140" s="15" t="str">
        <f>'[1]Annex 2 EHV charges'!$G136</f>
        <v>Staveley Works</v>
      </c>
      <c r="B140" s="15">
        <f>IFERROR(VLOOKUP($A140,'[2]Annex 2 EHV charges'!$G$10:$P$346,2,FALSE),"-")</f>
        <v>0</v>
      </c>
      <c r="C140" s="41">
        <f>_xlfn.XLOOKUP($A140,'[1]Annex 2 EHV charges'!$G$10:$G$296,'[1]Annex 2 EHV charges'!$I$10:$I$296,"-",0)</f>
        <v>4344.7299999999996</v>
      </c>
      <c r="D140" s="41">
        <f>_xlfn.XLOOKUP($A140,'[3]Annex 2 EHV charges'!$G$10:$G$307,'[3]Annex 2 EHV charges'!$I$10:$I$307,0,0)</f>
        <v>0</v>
      </c>
      <c r="E140" s="41">
        <f>IFERROR(_xlfn.XLOOKUP($A140,'[4]Annex 2 EHV charges'!$G$10:$G$290,'[4]Annex 2 EHV charges'!$I$10:$I$290,0,0),0)</f>
        <v>0</v>
      </c>
      <c r="F140" s="41">
        <f>_xlfn.XLOOKUP($A140,'[5]Annex 2 EHV charges'!$G$10:$G$308,'[5]Annex 2 EHV charges'!$J$10:$J$308,0,0)</f>
        <v>0</v>
      </c>
      <c r="G140" s="41">
        <f>_xlfn.XLOOKUP($A140,'[2]Annex 2 EHV charges'!$G$10:$G$346,'[2]Annex 2 EHV charges'!$J$10:$J$346,0,0)</f>
        <v>33.11</v>
      </c>
      <c r="H140" s="16">
        <f t="shared" si="6"/>
        <v>15858.264499999999</v>
      </c>
      <c r="I140" s="16">
        <f t="shared" si="7"/>
        <v>0</v>
      </c>
      <c r="J140" s="16">
        <f t="shared" si="10"/>
        <v>0</v>
      </c>
      <c r="K140" s="16">
        <f t="shared" si="8"/>
        <v>0</v>
      </c>
      <c r="L140" s="16">
        <f t="shared" si="9"/>
        <v>120.8515</v>
      </c>
      <c r="M140" s="42"/>
      <c r="N140" s="42"/>
      <c r="O140" s="42"/>
      <c r="P140" s="42"/>
    </row>
    <row r="141" spans="1:16" x14ac:dyDescent="0.3">
      <c r="A141" s="15" t="str">
        <f>'[1]Annex 2 EHV charges'!$G137</f>
        <v>AP Drivelines</v>
      </c>
      <c r="B141" s="15" t="str">
        <f>IFERROR(VLOOKUP($A141,'[2]Annex 2 EHV charges'!$G$10:$P$346,2,FALSE),"-")</f>
        <v>-</v>
      </c>
      <c r="C141" s="41">
        <f>_xlfn.XLOOKUP($A141,'[1]Annex 2 EHV charges'!$G$10:$G$296,'[1]Annex 2 EHV charges'!$I$10:$I$296,"-",0)</f>
        <v>224.55</v>
      </c>
      <c r="D141" s="41">
        <f>_xlfn.XLOOKUP($A141,'[3]Annex 2 EHV charges'!$G$10:$G$307,'[3]Annex 2 EHV charges'!$I$10:$I$307,0,0)</f>
        <v>230.68</v>
      </c>
      <c r="E141" s="41">
        <f>IFERROR(_xlfn.XLOOKUP($A141,'[4]Annex 2 EHV charges'!$G$10:$G$290,'[4]Annex 2 EHV charges'!$I$10:$I$290,0,0),0)</f>
        <v>0</v>
      </c>
      <c r="F141" s="41">
        <f>_xlfn.XLOOKUP($A141,'[5]Annex 2 EHV charges'!$G$10:$G$308,'[5]Annex 2 EHV charges'!$J$10:$J$308,0,0)</f>
        <v>0</v>
      </c>
      <c r="G141" s="41">
        <f>_xlfn.XLOOKUP($A141,'[2]Annex 2 EHV charges'!$G$10:$G$346,'[2]Annex 2 EHV charges'!$J$10:$J$346,0,0)</f>
        <v>0</v>
      </c>
      <c r="H141" s="16">
        <f t="shared" si="6"/>
        <v>819.60750000000007</v>
      </c>
      <c r="I141" s="16">
        <f t="shared" si="7"/>
        <v>841.98199999999997</v>
      </c>
      <c r="J141" s="16">
        <f t="shared" si="10"/>
        <v>0</v>
      </c>
      <c r="K141" s="16">
        <f t="shared" si="8"/>
        <v>0</v>
      </c>
      <c r="L141" s="16">
        <f t="shared" si="9"/>
        <v>0</v>
      </c>
      <c r="M141" s="42"/>
      <c r="N141" s="42"/>
      <c r="O141" s="42"/>
      <c r="P141" s="42"/>
    </row>
    <row r="142" spans="1:16" x14ac:dyDescent="0.3">
      <c r="A142" s="15" t="str">
        <f>'[1]Annex 2 EHV charges'!$G138</f>
        <v>Rolls Royce Coventry</v>
      </c>
      <c r="B142" s="15">
        <f>IFERROR(VLOOKUP($A142,'[2]Annex 2 EHV charges'!$G$10:$P$346,2,FALSE),"-")</f>
        <v>1</v>
      </c>
      <c r="C142" s="41">
        <f>_xlfn.XLOOKUP($A142,'[1]Annex 2 EHV charges'!$G$10:$G$296,'[1]Annex 2 EHV charges'!$I$10:$I$296,"-",0)</f>
        <v>287.86</v>
      </c>
      <c r="D142" s="41">
        <f>_xlfn.XLOOKUP($A142,'[3]Annex 2 EHV charges'!$G$10:$G$307,'[3]Annex 2 EHV charges'!$I$10:$I$307,0,0)</f>
        <v>297.06</v>
      </c>
      <c r="E142" s="41">
        <f>IFERROR(_xlfn.XLOOKUP($A142,'[4]Annex 2 EHV charges'!$G$10:$G$290,'[4]Annex 2 EHV charges'!$I$10:$I$290,0,0),0)</f>
        <v>7688.38</v>
      </c>
      <c r="F142" s="41">
        <f>_xlfn.XLOOKUP($A142,'[5]Annex 2 EHV charges'!$G$10:$G$308,'[5]Annex 2 EHV charges'!$J$10:$J$308,0,0)</f>
        <v>1782.13</v>
      </c>
      <c r="G142" s="41">
        <f>_xlfn.XLOOKUP($A142,'[2]Annex 2 EHV charges'!$G$10:$G$346,'[2]Annex 2 EHV charges'!$J$10:$J$346,0,0)</f>
        <v>1961.05</v>
      </c>
      <c r="H142" s="16">
        <f t="shared" si="6"/>
        <v>1050.6890000000001</v>
      </c>
      <c r="I142" s="16">
        <f t="shared" si="7"/>
        <v>1084.269</v>
      </c>
      <c r="J142" s="16">
        <f t="shared" si="10"/>
        <v>28062.587000000003</v>
      </c>
      <c r="K142" s="16">
        <f t="shared" si="8"/>
        <v>6522.5958000000001</v>
      </c>
      <c r="L142" s="16">
        <f t="shared" si="9"/>
        <v>7157.8324999999995</v>
      </c>
      <c r="M142" s="42"/>
      <c r="N142" s="42"/>
      <c r="O142" s="42"/>
      <c r="P142" s="42"/>
    </row>
    <row r="143" spans="1:16" x14ac:dyDescent="0.3">
      <c r="A143" s="15" t="str">
        <f>'[1]Annex 2 EHV charges'!$G139</f>
        <v>Caterpillar</v>
      </c>
      <c r="B143" s="15">
        <f>IFERROR(VLOOKUP($A143,'[2]Annex 2 EHV charges'!$G$10:$P$346,2,FALSE),"-")</f>
        <v>2</v>
      </c>
      <c r="C143" s="41">
        <f>_xlfn.XLOOKUP($A143,'[1]Annex 2 EHV charges'!$G$10:$G$296,'[1]Annex 2 EHV charges'!$I$10:$I$296,"-",0)</f>
        <v>3528.94</v>
      </c>
      <c r="D143" s="41">
        <f>_xlfn.XLOOKUP($A143,'[3]Annex 2 EHV charges'!$G$10:$G$307,'[3]Annex 2 EHV charges'!$I$10:$I$307,0,0)</f>
        <v>3712.29</v>
      </c>
      <c r="E143" s="41">
        <f>IFERROR(_xlfn.XLOOKUP($A143,'[4]Annex 2 EHV charges'!$G$10:$G$290,'[4]Annex 2 EHV charges'!$I$10:$I$290,0,0),0)</f>
        <v>20035.3</v>
      </c>
      <c r="F143" s="41">
        <f>_xlfn.XLOOKUP($A143,'[5]Annex 2 EHV charges'!$G$10:$G$308,'[5]Annex 2 EHV charges'!$J$10:$J$308,0,0)</f>
        <v>12644.37</v>
      </c>
      <c r="G143" s="41">
        <f>_xlfn.XLOOKUP($A143,'[2]Annex 2 EHV charges'!$G$10:$G$346,'[2]Annex 2 EHV charges'!$J$10:$J$346,0,0)</f>
        <v>17254.849999999999</v>
      </c>
      <c r="H143" s="16">
        <f t="shared" si="6"/>
        <v>12880.630999999999</v>
      </c>
      <c r="I143" s="16">
        <f t="shared" si="7"/>
        <v>13549.8585</v>
      </c>
      <c r="J143" s="16">
        <f t="shared" si="10"/>
        <v>73128.844999999987</v>
      </c>
      <c r="K143" s="16">
        <f t="shared" si="8"/>
        <v>46278.394200000002</v>
      </c>
      <c r="L143" s="16">
        <f t="shared" si="9"/>
        <v>62980.202499999999</v>
      </c>
      <c r="M143" s="42"/>
      <c r="N143" s="42"/>
      <c r="O143" s="42"/>
      <c r="P143" s="42"/>
    </row>
    <row r="144" spans="1:16" x14ac:dyDescent="0.3">
      <c r="A144" s="15" t="str">
        <f>'[1]Annex 2 EHV charges'!$G140</f>
        <v>Santander Carlton Park</v>
      </c>
      <c r="B144" s="15">
        <f>IFERROR(VLOOKUP($A144,'[2]Annex 2 EHV charges'!$G$10:$P$346,2,FALSE),"-")</f>
        <v>1</v>
      </c>
      <c r="C144" s="41">
        <f>_xlfn.XLOOKUP($A144,'[1]Annex 2 EHV charges'!$G$10:$G$296,'[1]Annex 2 EHV charges'!$I$10:$I$296,"-",0)</f>
        <v>287.86</v>
      </c>
      <c r="D144" s="41">
        <f>_xlfn.XLOOKUP($A144,'[3]Annex 2 EHV charges'!$G$10:$G$307,'[3]Annex 2 EHV charges'!$I$10:$I$307,0,0)</f>
        <v>297.06</v>
      </c>
      <c r="E144" s="41">
        <f>IFERROR(_xlfn.XLOOKUP($A144,'[4]Annex 2 EHV charges'!$G$10:$G$290,'[4]Annex 2 EHV charges'!$I$10:$I$290,0,0),0)</f>
        <v>7688.38</v>
      </c>
      <c r="F144" s="41">
        <f>_xlfn.XLOOKUP($A144,'[5]Annex 2 EHV charges'!$G$10:$G$308,'[5]Annex 2 EHV charges'!$J$10:$J$308,0,0)</f>
        <v>1782.13</v>
      </c>
      <c r="G144" s="41">
        <f>_xlfn.XLOOKUP($A144,'[2]Annex 2 EHV charges'!$G$10:$G$346,'[2]Annex 2 EHV charges'!$J$10:$J$346,0,0)</f>
        <v>1961.05</v>
      </c>
      <c r="H144" s="16">
        <f t="shared" ref="H144:H207" si="11">($C144/100)*365</f>
        <v>1050.6890000000001</v>
      </c>
      <c r="I144" s="16">
        <f t="shared" ref="I144:I207" si="12">($D144/100)*365</f>
        <v>1084.269</v>
      </c>
      <c r="J144" s="16">
        <f t="shared" si="10"/>
        <v>28062.587000000003</v>
      </c>
      <c r="K144" s="16">
        <f t="shared" ref="K144:K207" si="13">($F144/100)*366</f>
        <v>6522.5958000000001</v>
      </c>
      <c r="L144" s="16">
        <f t="shared" ref="L144:L207" si="14">($G144/100)*365</f>
        <v>7157.8324999999995</v>
      </c>
      <c r="M144" s="42"/>
      <c r="N144" s="42"/>
      <c r="O144" s="42"/>
      <c r="P144" s="42"/>
    </row>
    <row r="145" spans="1:16" x14ac:dyDescent="0.3">
      <c r="A145" s="15" t="str">
        <f>'[1]Annex 2 EHV charges'!$G141</f>
        <v>Brush</v>
      </c>
      <c r="B145" s="15">
        <f>IFERROR(VLOOKUP($A145,'[2]Annex 2 EHV charges'!$G$10:$P$346,2,FALSE),"-")</f>
        <v>2</v>
      </c>
      <c r="C145" s="41">
        <f>_xlfn.XLOOKUP($A145,'[1]Annex 2 EHV charges'!$G$10:$G$296,'[1]Annex 2 EHV charges'!$I$10:$I$296,"-",0)</f>
        <v>287.86</v>
      </c>
      <c r="D145" s="41">
        <f>_xlfn.XLOOKUP($A145,'[3]Annex 2 EHV charges'!$G$10:$G$307,'[3]Annex 2 EHV charges'!$I$10:$I$307,0,0)</f>
        <v>297.06</v>
      </c>
      <c r="E145" s="41">
        <f>IFERROR(_xlfn.XLOOKUP($A145,'[4]Annex 2 EHV charges'!$G$10:$G$290,'[4]Annex 2 EHV charges'!$I$10:$I$290,0,0),0)</f>
        <v>16498.349999999999</v>
      </c>
      <c r="F145" s="41">
        <f>_xlfn.XLOOKUP($A145,'[5]Annex 2 EHV charges'!$G$10:$G$308,'[5]Annex 2 EHV charges'!$J$10:$J$308,0,0)</f>
        <v>9167.0300000000007</v>
      </c>
      <c r="G145" s="41">
        <f>_xlfn.XLOOKUP($A145,'[2]Annex 2 EHV charges'!$G$10:$G$346,'[2]Annex 2 EHV charges'!$J$10:$J$346,0,0)</f>
        <v>12530.53</v>
      </c>
      <c r="H145" s="16">
        <f t="shared" si="11"/>
        <v>1050.6890000000001</v>
      </c>
      <c r="I145" s="16">
        <f t="shared" si="12"/>
        <v>1084.269</v>
      </c>
      <c r="J145" s="16">
        <f t="shared" si="10"/>
        <v>60218.977499999994</v>
      </c>
      <c r="K145" s="16">
        <f t="shared" si="13"/>
        <v>33551.329800000007</v>
      </c>
      <c r="L145" s="16">
        <f t="shared" si="14"/>
        <v>45736.434500000003</v>
      </c>
      <c r="M145" s="42"/>
      <c r="N145" s="42"/>
      <c r="O145" s="42"/>
      <c r="P145" s="42"/>
    </row>
    <row r="146" spans="1:16" x14ac:dyDescent="0.3">
      <c r="A146" s="15" t="str">
        <f>'[1]Annex 2 EHV charges'!$G142</f>
        <v>JCB</v>
      </c>
      <c r="B146" s="15">
        <f>IFERROR(VLOOKUP($A146,'[2]Annex 2 EHV charges'!$G$10:$P$346,2,FALSE),"-")</f>
        <v>2</v>
      </c>
      <c r="C146" s="41">
        <f>_xlfn.XLOOKUP($A146,'[1]Annex 2 EHV charges'!$G$10:$G$296,'[1]Annex 2 EHV charges'!$I$10:$I$296,"-",0)</f>
        <v>287.86</v>
      </c>
      <c r="D146" s="41">
        <f>_xlfn.XLOOKUP($A146,'[3]Annex 2 EHV charges'!$G$10:$G$307,'[3]Annex 2 EHV charges'!$I$10:$I$307,0,0)</f>
        <v>297.06</v>
      </c>
      <c r="E146" s="41">
        <f>IFERROR(_xlfn.XLOOKUP($A146,'[4]Annex 2 EHV charges'!$G$10:$G$290,'[4]Annex 2 EHV charges'!$I$10:$I$290,0,0),0)</f>
        <v>16498.349999999999</v>
      </c>
      <c r="F146" s="41">
        <f>_xlfn.XLOOKUP($A146,'[5]Annex 2 EHV charges'!$G$10:$G$308,'[5]Annex 2 EHV charges'!$J$10:$J$308,0,0)</f>
        <v>9167.0300000000007</v>
      </c>
      <c r="G146" s="41">
        <f>_xlfn.XLOOKUP($A146,'[2]Annex 2 EHV charges'!$G$10:$G$346,'[2]Annex 2 EHV charges'!$J$10:$J$346,0,0)</f>
        <v>12530.53</v>
      </c>
      <c r="H146" s="16">
        <f t="shared" si="11"/>
        <v>1050.6890000000001</v>
      </c>
      <c r="I146" s="16">
        <f t="shared" si="12"/>
        <v>1084.269</v>
      </c>
      <c r="J146" s="16">
        <f t="shared" si="10"/>
        <v>60218.977499999994</v>
      </c>
      <c r="K146" s="16">
        <f t="shared" si="13"/>
        <v>33551.329800000007</v>
      </c>
      <c r="L146" s="16">
        <f t="shared" si="14"/>
        <v>45736.434500000003</v>
      </c>
      <c r="M146" s="42"/>
      <c r="N146" s="42"/>
      <c r="O146" s="42"/>
      <c r="P146" s="42"/>
    </row>
    <row r="147" spans="1:16" x14ac:dyDescent="0.3">
      <c r="A147" s="15" t="str">
        <f>'[1]Annex 2 EHV charges'!$G143</f>
        <v>Cast Bar UK</v>
      </c>
      <c r="B147" s="15">
        <f>IFERROR(VLOOKUP($A147,'[2]Annex 2 EHV charges'!$G$10:$P$346,2,FALSE),"-")</f>
        <v>2</v>
      </c>
      <c r="C147" s="41">
        <f>_xlfn.XLOOKUP($A147,'[1]Annex 2 EHV charges'!$G$10:$G$296,'[1]Annex 2 EHV charges'!$I$10:$I$296,"-",0)</f>
        <v>354.02</v>
      </c>
      <c r="D147" s="41">
        <f>_xlfn.XLOOKUP($A147,'[3]Annex 2 EHV charges'!$G$10:$G$307,'[3]Annex 2 EHV charges'!$I$10:$I$307,0,0)</f>
        <v>366.43</v>
      </c>
      <c r="E147" s="41">
        <f>IFERROR(_xlfn.XLOOKUP($A147,'[4]Annex 2 EHV charges'!$G$10:$G$290,'[4]Annex 2 EHV charges'!$I$10:$I$290,0,0),0)</f>
        <v>16570.189999999999</v>
      </c>
      <c r="F147" s="41">
        <f>_xlfn.XLOOKUP($A147,'[5]Annex 2 EHV charges'!$G$10:$G$308,'[5]Annex 2 EHV charges'!$J$10:$J$308,0,0)</f>
        <v>9237.66</v>
      </c>
      <c r="G147" s="41">
        <f>_xlfn.XLOOKUP($A147,'[2]Annex 2 EHV charges'!$G$10:$G$346,'[2]Annex 2 EHV charges'!$J$10:$J$346,0,0)</f>
        <v>12530.53</v>
      </c>
      <c r="H147" s="16">
        <f t="shared" si="11"/>
        <v>1292.173</v>
      </c>
      <c r="I147" s="16">
        <f t="shared" si="12"/>
        <v>1337.4694999999999</v>
      </c>
      <c r="J147" s="16">
        <f t="shared" si="10"/>
        <v>60481.193500000001</v>
      </c>
      <c r="K147" s="16">
        <f t="shared" si="13"/>
        <v>33809.835599999999</v>
      </c>
      <c r="L147" s="16">
        <f t="shared" si="14"/>
        <v>45736.434500000003</v>
      </c>
      <c r="M147" s="42"/>
      <c r="N147" s="42"/>
      <c r="O147" s="42"/>
      <c r="P147" s="42"/>
    </row>
    <row r="148" spans="1:16" x14ac:dyDescent="0.3">
      <c r="A148" s="15" t="str">
        <f>'[1]Annex 2 EHV charges'!$G144</f>
        <v>Bretby GP</v>
      </c>
      <c r="B148" s="15">
        <f>IFERROR(VLOOKUP($A148,'[2]Annex 2 EHV charges'!$G$10:$P$346,2,FALSE),"-")</f>
        <v>1</v>
      </c>
      <c r="C148" s="41">
        <f>_xlfn.XLOOKUP($A148,'[1]Annex 2 EHV charges'!$G$10:$G$296,'[1]Annex 2 EHV charges'!$I$10:$I$296,"-",0)</f>
        <v>221.7</v>
      </c>
      <c r="D148" s="41">
        <f>_xlfn.XLOOKUP($A148,'[3]Annex 2 EHV charges'!$G$10:$G$307,'[3]Annex 2 EHV charges'!$I$10:$I$307,0,0)</f>
        <v>227.7</v>
      </c>
      <c r="E148" s="41">
        <f>IFERROR(_xlfn.XLOOKUP($A148,'[4]Annex 2 EHV charges'!$G$10:$G$290,'[4]Annex 2 EHV charges'!$I$10:$I$290,0,0),0)</f>
        <v>7616.54</v>
      </c>
      <c r="F148" s="41">
        <f>_xlfn.XLOOKUP($A148,'[5]Annex 2 EHV charges'!$G$10:$G$308,'[5]Annex 2 EHV charges'!$J$10:$J$308,0,0)</f>
        <v>1711.5</v>
      </c>
      <c r="G148" s="41">
        <f>_xlfn.XLOOKUP($A148,'[2]Annex 2 EHV charges'!$G$10:$G$346,'[2]Annex 2 EHV charges'!$J$10:$J$346,0,0)</f>
        <v>1961.05</v>
      </c>
      <c r="H148" s="16">
        <f t="shared" si="11"/>
        <v>809.20500000000004</v>
      </c>
      <c r="I148" s="16">
        <f t="shared" si="12"/>
        <v>831.1049999999999</v>
      </c>
      <c r="J148" s="16">
        <f t="shared" si="10"/>
        <v>27800.371000000003</v>
      </c>
      <c r="K148" s="16">
        <f t="shared" si="13"/>
        <v>6264.0899999999992</v>
      </c>
      <c r="L148" s="16">
        <f t="shared" si="14"/>
        <v>7157.8324999999995</v>
      </c>
      <c r="M148" s="42"/>
      <c r="N148" s="42"/>
      <c r="O148" s="42"/>
      <c r="P148" s="42"/>
    </row>
    <row r="149" spans="1:16" x14ac:dyDescent="0.3">
      <c r="A149" s="15" t="str">
        <f>'[1]Annex 2 EHV charges'!$G145</f>
        <v>Holwell Works</v>
      </c>
      <c r="B149" s="15">
        <f>IFERROR(VLOOKUP($A149,'[2]Annex 2 EHV charges'!$G$10:$P$346,2,FALSE),"-")</f>
        <v>2</v>
      </c>
      <c r="C149" s="41">
        <f>_xlfn.XLOOKUP($A149,'[1]Annex 2 EHV charges'!$G$10:$G$296,'[1]Annex 2 EHV charges'!$I$10:$I$296,"-",0)</f>
        <v>287.86</v>
      </c>
      <c r="D149" s="41">
        <f>_xlfn.XLOOKUP($A149,'[3]Annex 2 EHV charges'!$G$10:$G$307,'[3]Annex 2 EHV charges'!$I$10:$I$307,0,0)</f>
        <v>297.06</v>
      </c>
      <c r="E149" s="41">
        <f>IFERROR(_xlfn.XLOOKUP($A149,'[4]Annex 2 EHV charges'!$G$10:$G$290,'[4]Annex 2 EHV charges'!$I$10:$I$290,0,0),0)</f>
        <v>16498.349999999999</v>
      </c>
      <c r="F149" s="41">
        <f>_xlfn.XLOOKUP($A149,'[5]Annex 2 EHV charges'!$G$10:$G$308,'[5]Annex 2 EHV charges'!$J$10:$J$308,0,0)</f>
        <v>9167.0300000000007</v>
      </c>
      <c r="G149" s="41">
        <f>_xlfn.XLOOKUP($A149,'[2]Annex 2 EHV charges'!$G$10:$G$346,'[2]Annex 2 EHV charges'!$J$10:$J$346,0,0)</f>
        <v>12530.53</v>
      </c>
      <c r="H149" s="16">
        <f t="shared" si="11"/>
        <v>1050.6890000000001</v>
      </c>
      <c r="I149" s="16">
        <f t="shared" si="12"/>
        <v>1084.269</v>
      </c>
      <c r="J149" s="16">
        <f t="shared" si="10"/>
        <v>60218.977499999994</v>
      </c>
      <c r="K149" s="16">
        <f t="shared" si="13"/>
        <v>33551.329800000007</v>
      </c>
      <c r="L149" s="16">
        <f t="shared" si="14"/>
        <v>45736.434500000003</v>
      </c>
      <c r="M149" s="42"/>
      <c r="N149" s="42"/>
      <c r="O149" s="42"/>
      <c r="P149" s="42"/>
    </row>
    <row r="150" spans="1:16" x14ac:dyDescent="0.3">
      <c r="A150" s="15" t="str">
        <f>'[1]Annex 2 EHV charges'!$G146</f>
        <v>Pedigree Petfoods</v>
      </c>
      <c r="B150" s="15">
        <f>IFERROR(VLOOKUP($A150,'[2]Annex 2 EHV charges'!$G$10:$P$346,2,FALSE),"-")</f>
        <v>2</v>
      </c>
      <c r="C150" s="41">
        <f>_xlfn.XLOOKUP($A150,'[1]Annex 2 EHV charges'!$G$10:$G$296,'[1]Annex 2 EHV charges'!$I$10:$I$296,"-",0)</f>
        <v>221.7</v>
      </c>
      <c r="D150" s="41">
        <f>_xlfn.XLOOKUP($A150,'[3]Annex 2 EHV charges'!$G$10:$G$307,'[3]Annex 2 EHV charges'!$I$10:$I$307,0,0)</f>
        <v>227.7</v>
      </c>
      <c r="E150" s="41">
        <f>IFERROR(_xlfn.XLOOKUP($A150,'[4]Annex 2 EHV charges'!$G$10:$G$290,'[4]Annex 2 EHV charges'!$I$10:$I$290,0,0),0)</f>
        <v>16426.509999999998</v>
      </c>
      <c r="F150" s="41">
        <f>_xlfn.XLOOKUP($A150,'[5]Annex 2 EHV charges'!$G$10:$G$308,'[5]Annex 2 EHV charges'!$J$10:$J$308,0,0)</f>
        <v>9096.4</v>
      </c>
      <c r="G150" s="41">
        <f>_xlfn.XLOOKUP($A150,'[2]Annex 2 EHV charges'!$G$10:$G$346,'[2]Annex 2 EHV charges'!$J$10:$J$346,0,0)</f>
        <v>12530.53</v>
      </c>
      <c r="H150" s="16">
        <f t="shared" si="11"/>
        <v>809.20500000000004</v>
      </c>
      <c r="I150" s="16">
        <f t="shared" si="12"/>
        <v>831.1049999999999</v>
      </c>
      <c r="J150" s="16">
        <f t="shared" si="10"/>
        <v>59956.761499999993</v>
      </c>
      <c r="K150" s="16">
        <f t="shared" si="13"/>
        <v>33292.824000000001</v>
      </c>
      <c r="L150" s="16">
        <f t="shared" si="14"/>
        <v>45736.434500000003</v>
      </c>
      <c r="M150" s="42"/>
      <c r="N150" s="42"/>
      <c r="O150" s="42"/>
      <c r="P150" s="42"/>
    </row>
    <row r="151" spans="1:16" x14ac:dyDescent="0.3">
      <c r="A151" s="15" t="str">
        <f>'[1]Annex 2 EHV charges'!$G147</f>
        <v>Alstom Wolverton</v>
      </c>
      <c r="B151" s="15">
        <f>IFERROR(VLOOKUP($A151,'[2]Annex 2 EHV charges'!$G$10:$P$346,2,FALSE),"-")</f>
        <v>1</v>
      </c>
      <c r="C151" s="41">
        <f>_xlfn.XLOOKUP($A151,'[1]Annex 2 EHV charges'!$G$10:$G$296,'[1]Annex 2 EHV charges'!$I$10:$I$296,"-",0)</f>
        <v>287.86</v>
      </c>
      <c r="D151" s="41">
        <f>_xlfn.XLOOKUP($A151,'[3]Annex 2 EHV charges'!$G$10:$G$307,'[3]Annex 2 EHV charges'!$I$10:$I$307,0,0)</f>
        <v>297.06</v>
      </c>
      <c r="E151" s="41">
        <f>IFERROR(_xlfn.XLOOKUP($A151,'[4]Annex 2 EHV charges'!$G$10:$G$290,'[4]Annex 2 EHV charges'!$I$10:$I$290,0,0),0)</f>
        <v>7688.38</v>
      </c>
      <c r="F151" s="41">
        <f>_xlfn.XLOOKUP($A151,'[5]Annex 2 EHV charges'!$G$10:$G$308,'[5]Annex 2 EHV charges'!$J$10:$J$308,0,0)</f>
        <v>1782.13</v>
      </c>
      <c r="G151" s="41">
        <f>_xlfn.XLOOKUP($A151,'[2]Annex 2 EHV charges'!$G$10:$G$346,'[2]Annex 2 EHV charges'!$J$10:$J$346,0,0)</f>
        <v>1961.05</v>
      </c>
      <c r="H151" s="16">
        <f t="shared" si="11"/>
        <v>1050.6890000000001</v>
      </c>
      <c r="I151" s="16">
        <f t="shared" si="12"/>
        <v>1084.269</v>
      </c>
      <c r="J151" s="16">
        <f t="shared" si="10"/>
        <v>28062.587000000003</v>
      </c>
      <c r="K151" s="16">
        <f t="shared" si="13"/>
        <v>6522.5958000000001</v>
      </c>
      <c r="L151" s="16">
        <f t="shared" si="14"/>
        <v>7157.8324999999995</v>
      </c>
      <c r="M151" s="42"/>
      <c r="N151" s="42"/>
      <c r="O151" s="42"/>
      <c r="P151" s="42"/>
    </row>
    <row r="152" spans="1:16" x14ac:dyDescent="0.3">
      <c r="A152" s="15" t="str">
        <f>'[1]Annex 2 EHV charges'!$G148</f>
        <v>Colworth Laboratory</v>
      </c>
      <c r="B152" s="15">
        <f>IFERROR(VLOOKUP($A152,'[2]Annex 2 EHV charges'!$G$10:$P$346,2,FALSE),"-")</f>
        <v>1</v>
      </c>
      <c r="C152" s="41">
        <f>_xlfn.XLOOKUP($A152,'[1]Annex 2 EHV charges'!$G$10:$G$296,'[1]Annex 2 EHV charges'!$I$10:$I$296,"-",0)</f>
        <v>287.86</v>
      </c>
      <c r="D152" s="41">
        <f>_xlfn.XLOOKUP($A152,'[3]Annex 2 EHV charges'!$G$10:$G$307,'[3]Annex 2 EHV charges'!$I$10:$I$307,0,0)</f>
        <v>297.06</v>
      </c>
      <c r="E152" s="41">
        <f>IFERROR(_xlfn.XLOOKUP($A152,'[4]Annex 2 EHV charges'!$G$10:$G$290,'[4]Annex 2 EHV charges'!$I$10:$I$290,0,0),0)</f>
        <v>7688.38</v>
      </c>
      <c r="F152" s="41">
        <f>_xlfn.XLOOKUP($A152,'[5]Annex 2 EHV charges'!$G$10:$G$308,'[5]Annex 2 EHV charges'!$J$10:$J$308,0,0)</f>
        <v>1782.13</v>
      </c>
      <c r="G152" s="41">
        <f>_xlfn.XLOOKUP($A152,'[2]Annex 2 EHV charges'!$G$10:$G$346,'[2]Annex 2 EHV charges'!$J$10:$J$346,0,0)</f>
        <v>1961.05</v>
      </c>
      <c r="H152" s="16">
        <f t="shared" si="11"/>
        <v>1050.6890000000001</v>
      </c>
      <c r="I152" s="16">
        <f t="shared" si="12"/>
        <v>1084.269</v>
      </c>
      <c r="J152" s="16">
        <f t="shared" si="10"/>
        <v>28062.587000000003</v>
      </c>
      <c r="K152" s="16">
        <f t="shared" si="13"/>
        <v>6522.5958000000001</v>
      </c>
      <c r="L152" s="16">
        <f t="shared" si="14"/>
        <v>7157.8324999999995</v>
      </c>
      <c r="M152" s="42"/>
      <c r="N152" s="42"/>
      <c r="O152" s="42"/>
      <c r="P152" s="42"/>
    </row>
    <row r="153" spans="1:16" x14ac:dyDescent="0.3">
      <c r="A153" s="15" t="str">
        <f>'[1]Annex 2 EHV charges'!$G149</f>
        <v>Boots Thane Road</v>
      </c>
      <c r="B153" s="15">
        <f>IFERROR(VLOOKUP($A153,'[2]Annex 2 EHV charges'!$G$10:$P$346,2,FALSE),"-")</f>
        <v>2</v>
      </c>
      <c r="C153" s="41">
        <f>_xlfn.XLOOKUP($A153,'[1]Annex 2 EHV charges'!$G$10:$G$296,'[1]Annex 2 EHV charges'!$I$10:$I$296,"-",0)</f>
        <v>598.33000000000004</v>
      </c>
      <c r="D153" s="41">
        <f>_xlfn.XLOOKUP($A153,'[3]Annex 2 EHV charges'!$G$10:$G$307,'[3]Annex 2 EHV charges'!$I$10:$I$307,0,0)</f>
        <v>616.45000000000005</v>
      </c>
      <c r="E153" s="41">
        <f>IFERROR(_xlfn.XLOOKUP($A153,'[4]Annex 2 EHV charges'!$G$10:$G$290,'[4]Annex 2 EHV charges'!$I$10:$I$290,0,0),0)</f>
        <v>16769.95</v>
      </c>
      <c r="F153" s="41">
        <f>_xlfn.XLOOKUP($A153,'[5]Annex 2 EHV charges'!$G$10:$G$308,'[5]Annex 2 EHV charges'!$J$10:$J$308,0,0)</f>
        <v>9432.66</v>
      </c>
      <c r="G153" s="41">
        <f>_xlfn.XLOOKUP($A153,'[2]Annex 2 EHV charges'!$G$10:$G$346,'[2]Annex 2 EHV charges'!$J$10:$J$346,0,0)</f>
        <v>12848.98</v>
      </c>
      <c r="H153" s="16">
        <f t="shared" si="11"/>
        <v>2183.9045000000001</v>
      </c>
      <c r="I153" s="16">
        <f t="shared" si="12"/>
        <v>2250.0425</v>
      </c>
      <c r="J153" s="16">
        <f t="shared" ref="J153:J216" si="15">IFERROR(($E153/100)*365,0)</f>
        <v>61210.317499999997</v>
      </c>
      <c r="K153" s="16">
        <f t="shared" si="13"/>
        <v>34523.535600000003</v>
      </c>
      <c r="L153" s="16">
        <f t="shared" si="14"/>
        <v>46898.777000000002</v>
      </c>
      <c r="M153" s="42"/>
      <c r="N153" s="42"/>
      <c r="O153" s="42"/>
      <c r="P153" s="42"/>
    </row>
    <row r="154" spans="1:16" x14ac:dyDescent="0.3">
      <c r="A154" s="15" t="str">
        <f>'[1]Annex 2 EHV charges'!$G150</f>
        <v>QMC</v>
      </c>
      <c r="B154" s="15">
        <f>IFERROR(VLOOKUP($A154,'[2]Annex 2 EHV charges'!$G$10:$P$346,2,FALSE),"-")</f>
        <v>2</v>
      </c>
      <c r="C154" s="41">
        <f>_xlfn.XLOOKUP($A154,'[1]Annex 2 EHV charges'!$G$10:$G$296,'[1]Annex 2 EHV charges'!$I$10:$I$296,"-",0)</f>
        <v>87.58</v>
      </c>
      <c r="D154" s="41">
        <f>_xlfn.XLOOKUP($A154,'[3]Annex 2 EHV charges'!$G$10:$G$307,'[3]Annex 2 EHV charges'!$I$10:$I$307,0,0)</f>
        <v>88.53</v>
      </c>
      <c r="E154" s="41">
        <f>IFERROR(_xlfn.XLOOKUP($A154,'[4]Annex 2 EHV charges'!$G$10:$G$290,'[4]Annex 2 EHV charges'!$I$10:$I$290,0,0),0)</f>
        <v>16273.89</v>
      </c>
      <c r="F154" s="41">
        <f>_xlfn.XLOOKUP($A154,'[5]Annex 2 EHV charges'!$G$10:$G$308,'[5]Annex 2 EHV charges'!$J$10:$J$308,0,0)</f>
        <v>8946.15</v>
      </c>
      <c r="G154" s="41">
        <f>_xlfn.XLOOKUP($A154,'[2]Annex 2 EHV charges'!$G$10:$G$346,'[2]Annex 2 EHV charges'!$J$10:$J$346,0,0)</f>
        <v>12440.84</v>
      </c>
      <c r="H154" s="16">
        <f t="shared" si="11"/>
        <v>319.66700000000003</v>
      </c>
      <c r="I154" s="16">
        <f t="shared" si="12"/>
        <v>323.1345</v>
      </c>
      <c r="J154" s="16">
        <f t="shared" si="15"/>
        <v>59399.698499999999</v>
      </c>
      <c r="K154" s="16">
        <f t="shared" si="13"/>
        <v>32742.909</v>
      </c>
      <c r="L154" s="16">
        <f t="shared" si="14"/>
        <v>45409.065999999999</v>
      </c>
      <c r="M154" s="42"/>
      <c r="N154" s="42"/>
      <c r="O154" s="42"/>
      <c r="P154" s="42"/>
    </row>
    <row r="155" spans="1:16" x14ac:dyDescent="0.3">
      <c r="A155" s="15" t="str">
        <f>'[1]Annex 2 EHV charges'!$G151</f>
        <v>British Gypsum</v>
      </c>
      <c r="B155" s="15">
        <f>IFERROR(VLOOKUP($A155,'[2]Annex 2 EHV charges'!$G$10:$P$346,2,FALSE),"-")</f>
        <v>2</v>
      </c>
      <c r="C155" s="41">
        <f>_xlfn.XLOOKUP($A155,'[1]Annex 2 EHV charges'!$G$10:$G$296,'[1]Annex 2 EHV charges'!$I$10:$I$296,"-",0)</f>
        <v>3098.88</v>
      </c>
      <c r="D155" s="41">
        <f>_xlfn.XLOOKUP($A155,'[3]Annex 2 EHV charges'!$G$10:$G$307,'[3]Annex 2 EHV charges'!$I$10:$I$307,0,0)</f>
        <v>3246.02</v>
      </c>
      <c r="E155" s="41">
        <f>IFERROR(_xlfn.XLOOKUP($A155,'[4]Annex 2 EHV charges'!$G$10:$G$290,'[4]Annex 2 EHV charges'!$I$10:$I$290,0,0),0)</f>
        <v>19552.419999999998</v>
      </c>
      <c r="F155" s="41">
        <f>_xlfn.XLOOKUP($A155,'[5]Annex 2 EHV charges'!$G$10:$G$308,'[5]Annex 2 EHV charges'!$J$10:$J$308,0,0)</f>
        <v>12169.63</v>
      </c>
      <c r="G155" s="41">
        <f>_xlfn.XLOOKUP($A155,'[2]Annex 2 EHV charges'!$G$10:$G$346,'[2]Annex 2 EHV charges'!$J$10:$J$346,0,0)</f>
        <v>16886.5</v>
      </c>
      <c r="H155" s="16">
        <f t="shared" si="11"/>
        <v>11310.912</v>
      </c>
      <c r="I155" s="16">
        <f t="shared" si="12"/>
        <v>11847.973</v>
      </c>
      <c r="J155" s="16">
        <f t="shared" si="15"/>
        <v>71366.332999999999</v>
      </c>
      <c r="K155" s="16">
        <f t="shared" si="13"/>
        <v>44540.845799999996</v>
      </c>
      <c r="L155" s="16">
        <f t="shared" si="14"/>
        <v>61635.725000000006</v>
      </c>
      <c r="M155" s="42"/>
      <c r="N155" s="42"/>
      <c r="O155" s="42"/>
      <c r="P155" s="42"/>
    </row>
    <row r="156" spans="1:16" x14ac:dyDescent="0.3">
      <c r="A156" s="15" t="str">
        <f>'[1]Annex 2 EHV charges'!$G152</f>
        <v>Melbourne STW</v>
      </c>
      <c r="B156" s="15">
        <f>IFERROR(VLOOKUP($A156,'[2]Annex 2 EHV charges'!$G$10:$P$346,2,FALSE),"-")</f>
        <v>1</v>
      </c>
      <c r="C156" s="41">
        <f>_xlfn.XLOOKUP($A156,'[1]Annex 2 EHV charges'!$G$10:$G$296,'[1]Annex 2 EHV charges'!$I$10:$I$296,"-",0)</f>
        <v>287.86</v>
      </c>
      <c r="D156" s="41">
        <f>_xlfn.XLOOKUP($A156,'[3]Annex 2 EHV charges'!$G$10:$G$307,'[3]Annex 2 EHV charges'!$I$10:$I$307,0,0)</f>
        <v>297.06</v>
      </c>
      <c r="E156" s="41">
        <f>IFERROR(_xlfn.XLOOKUP($A156,'[4]Annex 2 EHV charges'!$G$10:$G$290,'[4]Annex 2 EHV charges'!$I$10:$I$290,0,0),0)</f>
        <v>7688.38</v>
      </c>
      <c r="F156" s="41">
        <f>_xlfn.XLOOKUP($A156,'[5]Annex 2 EHV charges'!$G$10:$G$308,'[5]Annex 2 EHV charges'!$J$10:$J$308,0,0)</f>
        <v>1782.13</v>
      </c>
      <c r="G156" s="41">
        <f>_xlfn.XLOOKUP($A156,'[2]Annex 2 EHV charges'!$G$10:$G$346,'[2]Annex 2 EHV charges'!$J$10:$J$346,0,0)</f>
        <v>1961.05</v>
      </c>
      <c r="H156" s="16">
        <f t="shared" si="11"/>
        <v>1050.6890000000001</v>
      </c>
      <c r="I156" s="16">
        <f t="shared" si="12"/>
        <v>1084.269</v>
      </c>
      <c r="J156" s="16">
        <f t="shared" si="15"/>
        <v>28062.587000000003</v>
      </c>
      <c r="K156" s="16">
        <f t="shared" si="13"/>
        <v>6522.5958000000001</v>
      </c>
      <c r="L156" s="16">
        <f t="shared" si="14"/>
        <v>7157.8324999999995</v>
      </c>
      <c r="M156" s="42"/>
      <c r="N156" s="42"/>
      <c r="O156" s="42"/>
      <c r="P156" s="42"/>
    </row>
    <row r="157" spans="1:16" x14ac:dyDescent="0.3">
      <c r="A157" s="15" t="str">
        <f>'[1]Annex 2 EHV charges'!$G153</f>
        <v>Whetstone</v>
      </c>
      <c r="B157" s="15">
        <f>IFERROR(VLOOKUP($A157,'[2]Annex 2 EHV charges'!$G$10:$P$346,2,FALSE),"-")</f>
        <v>1</v>
      </c>
      <c r="C157" s="41">
        <f>_xlfn.XLOOKUP($A157,'[1]Annex 2 EHV charges'!$G$10:$G$296,'[1]Annex 2 EHV charges'!$I$10:$I$296,"-",0)</f>
        <v>287.86</v>
      </c>
      <c r="D157" s="41">
        <f>_xlfn.XLOOKUP($A157,'[3]Annex 2 EHV charges'!$G$10:$G$307,'[3]Annex 2 EHV charges'!$I$10:$I$307,0,0)</f>
        <v>297.06</v>
      </c>
      <c r="E157" s="41">
        <f>IFERROR(_xlfn.XLOOKUP($A157,'[4]Annex 2 EHV charges'!$G$10:$G$290,'[4]Annex 2 EHV charges'!$I$10:$I$290,0,0),0)</f>
        <v>7688.38</v>
      </c>
      <c r="F157" s="41">
        <f>_xlfn.XLOOKUP($A157,'[5]Annex 2 EHV charges'!$G$10:$G$308,'[5]Annex 2 EHV charges'!$J$10:$J$308,0,0)</f>
        <v>1782.13</v>
      </c>
      <c r="G157" s="41">
        <f>_xlfn.XLOOKUP($A157,'[2]Annex 2 EHV charges'!$G$10:$G$346,'[2]Annex 2 EHV charges'!$J$10:$J$346,0,0)</f>
        <v>1961.05</v>
      </c>
      <c r="H157" s="16">
        <f t="shared" si="11"/>
        <v>1050.6890000000001</v>
      </c>
      <c r="I157" s="16">
        <f t="shared" si="12"/>
        <v>1084.269</v>
      </c>
      <c r="J157" s="16">
        <f t="shared" si="15"/>
        <v>28062.587000000003</v>
      </c>
      <c r="K157" s="16">
        <f t="shared" si="13"/>
        <v>6522.5958000000001</v>
      </c>
      <c r="L157" s="16">
        <f t="shared" si="14"/>
        <v>7157.8324999999995</v>
      </c>
      <c r="M157" s="42"/>
      <c r="N157" s="42"/>
      <c r="O157" s="42"/>
      <c r="P157" s="42"/>
    </row>
    <row r="158" spans="1:16" x14ac:dyDescent="0.3">
      <c r="A158" s="15" t="str">
        <f>'[1]Annex 2 EHV charges'!$G154</f>
        <v>Holbrook Works</v>
      </c>
      <c r="B158" s="15">
        <f>IFERROR(VLOOKUP($A158,'[2]Annex 2 EHV charges'!$G$10:$P$346,2,FALSE),"-")</f>
        <v>1</v>
      </c>
      <c r="C158" s="41">
        <f>_xlfn.XLOOKUP($A158,'[1]Annex 2 EHV charges'!$G$10:$G$296,'[1]Annex 2 EHV charges'!$I$10:$I$296,"-",0)</f>
        <v>287.86</v>
      </c>
      <c r="D158" s="41">
        <f>_xlfn.XLOOKUP($A158,'[3]Annex 2 EHV charges'!$G$10:$G$307,'[3]Annex 2 EHV charges'!$I$10:$I$307,0,0)</f>
        <v>297.06</v>
      </c>
      <c r="E158" s="41">
        <f>IFERROR(_xlfn.XLOOKUP($A158,'[4]Annex 2 EHV charges'!$G$10:$G$290,'[4]Annex 2 EHV charges'!$I$10:$I$290,0,0),0)</f>
        <v>7688.38</v>
      </c>
      <c r="F158" s="41">
        <f>_xlfn.XLOOKUP($A158,'[5]Annex 2 EHV charges'!$G$10:$G$308,'[5]Annex 2 EHV charges'!$J$10:$J$308,0,0)</f>
        <v>1782.13</v>
      </c>
      <c r="G158" s="41">
        <f>_xlfn.XLOOKUP($A158,'[2]Annex 2 EHV charges'!$G$10:$G$346,'[2]Annex 2 EHV charges'!$J$10:$J$346,0,0)</f>
        <v>1961.05</v>
      </c>
      <c r="H158" s="16">
        <f t="shared" si="11"/>
        <v>1050.6890000000001</v>
      </c>
      <c r="I158" s="16">
        <f t="shared" si="12"/>
        <v>1084.269</v>
      </c>
      <c r="J158" s="16">
        <f t="shared" si="15"/>
        <v>28062.587000000003</v>
      </c>
      <c r="K158" s="16">
        <f t="shared" si="13"/>
        <v>6522.5958000000001</v>
      </c>
      <c r="L158" s="16">
        <f t="shared" si="14"/>
        <v>7157.8324999999995</v>
      </c>
      <c r="M158" s="42"/>
      <c r="N158" s="42"/>
      <c r="O158" s="42"/>
      <c r="P158" s="42"/>
    </row>
    <row r="159" spans="1:16" x14ac:dyDescent="0.3">
      <c r="A159" s="15" t="str">
        <f>'[1]Annex 2 EHV charges'!$G155</f>
        <v>Astrazeneca Charnwood</v>
      </c>
      <c r="B159" s="15">
        <f>IFERROR(VLOOKUP($A159,'[2]Annex 2 EHV charges'!$G$10:$P$346,2,FALSE),"-")</f>
        <v>2</v>
      </c>
      <c r="C159" s="41">
        <f>_xlfn.XLOOKUP($A159,'[1]Annex 2 EHV charges'!$G$10:$G$296,'[1]Annex 2 EHV charges'!$I$10:$I$296,"-",0)</f>
        <v>4115.67</v>
      </c>
      <c r="D159" s="41">
        <f>_xlfn.XLOOKUP($A159,'[3]Annex 2 EHV charges'!$G$10:$G$307,'[3]Annex 2 EHV charges'!$I$10:$I$307,0,0)</f>
        <v>4320.3</v>
      </c>
      <c r="E159" s="41">
        <f>IFERROR(_xlfn.XLOOKUP($A159,'[4]Annex 2 EHV charges'!$G$10:$G$290,'[4]Annex 2 EHV charges'!$I$10:$I$290,0,0),0)</f>
        <v>20664.990000000002</v>
      </c>
      <c r="F159" s="41">
        <f>_xlfn.XLOOKUP($A159,'[5]Annex 2 EHV charges'!$G$10:$G$308,'[5]Annex 2 EHV charges'!$J$10:$J$308,0,0)</f>
        <v>13263.44</v>
      </c>
      <c r="G159" s="41">
        <f>_xlfn.XLOOKUP($A159,'[2]Annex 2 EHV charges'!$G$10:$G$346,'[2]Annex 2 EHV charges'!$J$10:$J$346,0,0)</f>
        <v>18057.2</v>
      </c>
      <c r="H159" s="16">
        <f t="shared" si="11"/>
        <v>15022.1955</v>
      </c>
      <c r="I159" s="16">
        <f t="shared" si="12"/>
        <v>15769.095000000001</v>
      </c>
      <c r="J159" s="16">
        <f t="shared" si="15"/>
        <v>75427.213499999998</v>
      </c>
      <c r="K159" s="16">
        <f t="shared" si="13"/>
        <v>48544.190399999999</v>
      </c>
      <c r="L159" s="16">
        <f t="shared" si="14"/>
        <v>65908.78</v>
      </c>
      <c r="M159" s="42"/>
      <c r="N159" s="42"/>
      <c r="O159" s="42"/>
      <c r="P159" s="42"/>
    </row>
    <row r="160" spans="1:16" x14ac:dyDescent="0.3">
      <c r="A160" s="15" t="str">
        <f>'[1]Annex 2 EHV charges'!$G156</f>
        <v>B&amp;Q Manton</v>
      </c>
      <c r="B160" s="15">
        <f>IFERROR(VLOOKUP($A160,'[2]Annex 2 EHV charges'!$G$10:$P$346,2,FALSE),"-")</f>
        <v>1</v>
      </c>
      <c r="C160" s="41">
        <f>_xlfn.XLOOKUP($A160,'[1]Annex 2 EHV charges'!$G$10:$G$296,'[1]Annex 2 EHV charges'!$I$10:$I$296,"-",0)</f>
        <v>123.37</v>
      </c>
      <c r="D160" s="41">
        <f>_xlfn.XLOOKUP($A160,'[3]Annex 2 EHV charges'!$G$10:$G$307,'[3]Annex 2 EHV charges'!$I$10:$I$307,0,0)</f>
        <v>127.31</v>
      </c>
      <c r="E160" s="41">
        <f>IFERROR(_xlfn.XLOOKUP($A160,'[4]Annex 2 EHV charges'!$G$10:$G$290,'[4]Annex 2 EHV charges'!$I$10:$I$290,0,0),0)</f>
        <v>7512.58</v>
      </c>
      <c r="F160" s="41">
        <f>_xlfn.XLOOKUP($A160,'[5]Annex 2 EHV charges'!$G$10:$G$308,'[5]Annex 2 EHV charges'!$J$10:$J$308,0,0)</f>
        <v>1609.29</v>
      </c>
      <c r="G160" s="41">
        <f>_xlfn.XLOOKUP($A160,'[2]Annex 2 EHV charges'!$G$10:$G$346,'[2]Annex 2 EHV charges'!$J$10:$J$346,0,0)</f>
        <v>1887.5</v>
      </c>
      <c r="H160" s="16">
        <f t="shared" si="11"/>
        <v>450.3005</v>
      </c>
      <c r="I160" s="16">
        <f t="shared" si="12"/>
        <v>464.68150000000003</v>
      </c>
      <c r="J160" s="16">
        <f t="shared" si="15"/>
        <v>27420.916999999998</v>
      </c>
      <c r="K160" s="16">
        <f t="shared" si="13"/>
        <v>5890.0014000000001</v>
      </c>
      <c r="L160" s="16">
        <f t="shared" si="14"/>
        <v>6889.375</v>
      </c>
      <c r="M160" s="42"/>
      <c r="N160" s="42"/>
      <c r="O160" s="42"/>
      <c r="P160" s="42"/>
    </row>
    <row r="161" spans="1:16" x14ac:dyDescent="0.3">
      <c r="A161" s="15" t="str">
        <f>'[1]Annex 2 EHV charges'!$G157</f>
        <v>Transco Churchover</v>
      </c>
      <c r="B161" s="15">
        <f>IFERROR(VLOOKUP($A161,'[2]Annex 2 EHV charges'!$G$10:$P$346,2,FALSE),"-")</f>
        <v>3</v>
      </c>
      <c r="C161" s="41">
        <f>_xlfn.XLOOKUP($A161,'[1]Annex 2 EHV charges'!$G$10:$G$296,'[1]Annex 2 EHV charges'!$I$10:$I$296,"-",0)</f>
        <v>287.86</v>
      </c>
      <c r="D161" s="41">
        <f>_xlfn.XLOOKUP($A161,'[3]Annex 2 EHV charges'!$G$10:$G$307,'[3]Annex 2 EHV charges'!$I$10:$I$307,0,0)</f>
        <v>297.06</v>
      </c>
      <c r="E161" s="41">
        <f>IFERROR(_xlfn.XLOOKUP($A161,'[4]Annex 2 EHV charges'!$G$10:$G$290,'[4]Annex 2 EHV charges'!$I$10:$I$290,0,0),0)</f>
        <v>23629.31</v>
      </c>
      <c r="F161" s="41">
        <f>_xlfn.XLOOKUP($A161,'[5]Annex 2 EHV charges'!$G$10:$G$308,'[5]Annex 2 EHV charges'!$J$10:$J$308,0,0)</f>
        <v>12751.89</v>
      </c>
      <c r="G161" s="41">
        <f>_xlfn.XLOOKUP($A161,'[2]Annex 2 EHV charges'!$G$10:$G$346,'[2]Annex 2 EHV charges'!$J$10:$J$346,0,0)</f>
        <v>34196.400000000001</v>
      </c>
      <c r="H161" s="16">
        <f t="shared" si="11"/>
        <v>1050.6890000000001</v>
      </c>
      <c r="I161" s="16">
        <f t="shared" si="12"/>
        <v>1084.269</v>
      </c>
      <c r="J161" s="16">
        <f t="shared" si="15"/>
        <v>86246.981500000009</v>
      </c>
      <c r="K161" s="16">
        <f t="shared" si="13"/>
        <v>46671.917399999998</v>
      </c>
      <c r="L161" s="16">
        <f t="shared" si="14"/>
        <v>124816.86</v>
      </c>
      <c r="M161" s="42"/>
      <c r="N161" s="42"/>
      <c r="O161" s="42"/>
      <c r="P161" s="42"/>
    </row>
    <row r="162" spans="1:16" x14ac:dyDescent="0.3">
      <c r="A162" s="15" t="str">
        <f>'[1]Annex 2 EHV charges'!$G158</f>
        <v>Alstom Rugby</v>
      </c>
      <c r="B162" s="15">
        <f>IFERROR(VLOOKUP($A162,'[2]Annex 2 EHV charges'!$G$10:$P$346,2,FALSE),"-")</f>
        <v>1</v>
      </c>
      <c r="C162" s="41">
        <f>_xlfn.XLOOKUP($A162,'[1]Annex 2 EHV charges'!$G$10:$G$296,'[1]Annex 2 EHV charges'!$I$10:$I$296,"-",0)</f>
        <v>2936.58</v>
      </c>
      <c r="D162" s="41">
        <f>_xlfn.XLOOKUP($A162,'[3]Annex 2 EHV charges'!$G$10:$G$307,'[3]Annex 2 EHV charges'!$I$10:$I$307,0,0)</f>
        <v>3074.19</v>
      </c>
      <c r="E162" s="41">
        <f>IFERROR(_xlfn.XLOOKUP($A162,'[4]Annex 2 EHV charges'!$G$10:$G$290,'[4]Annex 2 EHV charges'!$I$10:$I$290,0,0),0)</f>
        <v>10564.49</v>
      </c>
      <c r="F162" s="41">
        <f>_xlfn.XLOOKUP($A162,'[5]Annex 2 EHV charges'!$G$10:$G$308,'[5]Annex 2 EHV charges'!$J$10:$J$308,0,0)</f>
        <v>4609.7700000000004</v>
      </c>
      <c r="G162" s="41">
        <f>_xlfn.XLOOKUP($A162,'[2]Annex 2 EHV charges'!$G$10:$G$346,'[2]Annex 2 EHV charges'!$J$10:$J$346,0,0)</f>
        <v>6072.72</v>
      </c>
      <c r="H162" s="16">
        <f t="shared" si="11"/>
        <v>10718.517</v>
      </c>
      <c r="I162" s="16">
        <f t="shared" si="12"/>
        <v>11220.7935</v>
      </c>
      <c r="J162" s="16">
        <f t="shared" si="15"/>
        <v>38560.388500000001</v>
      </c>
      <c r="K162" s="16">
        <f t="shared" si="13"/>
        <v>16871.7582</v>
      </c>
      <c r="L162" s="16">
        <f t="shared" si="14"/>
        <v>22165.428</v>
      </c>
      <c r="M162" s="42"/>
      <c r="N162" s="42"/>
      <c r="O162" s="42"/>
      <c r="P162" s="42"/>
    </row>
    <row r="163" spans="1:16" x14ac:dyDescent="0.3">
      <c r="A163" s="15" t="str">
        <f>'[1]Annex 2 EHV charges'!$G159</f>
        <v>Low Spinney Wind Farm</v>
      </c>
      <c r="B163" s="15">
        <f>IFERROR(VLOOKUP($A163,'[2]Annex 2 EHV charges'!$G$10:$P$346,2,FALSE),"-")</f>
        <v>0</v>
      </c>
      <c r="C163" s="41">
        <f>_xlfn.XLOOKUP($A163,'[1]Annex 2 EHV charges'!$G$10:$G$296,'[1]Annex 2 EHV charges'!$I$10:$I$296,"-",0)</f>
        <v>109.65</v>
      </c>
      <c r="D163" s="41">
        <f>_xlfn.XLOOKUP($A163,'[3]Annex 2 EHV charges'!$G$10:$G$307,'[3]Annex 2 EHV charges'!$I$10:$I$307,0,0)</f>
        <v>116</v>
      </c>
      <c r="E163" s="41">
        <f>IFERROR(_xlfn.XLOOKUP($A163,'[4]Annex 2 EHV charges'!$G$10:$G$290,'[4]Annex 2 EHV charges'!$I$10:$I$290,0,0),0)</f>
        <v>120.13</v>
      </c>
      <c r="F163" s="41">
        <f>_xlfn.XLOOKUP($A163,'[5]Annex 2 EHV charges'!$G$10:$G$308,'[5]Annex 2 EHV charges'!$J$10:$J$308,0,0)</f>
        <v>118.11</v>
      </c>
      <c r="G163" s="41">
        <f>_xlfn.XLOOKUP($A163,'[2]Annex 2 EHV charges'!$G$10:$G$346,'[2]Annex 2 EHV charges'!$J$10:$J$346,0,0)</f>
        <v>162.99</v>
      </c>
      <c r="H163" s="16">
        <f t="shared" si="11"/>
        <v>400.22250000000003</v>
      </c>
      <c r="I163" s="16">
        <f t="shared" si="12"/>
        <v>423.4</v>
      </c>
      <c r="J163" s="16">
        <f t="shared" si="15"/>
        <v>438.47450000000003</v>
      </c>
      <c r="K163" s="16">
        <f t="shared" si="13"/>
        <v>432.2826</v>
      </c>
      <c r="L163" s="16">
        <f t="shared" si="14"/>
        <v>594.9135</v>
      </c>
      <c r="M163" s="42"/>
      <c r="N163" s="42"/>
      <c r="O163" s="42"/>
      <c r="P163" s="42"/>
    </row>
    <row r="164" spans="1:16" x14ac:dyDescent="0.3">
      <c r="A164" s="15" t="str">
        <f>'[1]Annex 2 EHV charges'!$G160</f>
        <v>Swinford Wind Farm</v>
      </c>
      <c r="B164" s="15">
        <f>IFERROR(VLOOKUP($A164,'[2]Annex 2 EHV charges'!$G$10:$P$346,2,FALSE),"-")</f>
        <v>1</v>
      </c>
      <c r="C164" s="41">
        <f>_xlfn.XLOOKUP($A164,'[1]Annex 2 EHV charges'!$G$10:$G$296,'[1]Annex 2 EHV charges'!$I$10:$I$296,"-",0)</f>
        <v>67.849999999999994</v>
      </c>
      <c r="D164" s="41">
        <f>_xlfn.XLOOKUP($A164,'[3]Annex 2 EHV charges'!$G$10:$G$307,'[3]Annex 2 EHV charges'!$I$10:$I$307,0,0)</f>
        <v>71.760000000000005</v>
      </c>
      <c r="E164" s="41">
        <f>IFERROR(_xlfn.XLOOKUP($A164,'[4]Annex 2 EHV charges'!$G$10:$G$290,'[4]Annex 2 EHV charges'!$I$10:$I$290,0,0),0)</f>
        <v>74.319999999999993</v>
      </c>
      <c r="F164" s="41">
        <f>_xlfn.XLOOKUP($A164,'[5]Annex 2 EHV charges'!$G$10:$G$308,'[5]Annex 2 EHV charges'!$J$10:$J$308,0,0)</f>
        <v>1552.73</v>
      </c>
      <c r="G164" s="41">
        <f>_xlfn.XLOOKUP($A164,'[2]Annex 2 EHV charges'!$G$10:$G$346,'[2]Annex 2 EHV charges'!$J$10:$J$346,0,0)</f>
        <v>1933.33</v>
      </c>
      <c r="H164" s="16">
        <f t="shared" si="11"/>
        <v>247.6525</v>
      </c>
      <c r="I164" s="16">
        <f t="shared" si="12"/>
        <v>261.92399999999998</v>
      </c>
      <c r="J164" s="16">
        <f t="shared" si="15"/>
        <v>271.26799999999997</v>
      </c>
      <c r="K164" s="16">
        <f t="shared" si="13"/>
        <v>5682.9917999999998</v>
      </c>
      <c r="L164" s="16">
        <f t="shared" si="14"/>
        <v>7056.6544999999987</v>
      </c>
      <c r="M164" s="42"/>
      <c r="N164" s="42"/>
      <c r="O164" s="42"/>
      <c r="P164" s="42"/>
    </row>
    <row r="165" spans="1:16" x14ac:dyDescent="0.3">
      <c r="A165" s="15" t="str">
        <f>'[1]Annex 2 EHV charges'!$G161</f>
        <v>Yelvertoft Wind Farm</v>
      </c>
      <c r="B165" s="15">
        <f>IFERROR(VLOOKUP($A165,'[2]Annex 2 EHV charges'!$G$10:$P$346,2,FALSE),"-")</f>
        <v>1</v>
      </c>
      <c r="C165" s="41">
        <f>_xlfn.XLOOKUP($A165,'[1]Annex 2 EHV charges'!$G$10:$G$296,'[1]Annex 2 EHV charges'!$I$10:$I$296,"-",0)</f>
        <v>54.09</v>
      </c>
      <c r="D165" s="41">
        <f>_xlfn.XLOOKUP($A165,'[3]Annex 2 EHV charges'!$G$10:$G$307,'[3]Annex 2 EHV charges'!$I$10:$I$307,0,0)</f>
        <v>57.08</v>
      </c>
      <c r="E165" s="41">
        <f>IFERROR(_xlfn.XLOOKUP($A165,'[4]Annex 2 EHV charges'!$G$10:$G$290,'[4]Annex 2 EHV charges'!$I$10:$I$290,0,0),0)</f>
        <v>59.12</v>
      </c>
      <c r="F165" s="41">
        <f>_xlfn.XLOOKUP($A165,'[5]Annex 2 EHV charges'!$G$10:$G$308,'[5]Annex 2 EHV charges'!$J$10:$J$308,0,0)</f>
        <v>1537.78</v>
      </c>
      <c r="G165" s="41">
        <f>_xlfn.XLOOKUP($A165,'[2]Annex 2 EHV charges'!$G$10:$G$346,'[2]Annex 2 EHV charges'!$J$10:$J$346,0,0)</f>
        <v>1893.04</v>
      </c>
      <c r="H165" s="16">
        <f t="shared" si="11"/>
        <v>197.42850000000001</v>
      </c>
      <c r="I165" s="16">
        <f t="shared" si="12"/>
        <v>208.34199999999998</v>
      </c>
      <c r="J165" s="16">
        <f t="shared" si="15"/>
        <v>215.78799999999998</v>
      </c>
      <c r="K165" s="16">
        <f t="shared" si="13"/>
        <v>5628.2748000000001</v>
      </c>
      <c r="L165" s="16">
        <f t="shared" si="14"/>
        <v>6909.5959999999995</v>
      </c>
      <c r="M165" s="42"/>
      <c r="N165" s="42"/>
      <c r="O165" s="42"/>
      <c r="P165" s="42"/>
    </row>
    <row r="166" spans="1:16" x14ac:dyDescent="0.3">
      <c r="A166" s="15" t="str">
        <f>'[1]Annex 2 EHV charges'!$G162</f>
        <v>Maxwell House Data Centre</v>
      </c>
      <c r="B166" s="15">
        <f>IFERROR(VLOOKUP($A166,'[2]Annex 2 EHV charges'!$G$10:$P$346,2,FALSE),"-")</f>
        <v>4</v>
      </c>
      <c r="C166" s="41">
        <f>_xlfn.XLOOKUP($A166,'[1]Annex 2 EHV charges'!$G$10:$G$296,'[1]Annex 2 EHV charges'!$I$10:$I$296,"-",0)</f>
        <v>8605.9599999999991</v>
      </c>
      <c r="D166" s="41">
        <f>_xlfn.XLOOKUP($A166,'[3]Annex 2 EHV charges'!$G$10:$G$307,'[3]Annex 2 EHV charges'!$I$10:$I$307,0,0)</f>
        <v>9072.91</v>
      </c>
      <c r="E166" s="41">
        <f>IFERROR(_xlfn.XLOOKUP($A166,'[4]Annex 2 EHV charges'!$G$10:$G$290,'[4]Annex 2 EHV charges'!$I$10:$I$290,0,0),0)</f>
        <v>72128.789999999994</v>
      </c>
      <c r="F166" s="41">
        <f>_xlfn.XLOOKUP($A166,'[5]Annex 2 EHV charges'!$G$10:$G$308,'[5]Annex 2 EHV charges'!$J$10:$J$308,0,0)</f>
        <v>47421.66</v>
      </c>
      <c r="G166" s="41">
        <f>_xlfn.XLOOKUP($A166,'[2]Annex 2 EHV charges'!$G$10:$G$346,'[2]Annex 2 EHV charges'!$J$10:$J$346,0,0)</f>
        <v>52430.55</v>
      </c>
      <c r="H166" s="16">
        <f t="shared" si="11"/>
        <v>31411.753999999997</v>
      </c>
      <c r="I166" s="16">
        <f t="shared" si="12"/>
        <v>33116.121500000001</v>
      </c>
      <c r="J166" s="16">
        <f t="shared" si="15"/>
        <v>263270.08349999995</v>
      </c>
      <c r="K166" s="16">
        <f t="shared" si="13"/>
        <v>173563.27560000002</v>
      </c>
      <c r="L166" s="16">
        <f t="shared" si="14"/>
        <v>191371.50750000001</v>
      </c>
      <c r="M166" s="42"/>
      <c r="N166" s="42"/>
      <c r="O166" s="42"/>
      <c r="P166" s="42"/>
    </row>
    <row r="167" spans="1:16" ht="26.4" x14ac:dyDescent="0.3">
      <c r="A167" s="15" t="str">
        <f>'[1]Annex 2 EHV charges'!$G163</f>
        <v>Burton Wolds Wind Farm phase 2</v>
      </c>
      <c r="B167" s="15">
        <f>IFERROR(VLOOKUP($A167,'[2]Annex 2 EHV charges'!$G$10:$P$346,2,FALSE),"-")</f>
        <v>0</v>
      </c>
      <c r="C167" s="41">
        <f>_xlfn.XLOOKUP($A167,'[1]Annex 2 EHV charges'!$G$10:$G$296,'[1]Annex 2 EHV charges'!$I$10:$I$296,"-",0)</f>
        <v>34.869999999999997</v>
      </c>
      <c r="D167" s="41">
        <f>_xlfn.XLOOKUP($A167,'[3]Annex 2 EHV charges'!$G$10:$G$307,'[3]Annex 2 EHV charges'!$I$10:$I$307,0,0)</f>
        <v>36.869999999999997</v>
      </c>
      <c r="E167" s="41">
        <f>IFERROR(_xlfn.XLOOKUP($A167,'[4]Annex 2 EHV charges'!$G$10:$G$290,'[4]Annex 2 EHV charges'!$I$10:$I$290,0,0),0)</f>
        <v>38.18</v>
      </c>
      <c r="F167" s="41">
        <f>_xlfn.XLOOKUP($A167,'[5]Annex 2 EHV charges'!$G$10:$G$308,'[5]Annex 2 EHV charges'!$J$10:$J$308,0,0)</f>
        <v>37.54</v>
      </c>
      <c r="G167" s="41">
        <f>_xlfn.XLOOKUP($A167,'[2]Annex 2 EHV charges'!$G$10:$G$346,'[2]Annex 2 EHV charges'!$J$10:$J$346,0,0)</f>
        <v>74.459999999999994</v>
      </c>
      <c r="H167" s="16">
        <f t="shared" si="11"/>
        <v>127.27549999999998</v>
      </c>
      <c r="I167" s="16">
        <f t="shared" si="12"/>
        <v>134.57549999999998</v>
      </c>
      <c r="J167" s="16">
        <f t="shared" si="15"/>
        <v>139.357</v>
      </c>
      <c r="K167" s="16">
        <f t="shared" si="13"/>
        <v>137.3964</v>
      </c>
      <c r="L167" s="16">
        <f t="shared" si="14"/>
        <v>271.779</v>
      </c>
      <c r="M167" s="42"/>
      <c r="N167" s="42"/>
      <c r="O167" s="42"/>
      <c r="P167" s="42"/>
    </row>
    <row r="168" spans="1:16" x14ac:dyDescent="0.3">
      <c r="A168" s="15" t="str">
        <f>'[1]Annex 2 EHV charges'!$G164</f>
        <v>Shacks Barn PV</v>
      </c>
      <c r="B168" s="15">
        <f>IFERROR(VLOOKUP($A168,'[2]Annex 2 EHV charges'!$G$10:$P$346,2,FALSE),"-")</f>
        <v>1</v>
      </c>
      <c r="C168" s="41">
        <f>_xlfn.XLOOKUP($A168,'[1]Annex 2 EHV charges'!$G$10:$G$296,'[1]Annex 2 EHV charges'!$I$10:$I$296,"-",0)</f>
        <v>10.83</v>
      </c>
      <c r="D168" s="41">
        <f>_xlfn.XLOOKUP($A168,'[3]Annex 2 EHV charges'!$G$10:$G$307,'[3]Annex 2 EHV charges'!$I$10:$I$307,0,0)</f>
        <v>11.34</v>
      </c>
      <c r="E168" s="41">
        <f>IFERROR(_xlfn.XLOOKUP($A168,'[4]Annex 2 EHV charges'!$G$10:$G$290,'[4]Annex 2 EHV charges'!$I$10:$I$290,0,0),0)</f>
        <v>11.75</v>
      </c>
      <c r="F168" s="41">
        <f>_xlfn.XLOOKUP($A168,'[5]Annex 2 EHV charges'!$G$10:$G$308,'[5]Annex 2 EHV charges'!$J$10:$J$308,0,0)</f>
        <v>1491.21</v>
      </c>
      <c r="G168" s="41">
        <f>_xlfn.XLOOKUP($A168,'[2]Annex 2 EHV charges'!$G$10:$G$346,'[2]Annex 2 EHV charges'!$J$10:$J$346,0,0)</f>
        <v>1840.54</v>
      </c>
      <c r="H168" s="16">
        <f t="shared" si="11"/>
        <v>39.529500000000006</v>
      </c>
      <c r="I168" s="16">
        <f t="shared" si="12"/>
        <v>41.390999999999998</v>
      </c>
      <c r="J168" s="16">
        <f t="shared" si="15"/>
        <v>42.887499999999996</v>
      </c>
      <c r="K168" s="16">
        <f t="shared" si="13"/>
        <v>5457.8285999999998</v>
      </c>
      <c r="L168" s="16">
        <f t="shared" si="14"/>
        <v>6717.9710000000005</v>
      </c>
      <c r="M168" s="42"/>
      <c r="N168" s="42"/>
      <c r="O168" s="42"/>
      <c r="P168" s="42"/>
    </row>
    <row r="169" spans="1:16" x14ac:dyDescent="0.3">
      <c r="A169" s="15" t="str">
        <f>'[1]Annex 2 EHV charges'!$G165</f>
        <v>Hatton Gas Compressor</v>
      </c>
      <c r="B169" s="15">
        <f>IFERROR(VLOOKUP($A169,'[2]Annex 2 EHV charges'!$G$10:$P$346,2,FALSE),"-")</f>
        <v>4</v>
      </c>
      <c r="C169" s="41">
        <f>_xlfn.XLOOKUP($A169,'[1]Annex 2 EHV charges'!$G$10:$G$296,'[1]Annex 2 EHV charges'!$I$10:$I$296,"-",0)</f>
        <v>23868.46</v>
      </c>
      <c r="D169" s="41">
        <f>_xlfn.XLOOKUP($A169,'[3]Annex 2 EHV charges'!$G$10:$G$307,'[3]Annex 2 EHV charges'!$I$10:$I$307,0,0)</f>
        <v>25183.67</v>
      </c>
      <c r="E169" s="41">
        <f>IFERROR(_xlfn.XLOOKUP($A169,'[4]Annex 2 EHV charges'!$G$10:$G$290,'[4]Annex 2 EHV charges'!$I$10:$I$290,0,0),0)</f>
        <v>88857.08</v>
      </c>
      <c r="F169" s="41">
        <f>_xlfn.XLOOKUP($A169,'[5]Annex 2 EHV charges'!$G$10:$G$308,'[5]Annex 2 EHV charges'!$J$10:$J$308,0,0)</f>
        <v>63868.01</v>
      </c>
      <c r="G169" s="41">
        <f>_xlfn.XLOOKUP($A169,'[2]Annex 2 EHV charges'!$G$10:$G$346,'[2]Annex 2 EHV charges'!$J$10:$J$346,0,0)</f>
        <v>53015.45</v>
      </c>
      <c r="H169" s="16">
        <f t="shared" si="11"/>
        <v>87119.879000000001</v>
      </c>
      <c r="I169" s="16">
        <f t="shared" si="12"/>
        <v>91920.395499999999</v>
      </c>
      <c r="J169" s="16">
        <f t="shared" si="15"/>
        <v>324328.342</v>
      </c>
      <c r="K169" s="16">
        <f t="shared" si="13"/>
        <v>233756.91660000003</v>
      </c>
      <c r="L169" s="16">
        <f t="shared" si="14"/>
        <v>193506.39249999999</v>
      </c>
      <c r="M169" s="42"/>
      <c r="N169" s="42"/>
      <c r="O169" s="42"/>
      <c r="P169" s="42"/>
    </row>
    <row r="170" spans="1:16" x14ac:dyDescent="0.3">
      <c r="A170" s="15" t="str">
        <f>'[1]Annex 2 EHV charges'!$G166</f>
        <v>North Hykeham EFW</v>
      </c>
      <c r="B170" s="15">
        <f>IFERROR(VLOOKUP($A170,'[2]Annex 2 EHV charges'!$G$10:$P$346,2,FALSE),"-")</f>
        <v>0</v>
      </c>
      <c r="C170" s="41">
        <f>_xlfn.XLOOKUP($A170,'[1]Annex 2 EHV charges'!$G$10:$G$296,'[1]Annex 2 EHV charges'!$I$10:$I$296,"-",0)</f>
        <v>24.93</v>
      </c>
      <c r="D170" s="41">
        <f>_xlfn.XLOOKUP($A170,'[3]Annex 2 EHV charges'!$G$10:$G$307,'[3]Annex 2 EHV charges'!$I$10:$I$307,0,0)</f>
        <v>25.73</v>
      </c>
      <c r="E170" s="41">
        <f>IFERROR(_xlfn.XLOOKUP($A170,'[4]Annex 2 EHV charges'!$G$10:$G$290,'[4]Annex 2 EHV charges'!$I$10:$I$290,0,0),0)</f>
        <v>26.65</v>
      </c>
      <c r="F170" s="41">
        <f>_xlfn.XLOOKUP($A170,'[5]Annex 2 EHV charges'!$G$10:$G$308,'[5]Annex 2 EHV charges'!$J$10:$J$308,0,0)</f>
        <v>26.2</v>
      </c>
      <c r="G170" s="41">
        <f>_xlfn.XLOOKUP($A170,'[2]Annex 2 EHV charges'!$G$10:$G$346,'[2]Annex 2 EHV charges'!$J$10:$J$346,0,0)</f>
        <v>26.24</v>
      </c>
      <c r="H170" s="16">
        <f t="shared" si="11"/>
        <v>90.994500000000002</v>
      </c>
      <c r="I170" s="16">
        <f t="shared" si="12"/>
        <v>93.914500000000004</v>
      </c>
      <c r="J170" s="16">
        <f t="shared" si="15"/>
        <v>97.27249999999998</v>
      </c>
      <c r="K170" s="16">
        <f t="shared" si="13"/>
        <v>95.89200000000001</v>
      </c>
      <c r="L170" s="16">
        <f t="shared" si="14"/>
        <v>95.775999999999982</v>
      </c>
      <c r="M170" s="42"/>
      <c r="N170" s="42"/>
      <c r="O170" s="42"/>
      <c r="P170" s="42"/>
    </row>
    <row r="171" spans="1:16" ht="26.4" x14ac:dyDescent="0.3">
      <c r="A171" s="15" t="str">
        <f>'[1]Annex 2 EHV charges'!$G167</f>
        <v>Sleaford Renewable Energy Plant</v>
      </c>
      <c r="B171" s="15">
        <f>IFERROR(VLOOKUP($A171,'[2]Annex 2 EHV charges'!$G$10:$P$346,2,FALSE),"-")</f>
        <v>0</v>
      </c>
      <c r="C171" s="41">
        <f>_xlfn.XLOOKUP($A171,'[1]Annex 2 EHV charges'!$G$10:$G$296,'[1]Annex 2 EHV charges'!$I$10:$I$296,"-",0)</f>
        <v>93.22</v>
      </c>
      <c r="D171" s="41">
        <f>_xlfn.XLOOKUP($A171,'[3]Annex 2 EHV charges'!$G$10:$G$307,'[3]Annex 2 EHV charges'!$I$10:$I$307,0,0)</f>
        <v>96.32</v>
      </c>
      <c r="E171" s="41">
        <f>IFERROR(_xlfn.XLOOKUP($A171,'[4]Annex 2 EHV charges'!$G$10:$G$290,'[4]Annex 2 EHV charges'!$I$10:$I$290,0,0),0)</f>
        <v>99.75</v>
      </c>
      <c r="F171" s="41">
        <f>_xlfn.XLOOKUP($A171,'[5]Annex 2 EHV charges'!$G$10:$G$308,'[5]Annex 2 EHV charges'!$J$10:$J$308,0,0)</f>
        <v>98.07</v>
      </c>
      <c r="G171" s="41">
        <f>_xlfn.XLOOKUP($A171,'[2]Annex 2 EHV charges'!$G$10:$G$346,'[2]Annex 2 EHV charges'!$J$10:$J$346,0,0)</f>
        <v>184.34</v>
      </c>
      <c r="H171" s="16">
        <f t="shared" si="11"/>
        <v>340.25299999999999</v>
      </c>
      <c r="I171" s="16">
        <f t="shared" si="12"/>
        <v>351.56799999999998</v>
      </c>
      <c r="J171" s="16">
        <f t="shared" si="15"/>
        <v>364.08750000000003</v>
      </c>
      <c r="K171" s="16">
        <f t="shared" si="13"/>
        <v>358.93619999999999</v>
      </c>
      <c r="L171" s="16">
        <f t="shared" si="14"/>
        <v>672.84100000000001</v>
      </c>
      <c r="M171" s="42"/>
      <c r="N171" s="42"/>
      <c r="O171" s="42"/>
      <c r="P171" s="42"/>
    </row>
    <row r="172" spans="1:16" x14ac:dyDescent="0.3">
      <c r="A172" s="15" t="str">
        <f>'[1]Annex 2 EHV charges'!$G168</f>
        <v>Bilsthorpe Wind Farm</v>
      </c>
      <c r="B172" s="15">
        <f>IFERROR(VLOOKUP($A172,'[2]Annex 2 EHV charges'!$G$10:$P$346,2,FALSE),"-")</f>
        <v>0</v>
      </c>
      <c r="C172" s="41">
        <f>_xlfn.XLOOKUP($A172,'[1]Annex 2 EHV charges'!$G$10:$G$296,'[1]Annex 2 EHV charges'!$I$10:$I$296,"-",0)</f>
        <v>19.940000000000001</v>
      </c>
      <c r="D172" s="41">
        <f>_xlfn.XLOOKUP($A172,'[3]Annex 2 EHV charges'!$G$10:$G$307,'[3]Annex 2 EHV charges'!$I$10:$I$307,0,0)</f>
        <v>20.83</v>
      </c>
      <c r="E172" s="41">
        <f>IFERROR(_xlfn.XLOOKUP($A172,'[4]Annex 2 EHV charges'!$G$10:$G$290,'[4]Annex 2 EHV charges'!$I$10:$I$290,0,0),0)</f>
        <v>21.57</v>
      </c>
      <c r="F172" s="41">
        <f>_xlfn.XLOOKUP($A172,'[5]Annex 2 EHV charges'!$G$10:$G$308,'[5]Annex 2 EHV charges'!$J$10:$J$308,0,0)</f>
        <v>21.21</v>
      </c>
      <c r="G172" s="41">
        <f>_xlfn.XLOOKUP($A172,'[2]Annex 2 EHV charges'!$G$10:$G$346,'[2]Annex 2 EHV charges'!$J$10:$J$346,0,0)</f>
        <v>12.26</v>
      </c>
      <c r="H172" s="16">
        <f t="shared" si="11"/>
        <v>72.781000000000006</v>
      </c>
      <c r="I172" s="16">
        <f t="shared" si="12"/>
        <v>76.029499999999999</v>
      </c>
      <c r="J172" s="16">
        <f t="shared" si="15"/>
        <v>78.730500000000006</v>
      </c>
      <c r="K172" s="16">
        <f t="shared" si="13"/>
        <v>77.628600000000006</v>
      </c>
      <c r="L172" s="16">
        <f t="shared" si="14"/>
        <v>44.749000000000002</v>
      </c>
      <c r="M172" s="42"/>
      <c r="N172" s="42"/>
      <c r="O172" s="42"/>
      <c r="P172" s="42"/>
    </row>
    <row r="173" spans="1:16" ht="26.4" x14ac:dyDescent="0.3">
      <c r="A173" s="15" t="str">
        <f>'[1]Annex 2 EHV charges'!$G169</f>
        <v>Old Dalby Lodge Wind Farm</v>
      </c>
      <c r="B173" s="15">
        <f>IFERROR(VLOOKUP($A173,'[2]Annex 2 EHV charges'!$G$10:$P$346,2,FALSE),"-")</f>
        <v>0</v>
      </c>
      <c r="C173" s="41">
        <f>_xlfn.XLOOKUP($A173,'[1]Annex 2 EHV charges'!$G$10:$G$296,'[1]Annex 2 EHV charges'!$I$10:$I$296,"-",0)</f>
        <v>32.76</v>
      </c>
      <c r="D173" s="41">
        <f>_xlfn.XLOOKUP($A173,'[3]Annex 2 EHV charges'!$G$10:$G$307,'[3]Annex 2 EHV charges'!$I$10:$I$307,0,0)</f>
        <v>34.29</v>
      </c>
      <c r="E173" s="41">
        <f>IFERROR(_xlfn.XLOOKUP($A173,'[4]Annex 2 EHV charges'!$G$10:$G$290,'[4]Annex 2 EHV charges'!$I$10:$I$290,0,0),0)</f>
        <v>35.520000000000003</v>
      </c>
      <c r="F173" s="41">
        <f>_xlfn.XLOOKUP($A173,'[5]Annex 2 EHV charges'!$G$10:$G$308,'[5]Annex 2 EHV charges'!$J$10:$J$308,0,0)</f>
        <v>34.92</v>
      </c>
      <c r="G173" s="41">
        <f>_xlfn.XLOOKUP($A173,'[2]Annex 2 EHV charges'!$G$10:$G$346,'[2]Annex 2 EHV charges'!$J$10:$J$346,0,0)</f>
        <v>10.039999999999999</v>
      </c>
      <c r="H173" s="16">
        <f t="shared" si="11"/>
        <v>119.574</v>
      </c>
      <c r="I173" s="16">
        <f t="shared" si="12"/>
        <v>125.15849999999999</v>
      </c>
      <c r="J173" s="16">
        <f t="shared" si="15"/>
        <v>129.648</v>
      </c>
      <c r="K173" s="16">
        <f t="shared" si="13"/>
        <v>127.80720000000001</v>
      </c>
      <c r="L173" s="16">
        <f t="shared" si="14"/>
        <v>36.645999999999994</v>
      </c>
      <c r="M173" s="42"/>
      <c r="N173" s="42"/>
      <c r="O173" s="42"/>
      <c r="P173" s="42"/>
    </row>
    <row r="174" spans="1:16" ht="26.4" x14ac:dyDescent="0.3">
      <c r="A174" s="15" t="str">
        <f>'[1]Annex 2 EHV charges'!$G170</f>
        <v>Willoughby STOR generation</v>
      </c>
      <c r="B174" s="15">
        <f>IFERROR(VLOOKUP($A174,'[2]Annex 2 EHV charges'!$G$10:$P$346,2,FALSE),"-")</f>
        <v>1</v>
      </c>
      <c r="C174" s="41">
        <f>_xlfn.XLOOKUP($A174,'[1]Annex 2 EHV charges'!$G$10:$G$296,'[1]Annex 2 EHV charges'!$I$10:$I$296,"-",0)</f>
        <v>0.69</v>
      </c>
      <c r="D174" s="41">
        <f>_xlfn.XLOOKUP($A174,'[3]Annex 2 EHV charges'!$G$10:$G$307,'[3]Annex 2 EHV charges'!$I$10:$I$307,0,0)</f>
        <v>0.71</v>
      </c>
      <c r="E174" s="41">
        <f>IFERROR(_xlfn.XLOOKUP($A174,'[4]Annex 2 EHV charges'!$G$10:$G$290,'[4]Annex 2 EHV charges'!$I$10:$I$290,0,0),0)</f>
        <v>0.74</v>
      </c>
      <c r="F174" s="41">
        <f>_xlfn.XLOOKUP($A174,'[5]Annex 2 EHV charges'!$G$10:$G$308,'[5]Annex 2 EHV charges'!$J$10:$J$308,0,0)</f>
        <v>1480.39</v>
      </c>
      <c r="G174" s="41">
        <f>_xlfn.XLOOKUP($A174,'[2]Annex 2 EHV charges'!$G$10:$G$346,'[2]Annex 2 EHV charges'!$J$10:$J$346,0,0)</f>
        <v>1833.59</v>
      </c>
      <c r="H174" s="16">
        <f t="shared" si="11"/>
        <v>2.5185</v>
      </c>
      <c r="I174" s="16">
        <f t="shared" si="12"/>
        <v>2.5914999999999999</v>
      </c>
      <c r="J174" s="16">
        <f t="shared" si="15"/>
        <v>2.7010000000000001</v>
      </c>
      <c r="K174" s="16">
        <f t="shared" si="13"/>
        <v>5418.2273999999998</v>
      </c>
      <c r="L174" s="16">
        <f t="shared" si="14"/>
        <v>6692.6034999999993</v>
      </c>
      <c r="M174" s="42"/>
      <c r="N174" s="42"/>
      <c r="O174" s="42"/>
      <c r="P174" s="42"/>
    </row>
    <row r="175" spans="1:16" x14ac:dyDescent="0.3">
      <c r="A175" s="15" t="str">
        <f>'[1]Annex 2 EHV charges'!$G171</f>
        <v>Rolls Royce AB&amp;E 33kV</v>
      </c>
      <c r="B175" s="15">
        <f>IFERROR(VLOOKUP($A175,'[2]Annex 2 EHV charges'!$G$10:$P$346,2,FALSE),"-")</f>
        <v>4</v>
      </c>
      <c r="C175" s="41">
        <f>_xlfn.XLOOKUP($A175,'[1]Annex 2 EHV charges'!$G$10:$G$296,'[1]Annex 2 EHV charges'!$I$10:$I$296,"-",0)</f>
        <v>82.7</v>
      </c>
      <c r="D175" s="41">
        <f>_xlfn.XLOOKUP($A175,'[3]Annex 2 EHV charges'!$G$10:$G$307,'[3]Annex 2 EHV charges'!$I$10:$I$307,0,0)</f>
        <v>84.19</v>
      </c>
      <c r="E175" s="41">
        <f>IFERROR(_xlfn.XLOOKUP($A175,'[4]Annex 2 EHV charges'!$G$10:$G$290,'[4]Annex 2 EHV charges'!$I$10:$I$290,0,0),0)</f>
        <v>62819.68</v>
      </c>
      <c r="F175" s="41">
        <f>_xlfn.XLOOKUP($A175,'[5]Annex 2 EHV charges'!$G$10:$G$308,'[5]Annex 2 EHV charges'!$J$10:$J$308,0,0)</f>
        <v>38269.440000000002</v>
      </c>
      <c r="G175" s="41">
        <f>_xlfn.XLOOKUP($A175,'[2]Annex 2 EHV charges'!$G$10:$G$346,'[2]Annex 2 EHV charges'!$J$10:$J$346,0,0)</f>
        <v>52465.58</v>
      </c>
      <c r="H175" s="16">
        <f t="shared" si="11"/>
        <v>301.85500000000002</v>
      </c>
      <c r="I175" s="16">
        <f t="shared" si="12"/>
        <v>307.29349999999999</v>
      </c>
      <c r="J175" s="16">
        <f t="shared" si="15"/>
        <v>229291.83200000002</v>
      </c>
      <c r="K175" s="16">
        <f t="shared" si="13"/>
        <v>140066.15040000001</v>
      </c>
      <c r="L175" s="16">
        <f t="shared" si="14"/>
        <v>191499.367</v>
      </c>
      <c r="M175" s="42"/>
      <c r="N175" s="42"/>
      <c r="O175" s="42"/>
      <c r="P175" s="42"/>
    </row>
    <row r="176" spans="1:16" x14ac:dyDescent="0.3">
      <c r="A176" s="15" t="str">
        <f>'[1]Annex 2 EHV charges'!$G172</f>
        <v>The Grange Wind Farm</v>
      </c>
      <c r="B176" s="15">
        <f>IFERROR(VLOOKUP($A176,'[2]Annex 2 EHV charges'!$G$10:$P$346,2,FALSE),"-")</f>
        <v>1</v>
      </c>
      <c r="C176" s="41">
        <f>_xlfn.XLOOKUP($A176,'[1]Annex 2 EHV charges'!$G$10:$G$296,'[1]Annex 2 EHV charges'!$I$10:$I$296,"-",0)</f>
        <v>25.4</v>
      </c>
      <c r="D176" s="41">
        <f>_xlfn.XLOOKUP($A176,'[3]Annex 2 EHV charges'!$G$10:$G$307,'[3]Annex 2 EHV charges'!$I$10:$I$307,0,0)</f>
        <v>26.86</v>
      </c>
      <c r="E176" s="41">
        <f>IFERROR(_xlfn.XLOOKUP($A176,'[4]Annex 2 EHV charges'!$G$10:$G$290,'[4]Annex 2 EHV charges'!$I$10:$I$290,0,0),0)</f>
        <v>27.82</v>
      </c>
      <c r="F176" s="41">
        <f>_xlfn.XLOOKUP($A176,'[5]Annex 2 EHV charges'!$G$10:$G$308,'[5]Annex 2 EHV charges'!$J$10:$J$308,0,0)</f>
        <v>1507.01</v>
      </c>
      <c r="G176" s="41">
        <f>_xlfn.XLOOKUP($A176,'[2]Annex 2 EHV charges'!$G$10:$G$346,'[2]Annex 2 EHV charges'!$J$10:$J$346,0,0)</f>
        <v>1870.1</v>
      </c>
      <c r="H176" s="16">
        <f t="shared" si="11"/>
        <v>92.710000000000008</v>
      </c>
      <c r="I176" s="16">
        <f t="shared" si="12"/>
        <v>98.039000000000001</v>
      </c>
      <c r="J176" s="16">
        <f t="shared" si="15"/>
        <v>101.54300000000001</v>
      </c>
      <c r="K176" s="16">
        <f t="shared" si="13"/>
        <v>5515.6566000000003</v>
      </c>
      <c r="L176" s="16">
        <f t="shared" si="14"/>
        <v>6825.8649999999998</v>
      </c>
      <c r="M176" s="42"/>
      <c r="N176" s="42"/>
      <c r="O176" s="42"/>
      <c r="P176" s="42"/>
    </row>
    <row r="177" spans="1:16" x14ac:dyDescent="0.3">
      <c r="A177" s="15" t="str">
        <f>'[1]Annex 2 EHV charges'!$G173</f>
        <v>Clay Lake STOR</v>
      </c>
      <c r="B177" s="15">
        <f>IFERROR(VLOOKUP($A177,'[2]Annex 2 EHV charges'!$G$10:$P$346,2,FALSE),"-")</f>
        <v>1</v>
      </c>
      <c r="C177" s="41">
        <f>_xlfn.XLOOKUP($A177,'[1]Annex 2 EHV charges'!$G$10:$G$296,'[1]Annex 2 EHV charges'!$I$10:$I$296,"-",0)</f>
        <v>2.0499999999999998</v>
      </c>
      <c r="D177" s="41">
        <f>_xlfn.XLOOKUP($A177,'[3]Annex 2 EHV charges'!$G$10:$G$307,'[3]Annex 2 EHV charges'!$I$10:$I$307,0,0)</f>
        <v>2.11</v>
      </c>
      <c r="E177" s="41">
        <f>IFERROR(_xlfn.XLOOKUP($A177,'[4]Annex 2 EHV charges'!$G$10:$G$290,'[4]Annex 2 EHV charges'!$I$10:$I$290,0,0),0)</f>
        <v>2.19</v>
      </c>
      <c r="F177" s="41">
        <f>_xlfn.XLOOKUP($A177,'[5]Annex 2 EHV charges'!$G$10:$G$308,'[5]Annex 2 EHV charges'!$J$10:$J$308,0,0)</f>
        <v>1481.81</v>
      </c>
      <c r="G177" s="41">
        <f>_xlfn.XLOOKUP($A177,'[2]Annex 2 EHV charges'!$G$10:$G$346,'[2]Annex 2 EHV charges'!$J$10:$J$346,0,0)</f>
        <v>1834.5</v>
      </c>
      <c r="H177" s="16">
        <f t="shared" si="11"/>
        <v>7.482499999999999</v>
      </c>
      <c r="I177" s="16">
        <f t="shared" si="12"/>
        <v>7.7014999999999993</v>
      </c>
      <c r="J177" s="16">
        <f t="shared" si="15"/>
        <v>7.9935</v>
      </c>
      <c r="K177" s="16">
        <f t="shared" si="13"/>
        <v>5423.4245999999994</v>
      </c>
      <c r="L177" s="16">
        <f t="shared" si="14"/>
        <v>6695.9249999999993</v>
      </c>
      <c r="M177" s="42"/>
      <c r="N177" s="42"/>
      <c r="O177" s="42"/>
      <c r="P177" s="42"/>
    </row>
    <row r="178" spans="1:16" x14ac:dyDescent="0.3">
      <c r="A178" s="15" t="str">
        <f>'[1]Annex 2 EHV charges'!$G174</f>
        <v>Balderton STOR</v>
      </c>
      <c r="B178" s="15">
        <f>IFERROR(VLOOKUP($A178,'[2]Annex 2 EHV charges'!$G$10:$P$346,2,FALSE),"-")</f>
        <v>1</v>
      </c>
      <c r="C178" s="41">
        <f>_xlfn.XLOOKUP($A178,'[1]Annex 2 EHV charges'!$G$10:$G$296,'[1]Annex 2 EHV charges'!$I$10:$I$296,"-",0)</f>
        <v>1.54</v>
      </c>
      <c r="D178" s="41">
        <f>_xlfn.XLOOKUP($A178,'[3]Annex 2 EHV charges'!$G$10:$G$307,'[3]Annex 2 EHV charges'!$I$10:$I$307,0,0)</f>
        <v>1.59</v>
      </c>
      <c r="E178" s="41">
        <f>IFERROR(_xlfn.XLOOKUP($A178,'[4]Annex 2 EHV charges'!$G$10:$G$290,'[4]Annex 2 EHV charges'!$I$10:$I$290,0,0),0)</f>
        <v>1.65</v>
      </c>
      <c r="F178" s="41">
        <f>_xlfn.XLOOKUP($A178,'[5]Annex 2 EHV charges'!$G$10:$G$308,'[5]Annex 2 EHV charges'!$J$10:$J$308,0,0)</f>
        <v>1481.28</v>
      </c>
      <c r="G178" s="41">
        <f>_xlfn.XLOOKUP($A178,'[2]Annex 2 EHV charges'!$G$10:$G$346,'[2]Annex 2 EHV charges'!$J$10:$J$346,0,0)</f>
        <v>1833.97</v>
      </c>
      <c r="H178" s="16">
        <f t="shared" si="11"/>
        <v>5.6210000000000004</v>
      </c>
      <c r="I178" s="16">
        <f t="shared" si="12"/>
        <v>5.8035000000000005</v>
      </c>
      <c r="J178" s="16">
        <f t="shared" si="15"/>
        <v>6.0225</v>
      </c>
      <c r="K178" s="16">
        <f t="shared" si="13"/>
        <v>5421.4848000000002</v>
      </c>
      <c r="L178" s="16">
        <f t="shared" si="14"/>
        <v>6693.9904999999999</v>
      </c>
      <c r="M178" s="42"/>
      <c r="N178" s="42"/>
      <c r="O178" s="42"/>
      <c r="P178" s="42"/>
    </row>
    <row r="179" spans="1:16" x14ac:dyDescent="0.3">
      <c r="A179" s="15" t="str">
        <f>'[1]Annex 2 EHV charges'!$G175</f>
        <v>Wymeswold Solar Park</v>
      </c>
      <c r="B179" s="15">
        <f>IFERROR(VLOOKUP($A179,'[2]Annex 2 EHV charges'!$G$10:$P$346,2,FALSE),"-")</f>
        <v>0</v>
      </c>
      <c r="C179" s="41">
        <f>_xlfn.XLOOKUP($A179,'[1]Annex 2 EHV charges'!$G$10:$G$296,'[1]Annex 2 EHV charges'!$I$10:$I$296,"-",0)</f>
        <v>6.12</v>
      </c>
      <c r="D179" s="41">
        <f>_xlfn.XLOOKUP($A179,'[3]Annex 2 EHV charges'!$G$10:$G$307,'[3]Annex 2 EHV charges'!$I$10:$I$307,0,0)</f>
        <v>6.47</v>
      </c>
      <c r="E179" s="41">
        <f>IFERROR(_xlfn.XLOOKUP($A179,'[4]Annex 2 EHV charges'!$G$10:$G$290,'[4]Annex 2 EHV charges'!$I$10:$I$290,0,0),0)</f>
        <v>6.7</v>
      </c>
      <c r="F179" s="41">
        <f>_xlfn.XLOOKUP($A179,'[5]Annex 2 EHV charges'!$G$10:$G$308,'[5]Annex 2 EHV charges'!$J$10:$J$308,0,0)</f>
        <v>6.59</v>
      </c>
      <c r="G179" s="41">
        <f>_xlfn.XLOOKUP($A179,'[2]Annex 2 EHV charges'!$G$10:$G$346,'[2]Annex 2 EHV charges'!$J$10:$J$346,0,0)</f>
        <v>9.4499999999999993</v>
      </c>
      <c r="H179" s="16">
        <f t="shared" si="11"/>
        <v>22.338000000000001</v>
      </c>
      <c r="I179" s="16">
        <f t="shared" si="12"/>
        <v>23.615499999999997</v>
      </c>
      <c r="J179" s="16">
        <f t="shared" si="15"/>
        <v>24.455000000000002</v>
      </c>
      <c r="K179" s="16">
        <f t="shared" si="13"/>
        <v>24.119399999999999</v>
      </c>
      <c r="L179" s="16">
        <f t="shared" si="14"/>
        <v>34.492499999999993</v>
      </c>
      <c r="M179" s="42"/>
      <c r="N179" s="42"/>
      <c r="O179" s="42"/>
      <c r="P179" s="42"/>
    </row>
    <row r="180" spans="1:16" x14ac:dyDescent="0.3">
      <c r="A180" s="15" t="str">
        <f>'[1]Annex 2 EHV charges'!$G176</f>
        <v>French Farm Wind Farm</v>
      </c>
      <c r="B180" s="15">
        <f>IFERROR(VLOOKUP($A180,'[2]Annex 2 EHV charges'!$G$10:$P$346,2,FALSE),"-")</f>
        <v>0</v>
      </c>
      <c r="C180" s="41">
        <f>_xlfn.XLOOKUP($A180,'[1]Annex 2 EHV charges'!$G$10:$G$296,'[1]Annex 2 EHV charges'!$I$10:$I$296,"-",0)</f>
        <v>50.7</v>
      </c>
      <c r="D180" s="41">
        <f>_xlfn.XLOOKUP($A180,'[3]Annex 2 EHV charges'!$G$10:$G$307,'[3]Annex 2 EHV charges'!$I$10:$I$307,0,0)</f>
        <v>53.61</v>
      </c>
      <c r="E180" s="41">
        <f>IFERROR(_xlfn.XLOOKUP($A180,'[4]Annex 2 EHV charges'!$G$10:$G$290,'[4]Annex 2 EHV charges'!$I$10:$I$290,0,0),0)</f>
        <v>55.52</v>
      </c>
      <c r="F180" s="41">
        <f>_xlfn.XLOOKUP($A180,'[5]Annex 2 EHV charges'!$G$10:$G$308,'[5]Annex 2 EHV charges'!$J$10:$J$308,0,0)</f>
        <v>54.59</v>
      </c>
      <c r="G180" s="41">
        <f>_xlfn.XLOOKUP($A180,'[2]Annex 2 EHV charges'!$G$10:$G$346,'[2]Annex 2 EHV charges'!$J$10:$J$346,0,0)</f>
        <v>102.82</v>
      </c>
      <c r="H180" s="16">
        <f t="shared" si="11"/>
        <v>185.05500000000001</v>
      </c>
      <c r="I180" s="16">
        <f t="shared" si="12"/>
        <v>195.6765</v>
      </c>
      <c r="J180" s="16">
        <f t="shared" si="15"/>
        <v>202.648</v>
      </c>
      <c r="K180" s="16">
        <f t="shared" si="13"/>
        <v>199.79940000000002</v>
      </c>
      <c r="L180" s="16">
        <f t="shared" si="14"/>
        <v>375.29300000000001</v>
      </c>
      <c r="M180" s="42"/>
      <c r="N180" s="42"/>
      <c r="O180" s="42"/>
      <c r="P180" s="42"/>
    </row>
    <row r="181" spans="1:16" x14ac:dyDescent="0.3">
      <c r="A181" s="15" t="str">
        <f>'[1]Annex 2 EHV charges'!$G177</f>
        <v>Lilbourne Wind Farm</v>
      </c>
      <c r="B181" s="15">
        <f>IFERROR(VLOOKUP($A181,'[2]Annex 2 EHV charges'!$G$10:$P$346,2,FALSE),"-")</f>
        <v>1</v>
      </c>
      <c r="C181" s="41">
        <f>_xlfn.XLOOKUP($A181,'[1]Annex 2 EHV charges'!$G$10:$G$296,'[1]Annex 2 EHV charges'!$I$10:$I$296,"-",0)</f>
        <v>11.49</v>
      </c>
      <c r="D181" s="41">
        <f>_xlfn.XLOOKUP($A181,'[3]Annex 2 EHV charges'!$G$10:$G$307,'[3]Annex 2 EHV charges'!$I$10:$I$307,0,0)</f>
        <v>12.06</v>
      </c>
      <c r="E181" s="41">
        <f>IFERROR(_xlfn.XLOOKUP($A181,'[4]Annex 2 EHV charges'!$G$10:$G$290,'[4]Annex 2 EHV charges'!$I$10:$I$290,0,0),0)</f>
        <v>12.49</v>
      </c>
      <c r="F181" s="41">
        <f>_xlfn.XLOOKUP($A181,'[5]Annex 2 EHV charges'!$G$10:$G$308,'[5]Annex 2 EHV charges'!$J$10:$J$308,0,0)</f>
        <v>1491.94</v>
      </c>
      <c r="G181" s="41">
        <f>_xlfn.XLOOKUP($A181,'[2]Annex 2 EHV charges'!$G$10:$G$346,'[2]Annex 2 EHV charges'!$J$10:$J$346,0,0)</f>
        <v>1905.61</v>
      </c>
      <c r="H181" s="16">
        <f t="shared" si="11"/>
        <v>41.938499999999998</v>
      </c>
      <c r="I181" s="16">
        <f t="shared" si="12"/>
        <v>44.018999999999998</v>
      </c>
      <c r="J181" s="16">
        <f t="shared" si="15"/>
        <v>45.588499999999996</v>
      </c>
      <c r="K181" s="16">
        <f t="shared" si="13"/>
        <v>5460.5004000000008</v>
      </c>
      <c r="L181" s="16">
        <f t="shared" si="14"/>
        <v>6955.4765000000007</v>
      </c>
      <c r="M181" s="42"/>
      <c r="N181" s="42"/>
      <c r="O181" s="42"/>
      <c r="P181" s="42"/>
    </row>
    <row r="182" spans="1:16" x14ac:dyDescent="0.3">
      <c r="A182" s="15" t="str">
        <f>'[1]Annex 2 EHV charges'!$G178</f>
        <v>Chelvaston Renewable</v>
      </c>
      <c r="B182" s="15">
        <f>IFERROR(VLOOKUP($A182,'[2]Annex 2 EHV charges'!$G$10:$P$346,2,FALSE),"-")</f>
        <v>1</v>
      </c>
      <c r="C182" s="41">
        <f>_xlfn.XLOOKUP($A182,'[1]Annex 2 EHV charges'!$G$10:$G$296,'[1]Annex 2 EHV charges'!$I$10:$I$296,"-",0)</f>
        <v>111.58</v>
      </c>
      <c r="D182" s="41">
        <f>_xlfn.XLOOKUP($A182,'[3]Annex 2 EHV charges'!$G$10:$G$307,'[3]Annex 2 EHV charges'!$I$10:$I$307,0,0)</f>
        <v>117.6</v>
      </c>
      <c r="E182" s="41">
        <f>IFERROR(_xlfn.XLOOKUP($A182,'[4]Annex 2 EHV charges'!$G$10:$G$290,'[4]Annex 2 EHV charges'!$I$10:$I$290,0,0),0)</f>
        <v>121.79</v>
      </c>
      <c r="F182" s="41">
        <f>_xlfn.XLOOKUP($A182,'[5]Annex 2 EHV charges'!$G$10:$G$308,'[5]Annex 2 EHV charges'!$J$10:$J$308,0,0)</f>
        <v>1599.4</v>
      </c>
      <c r="G182" s="41">
        <f>_xlfn.XLOOKUP($A182,'[2]Annex 2 EHV charges'!$G$10:$G$346,'[2]Annex 2 EHV charges'!$J$10:$J$346,0,0)</f>
        <v>2013.58</v>
      </c>
      <c r="H182" s="16">
        <f t="shared" si="11"/>
        <v>407.26699999999994</v>
      </c>
      <c r="I182" s="16">
        <f t="shared" si="12"/>
        <v>429.23999999999995</v>
      </c>
      <c r="J182" s="16">
        <f t="shared" si="15"/>
        <v>444.5335</v>
      </c>
      <c r="K182" s="16">
        <f t="shared" si="13"/>
        <v>5853.804000000001</v>
      </c>
      <c r="L182" s="16">
        <f t="shared" si="14"/>
        <v>7349.567</v>
      </c>
      <c r="M182" s="42"/>
      <c r="N182" s="42"/>
      <c r="O182" s="42"/>
      <c r="P182" s="42"/>
    </row>
    <row r="183" spans="1:16" x14ac:dyDescent="0.3">
      <c r="A183" s="15" t="str">
        <f>'[1]Annex 2 EHV charges'!$G179</f>
        <v>Beachampton Solar Farm</v>
      </c>
      <c r="B183" s="15">
        <f>IFERROR(VLOOKUP($A183,'[2]Annex 2 EHV charges'!$G$10:$P$346,2,FALSE),"-")</f>
        <v>0</v>
      </c>
      <c r="C183" s="41">
        <f>_xlfn.XLOOKUP($A183,'[1]Annex 2 EHV charges'!$G$10:$G$296,'[1]Annex 2 EHV charges'!$I$10:$I$296,"-",0)</f>
        <v>19.28</v>
      </c>
      <c r="D183" s="41">
        <f>_xlfn.XLOOKUP($A183,'[3]Annex 2 EHV charges'!$G$10:$G$307,'[3]Annex 2 EHV charges'!$I$10:$I$307,0,0)</f>
        <v>20.14</v>
      </c>
      <c r="E183" s="41">
        <f>IFERROR(_xlfn.XLOOKUP($A183,'[4]Annex 2 EHV charges'!$G$10:$G$290,'[4]Annex 2 EHV charges'!$I$10:$I$290,0,0),0)</f>
        <v>20.86</v>
      </c>
      <c r="F183" s="41">
        <f>_xlfn.XLOOKUP($A183,'[5]Annex 2 EHV charges'!$G$10:$G$308,'[5]Annex 2 EHV charges'!$J$10:$J$308,0,0)</f>
        <v>20.51</v>
      </c>
      <c r="G183" s="41">
        <f>_xlfn.XLOOKUP($A183,'[2]Annex 2 EHV charges'!$G$10:$G$346,'[2]Annex 2 EHV charges'!$J$10:$J$346,0,0)</f>
        <v>6.38</v>
      </c>
      <c r="H183" s="16">
        <f t="shared" si="11"/>
        <v>70.372</v>
      </c>
      <c r="I183" s="16">
        <f t="shared" si="12"/>
        <v>73.510999999999996</v>
      </c>
      <c r="J183" s="16">
        <f t="shared" si="15"/>
        <v>76.138999999999996</v>
      </c>
      <c r="K183" s="16">
        <f t="shared" si="13"/>
        <v>75.066600000000008</v>
      </c>
      <c r="L183" s="16">
        <f t="shared" si="14"/>
        <v>23.286999999999999</v>
      </c>
      <c r="M183" s="42"/>
      <c r="N183" s="42"/>
      <c r="O183" s="42"/>
      <c r="P183" s="42"/>
    </row>
    <row r="184" spans="1:16" x14ac:dyDescent="0.3">
      <c r="A184" s="15" t="str">
        <f>'[1]Annex 2 EHV charges'!$G180</f>
        <v>Croft End Solar Farm</v>
      </c>
      <c r="B184" s="15">
        <f>IFERROR(VLOOKUP($A184,'[2]Annex 2 EHV charges'!$G$10:$P$346,2,FALSE),"-")</f>
        <v>0</v>
      </c>
      <c r="C184" s="41">
        <f>_xlfn.XLOOKUP($A184,'[1]Annex 2 EHV charges'!$G$10:$G$296,'[1]Annex 2 EHV charges'!$I$10:$I$296,"-",0)</f>
        <v>2.78</v>
      </c>
      <c r="D184" s="41">
        <f>_xlfn.XLOOKUP($A184,'[3]Annex 2 EHV charges'!$G$10:$G$307,'[3]Annex 2 EHV charges'!$I$10:$I$307,0,0)</f>
        <v>2.92</v>
      </c>
      <c r="E184" s="41">
        <f>IFERROR(_xlfn.XLOOKUP($A184,'[4]Annex 2 EHV charges'!$G$10:$G$290,'[4]Annex 2 EHV charges'!$I$10:$I$290,0,0),0)</f>
        <v>3.02</v>
      </c>
      <c r="F184" s="41">
        <f>_xlfn.XLOOKUP($A184,'[5]Annex 2 EHV charges'!$G$10:$G$308,'[5]Annex 2 EHV charges'!$J$10:$J$308,0,0)</f>
        <v>2.97</v>
      </c>
      <c r="G184" s="41">
        <f>_xlfn.XLOOKUP($A184,'[2]Annex 2 EHV charges'!$G$10:$G$346,'[2]Annex 2 EHV charges'!$J$10:$J$346,0,0)</f>
        <v>2.36</v>
      </c>
      <c r="H184" s="16">
        <f t="shared" si="11"/>
        <v>10.147</v>
      </c>
      <c r="I184" s="16">
        <f t="shared" si="12"/>
        <v>10.657999999999999</v>
      </c>
      <c r="J184" s="16">
        <f t="shared" si="15"/>
        <v>11.023</v>
      </c>
      <c r="K184" s="16">
        <f t="shared" si="13"/>
        <v>10.870200000000001</v>
      </c>
      <c r="L184" s="16">
        <f t="shared" si="14"/>
        <v>8.613999999999999</v>
      </c>
      <c r="M184" s="42"/>
      <c r="N184" s="42"/>
      <c r="O184" s="42"/>
      <c r="P184" s="42"/>
    </row>
    <row r="185" spans="1:16" x14ac:dyDescent="0.3">
      <c r="A185" s="15" t="str">
        <f>'[1]Annex 2 EHV charges'!$G181</f>
        <v>M1 Wind farm</v>
      </c>
      <c r="B185" s="15">
        <f>IFERROR(VLOOKUP($A185,'[2]Annex 2 EHV charges'!$G$10:$P$346,2,FALSE),"-")</f>
        <v>0</v>
      </c>
      <c r="C185" s="41">
        <f>_xlfn.XLOOKUP($A185,'[1]Annex 2 EHV charges'!$G$10:$G$296,'[1]Annex 2 EHV charges'!$I$10:$I$296,"-",0)</f>
        <v>10.1</v>
      </c>
      <c r="D185" s="41">
        <f>_xlfn.XLOOKUP($A185,'[3]Annex 2 EHV charges'!$G$10:$G$307,'[3]Annex 2 EHV charges'!$I$10:$I$307,0,0)</f>
        <v>10.52</v>
      </c>
      <c r="E185" s="41">
        <f>IFERROR(_xlfn.XLOOKUP($A185,'[4]Annex 2 EHV charges'!$G$10:$G$290,'[4]Annex 2 EHV charges'!$I$10:$I$290,0,0),0)</f>
        <v>10.89</v>
      </c>
      <c r="F185" s="41">
        <f>_xlfn.XLOOKUP($A185,'[5]Annex 2 EHV charges'!$G$10:$G$308,'[5]Annex 2 EHV charges'!$J$10:$J$308,0,0)</f>
        <v>10.71</v>
      </c>
      <c r="G185" s="41">
        <f>_xlfn.XLOOKUP($A185,'[2]Annex 2 EHV charges'!$G$10:$G$346,'[2]Annex 2 EHV charges'!$J$10:$J$346,0,0)</f>
        <v>4.2699999999999996</v>
      </c>
      <c r="H185" s="16">
        <f t="shared" si="11"/>
        <v>36.864999999999995</v>
      </c>
      <c r="I185" s="16">
        <f t="shared" si="12"/>
        <v>38.398000000000003</v>
      </c>
      <c r="J185" s="16">
        <f t="shared" si="15"/>
        <v>39.748500000000007</v>
      </c>
      <c r="K185" s="16">
        <f t="shared" si="13"/>
        <v>39.198600000000006</v>
      </c>
      <c r="L185" s="16">
        <f t="shared" si="14"/>
        <v>15.585499999999998</v>
      </c>
      <c r="M185" s="42"/>
      <c r="N185" s="42"/>
      <c r="O185" s="42"/>
      <c r="P185" s="42"/>
    </row>
    <row r="186" spans="1:16" x14ac:dyDescent="0.3">
      <c r="A186" s="15" t="str">
        <f>'[1]Annex 2 EHV charges'!$G182</f>
        <v>Leamington STOR</v>
      </c>
      <c r="B186" s="15" t="str">
        <f>IFERROR(VLOOKUP($A186,'[2]Annex 2 EHV charges'!$G$10:$P$346,2,FALSE),"-")</f>
        <v>-</v>
      </c>
      <c r="C186" s="41">
        <f>_xlfn.XLOOKUP($A186,'[1]Annex 2 EHV charges'!$G$10:$G$296,'[1]Annex 2 EHV charges'!$I$10:$I$296,"-",0)</f>
        <v>46.71</v>
      </c>
      <c r="D186" s="41">
        <f>_xlfn.XLOOKUP($A186,'[3]Annex 2 EHV charges'!$G$10:$G$307,'[3]Annex 2 EHV charges'!$I$10:$I$307,0,0)</f>
        <v>49.18</v>
      </c>
      <c r="E186" s="41">
        <f>IFERROR(_xlfn.XLOOKUP($A186,'[4]Annex 2 EHV charges'!$G$10:$G$290,'[4]Annex 2 EHV charges'!$I$10:$I$290,0,0),0)</f>
        <v>0</v>
      </c>
      <c r="F186" s="41">
        <f>_xlfn.XLOOKUP($A186,'[5]Annex 2 EHV charges'!$G$10:$G$308,'[5]Annex 2 EHV charges'!$J$10:$J$308,0,0)</f>
        <v>0</v>
      </c>
      <c r="G186" s="41">
        <f>_xlfn.XLOOKUP($A186,'[2]Annex 2 EHV charges'!$G$10:$G$346,'[2]Annex 2 EHV charges'!$J$10:$J$346,0,0)</f>
        <v>0</v>
      </c>
      <c r="H186" s="16">
        <f t="shared" si="11"/>
        <v>170.4915</v>
      </c>
      <c r="I186" s="16">
        <f t="shared" si="12"/>
        <v>179.50700000000001</v>
      </c>
      <c r="J186" s="16">
        <f t="shared" si="15"/>
        <v>0</v>
      </c>
      <c r="K186" s="16">
        <f t="shared" si="13"/>
        <v>0</v>
      </c>
      <c r="L186" s="16">
        <f t="shared" si="14"/>
        <v>0</v>
      </c>
      <c r="M186" s="42"/>
      <c r="N186" s="42"/>
      <c r="O186" s="42"/>
      <c r="P186" s="42"/>
    </row>
    <row r="187" spans="1:16" x14ac:dyDescent="0.3">
      <c r="A187" s="15" t="str">
        <f>'[1]Annex 2 EHV charges'!$G183</f>
        <v>Low Farm Anaerobic Dig</v>
      </c>
      <c r="B187" s="15">
        <f>IFERROR(VLOOKUP($A187,'[2]Annex 2 EHV charges'!$G$10:$P$346,2,FALSE),"-")</f>
        <v>1</v>
      </c>
      <c r="C187" s="41">
        <f>_xlfn.XLOOKUP($A187,'[1]Annex 2 EHV charges'!$G$10:$G$296,'[1]Annex 2 EHV charges'!$I$10:$I$296,"-",0)</f>
        <v>20.68</v>
      </c>
      <c r="D187" s="41">
        <f>_xlfn.XLOOKUP($A187,'[3]Annex 2 EHV charges'!$G$10:$G$307,'[3]Annex 2 EHV charges'!$I$10:$I$307,0,0)</f>
        <v>21.05</v>
      </c>
      <c r="E187" s="41">
        <f>IFERROR(_xlfn.XLOOKUP($A187,'[4]Annex 2 EHV charges'!$G$10:$G$290,'[4]Annex 2 EHV charges'!$I$10:$I$290,0,0),0)</f>
        <v>21.8</v>
      </c>
      <c r="F187" s="41">
        <f>_xlfn.XLOOKUP($A187,'[5]Annex 2 EHV charges'!$G$10:$G$308,'[5]Annex 2 EHV charges'!$J$10:$J$308,0,0)</f>
        <v>1501.09</v>
      </c>
      <c r="G187" s="41">
        <f>_xlfn.XLOOKUP($A187,'[2]Annex 2 EHV charges'!$G$10:$G$346,'[2]Annex 2 EHV charges'!$J$10:$J$346,0,0)</f>
        <v>2220.4299999999998</v>
      </c>
      <c r="H187" s="16">
        <f t="shared" si="11"/>
        <v>75.481999999999999</v>
      </c>
      <c r="I187" s="16">
        <f t="shared" si="12"/>
        <v>76.83250000000001</v>
      </c>
      <c r="J187" s="16">
        <f t="shared" si="15"/>
        <v>79.569999999999993</v>
      </c>
      <c r="K187" s="16">
        <f t="shared" si="13"/>
        <v>5493.9893999999995</v>
      </c>
      <c r="L187" s="16">
        <f t="shared" si="14"/>
        <v>8104.5694999999996</v>
      </c>
      <c r="M187" s="42"/>
      <c r="N187" s="42"/>
      <c r="O187" s="42"/>
      <c r="P187" s="42"/>
    </row>
    <row r="188" spans="1:16" ht="26.4" x14ac:dyDescent="0.3">
      <c r="A188" s="15" t="str">
        <f>'[1]Annex 2 EHV charges'!$G184</f>
        <v>Turweston Airfield Solar Farm</v>
      </c>
      <c r="B188" s="15">
        <f>IFERROR(VLOOKUP($A188,'[2]Annex 2 EHV charges'!$G$10:$P$346,2,FALSE),"-")</f>
        <v>0</v>
      </c>
      <c r="C188" s="41">
        <f>_xlfn.XLOOKUP($A188,'[1]Annex 2 EHV charges'!$G$10:$G$296,'[1]Annex 2 EHV charges'!$I$10:$I$296,"-",0)</f>
        <v>1.77</v>
      </c>
      <c r="D188" s="41">
        <f>_xlfn.XLOOKUP($A188,'[3]Annex 2 EHV charges'!$G$10:$G$307,'[3]Annex 2 EHV charges'!$I$10:$I$307,0,0)</f>
        <v>1.85</v>
      </c>
      <c r="E188" s="41">
        <f>IFERROR(_xlfn.XLOOKUP($A188,'[4]Annex 2 EHV charges'!$G$10:$G$290,'[4]Annex 2 EHV charges'!$I$10:$I$290,0,0),0)</f>
        <v>1.92</v>
      </c>
      <c r="F188" s="41">
        <f>_xlfn.XLOOKUP($A188,'[5]Annex 2 EHV charges'!$G$10:$G$308,'[5]Annex 2 EHV charges'!$J$10:$J$308,0,0)</f>
        <v>1.89</v>
      </c>
      <c r="G188" s="41">
        <f>_xlfn.XLOOKUP($A188,'[2]Annex 2 EHV charges'!$G$10:$G$346,'[2]Annex 2 EHV charges'!$J$10:$J$346,0,0)</f>
        <v>2.33</v>
      </c>
      <c r="H188" s="16">
        <f t="shared" si="11"/>
        <v>6.4605000000000006</v>
      </c>
      <c r="I188" s="16">
        <f t="shared" si="12"/>
        <v>6.7525000000000013</v>
      </c>
      <c r="J188" s="16">
        <f t="shared" si="15"/>
        <v>7.0079999999999991</v>
      </c>
      <c r="K188" s="16">
        <f t="shared" si="13"/>
        <v>6.9173999999999998</v>
      </c>
      <c r="L188" s="16">
        <f t="shared" si="14"/>
        <v>8.5045000000000002</v>
      </c>
      <c r="M188" s="42"/>
      <c r="N188" s="42"/>
      <c r="O188" s="42"/>
      <c r="P188" s="42"/>
    </row>
    <row r="189" spans="1:16" x14ac:dyDescent="0.3">
      <c r="A189" s="15" t="str">
        <f>'[1]Annex 2 EHV charges'!$G185</f>
        <v>Burton Pedwardine Solar</v>
      </c>
      <c r="B189" s="15">
        <f>IFERROR(VLOOKUP($A189,'[2]Annex 2 EHV charges'!$G$10:$P$346,2,FALSE),"-")</f>
        <v>0</v>
      </c>
      <c r="C189" s="41">
        <f>_xlfn.XLOOKUP($A189,'[1]Annex 2 EHV charges'!$G$10:$G$296,'[1]Annex 2 EHV charges'!$I$10:$I$296,"-",0)</f>
        <v>12.06</v>
      </c>
      <c r="D189" s="41">
        <f>_xlfn.XLOOKUP($A189,'[3]Annex 2 EHV charges'!$G$10:$G$307,'[3]Annex 2 EHV charges'!$I$10:$I$307,0,0)</f>
        <v>12.69</v>
      </c>
      <c r="E189" s="41">
        <f>IFERROR(_xlfn.XLOOKUP($A189,'[4]Annex 2 EHV charges'!$G$10:$G$290,'[4]Annex 2 EHV charges'!$I$10:$I$290,0,0),0)</f>
        <v>13.14</v>
      </c>
      <c r="F189" s="41">
        <f>_xlfn.XLOOKUP($A189,'[5]Annex 2 EHV charges'!$G$10:$G$308,'[5]Annex 2 EHV charges'!$J$10:$J$308,0,0)</f>
        <v>12.92</v>
      </c>
      <c r="G189" s="41">
        <f>_xlfn.XLOOKUP($A189,'[2]Annex 2 EHV charges'!$G$10:$G$346,'[2]Annex 2 EHV charges'!$J$10:$J$346,0,0)</f>
        <v>5.1100000000000003</v>
      </c>
      <c r="H189" s="16">
        <f t="shared" si="11"/>
        <v>44.018999999999998</v>
      </c>
      <c r="I189" s="16">
        <f t="shared" si="12"/>
        <v>46.318499999999993</v>
      </c>
      <c r="J189" s="16">
        <f t="shared" si="15"/>
        <v>47.961000000000006</v>
      </c>
      <c r="K189" s="16">
        <f t="shared" si="13"/>
        <v>47.287200000000006</v>
      </c>
      <c r="L189" s="16">
        <f t="shared" si="14"/>
        <v>18.651500000000002</v>
      </c>
      <c r="M189" s="42"/>
      <c r="N189" s="42"/>
      <c r="O189" s="42"/>
      <c r="P189" s="42"/>
    </row>
    <row r="190" spans="1:16" x14ac:dyDescent="0.3">
      <c r="A190" s="15" t="str">
        <f>'[1]Annex 2 EHV charges'!$G186</f>
        <v>Little Morton Farm Solar</v>
      </c>
      <c r="B190" s="15">
        <f>IFERROR(VLOOKUP($A190,'[2]Annex 2 EHV charges'!$G$10:$P$346,2,FALSE),"-")</f>
        <v>0</v>
      </c>
      <c r="C190" s="41">
        <f>_xlfn.XLOOKUP($A190,'[1]Annex 2 EHV charges'!$G$10:$G$296,'[1]Annex 2 EHV charges'!$I$10:$I$296,"-",0)</f>
        <v>4.84</v>
      </c>
      <c r="D190" s="41">
        <f>_xlfn.XLOOKUP($A190,'[3]Annex 2 EHV charges'!$G$10:$G$307,'[3]Annex 2 EHV charges'!$I$10:$I$307,0,0)</f>
        <v>5.07</v>
      </c>
      <c r="E190" s="41">
        <f>IFERROR(_xlfn.XLOOKUP($A190,'[4]Annex 2 EHV charges'!$G$10:$G$290,'[4]Annex 2 EHV charges'!$I$10:$I$290,0,0),0)</f>
        <v>5.25</v>
      </c>
      <c r="F190" s="41">
        <f>_xlfn.XLOOKUP($A190,'[5]Annex 2 EHV charges'!$G$10:$G$308,'[5]Annex 2 EHV charges'!$J$10:$J$308,0,0)</f>
        <v>5.16</v>
      </c>
      <c r="G190" s="41">
        <f>_xlfn.XLOOKUP($A190,'[2]Annex 2 EHV charges'!$G$10:$G$346,'[2]Annex 2 EHV charges'!$J$10:$J$346,0,0)</f>
        <v>3.86</v>
      </c>
      <c r="H190" s="16">
        <f t="shared" si="11"/>
        <v>17.666</v>
      </c>
      <c r="I190" s="16">
        <f t="shared" si="12"/>
        <v>18.505500000000001</v>
      </c>
      <c r="J190" s="16">
        <f t="shared" si="15"/>
        <v>19.162499999999998</v>
      </c>
      <c r="K190" s="16">
        <f t="shared" si="13"/>
        <v>18.8856</v>
      </c>
      <c r="L190" s="16">
        <f t="shared" si="14"/>
        <v>14.088999999999999</v>
      </c>
      <c r="M190" s="42"/>
      <c r="N190" s="42"/>
      <c r="O190" s="42"/>
      <c r="P190" s="42"/>
    </row>
    <row r="191" spans="1:16" x14ac:dyDescent="0.3">
      <c r="A191" s="15" t="str">
        <f>'[1]Annex 2 EHV charges'!$G187</f>
        <v>Rockingham</v>
      </c>
      <c r="B191" s="15">
        <f>IFERROR(VLOOKUP($A191,'[2]Annex 2 EHV charges'!$G$10:$P$346,2,FALSE),"-")</f>
        <v>3</v>
      </c>
      <c r="C191" s="41">
        <f>_xlfn.XLOOKUP($A191,'[1]Annex 2 EHV charges'!$G$10:$G$296,'[1]Annex 2 EHV charges'!$I$10:$I$296,"-",0)</f>
        <v>8259.9699999999993</v>
      </c>
      <c r="D191" s="41">
        <f>_xlfn.XLOOKUP($A191,'[3]Annex 2 EHV charges'!$G$10:$G$307,'[3]Annex 2 EHV charges'!$I$10:$I$307,0,0)</f>
        <v>8712.4699999999993</v>
      </c>
      <c r="E191" s="41">
        <f>IFERROR(_xlfn.XLOOKUP($A191,'[4]Annex 2 EHV charges'!$G$10:$G$290,'[4]Annex 2 EHV charges'!$I$10:$I$290,0,0),0)</f>
        <v>32344.67</v>
      </c>
      <c r="F191" s="41">
        <f>_xlfn.XLOOKUP($A191,'[5]Annex 2 EHV charges'!$G$10:$G$308,'[5]Annex 2 EHV charges'!$J$10:$J$308,0,0)</f>
        <v>21320.36</v>
      </c>
      <c r="G191" s="41">
        <f>_xlfn.XLOOKUP($A191,'[2]Annex 2 EHV charges'!$G$10:$G$346,'[2]Annex 2 EHV charges'!$J$10:$J$346,0,0)</f>
        <v>30538.98</v>
      </c>
      <c r="H191" s="16">
        <f t="shared" si="11"/>
        <v>30148.890499999998</v>
      </c>
      <c r="I191" s="16">
        <f t="shared" si="12"/>
        <v>31800.515499999998</v>
      </c>
      <c r="J191" s="16">
        <f t="shared" si="15"/>
        <v>118058.04549999999</v>
      </c>
      <c r="K191" s="16">
        <f t="shared" si="13"/>
        <v>78032.517599999992</v>
      </c>
      <c r="L191" s="16">
        <f t="shared" si="14"/>
        <v>111467.27699999999</v>
      </c>
      <c r="M191" s="42"/>
      <c r="N191" s="42"/>
      <c r="O191" s="42"/>
      <c r="P191" s="42"/>
    </row>
    <row r="192" spans="1:16" ht="26.4" x14ac:dyDescent="0.3">
      <c r="A192" s="15" t="str">
        <f>'[1]Annex 2 EHV charges'!$G188</f>
        <v>Santander Carlton Park 132/11</v>
      </c>
      <c r="B192" s="15">
        <f>IFERROR(VLOOKUP($A192,'[2]Annex 2 EHV charges'!$G$10:$P$346,2,FALSE),"-")</f>
        <v>3</v>
      </c>
      <c r="C192" s="41">
        <f>_xlfn.XLOOKUP($A192,'[1]Annex 2 EHV charges'!$G$10:$G$296,'[1]Annex 2 EHV charges'!$I$10:$I$296,"-",0)</f>
        <v>155.54</v>
      </c>
      <c r="D192" s="41">
        <f>_xlfn.XLOOKUP($A192,'[3]Annex 2 EHV charges'!$G$10:$G$307,'[3]Annex 2 EHV charges'!$I$10:$I$307,0,0)</f>
        <v>158.33000000000001</v>
      </c>
      <c r="E192" s="41">
        <f>IFERROR(_xlfn.XLOOKUP($A192,'[4]Annex 2 EHV charges'!$G$10:$G$290,'[4]Annex 2 EHV charges'!$I$10:$I$290,0,0),0)</f>
        <v>23485.63</v>
      </c>
      <c r="F192" s="41">
        <f>_xlfn.XLOOKUP($A192,'[5]Annex 2 EHV charges'!$G$10:$G$308,'[5]Annex 2 EHV charges'!$J$10:$J$308,0,0)</f>
        <v>12610.63</v>
      </c>
      <c r="G192" s="41">
        <f>_xlfn.XLOOKUP($A192,'[2]Annex 2 EHV charges'!$G$10:$G$346,'[2]Annex 2 EHV charges'!$J$10:$J$346,0,0)</f>
        <v>52149.08</v>
      </c>
      <c r="H192" s="16">
        <f t="shared" si="11"/>
        <v>567.721</v>
      </c>
      <c r="I192" s="16">
        <f t="shared" si="12"/>
        <v>577.9045000000001</v>
      </c>
      <c r="J192" s="16">
        <f t="shared" si="15"/>
        <v>85722.549500000008</v>
      </c>
      <c r="K192" s="16">
        <f t="shared" si="13"/>
        <v>46154.905799999993</v>
      </c>
      <c r="L192" s="16">
        <f t="shared" si="14"/>
        <v>190344.14200000002</v>
      </c>
      <c r="M192" s="42"/>
      <c r="N192" s="42"/>
      <c r="O192" s="42"/>
      <c r="P192" s="42"/>
    </row>
    <row r="193" spans="1:16" x14ac:dyDescent="0.3">
      <c r="A193" s="15" t="str">
        <f>'[1]Annex 2 EHV charges'!$G189</f>
        <v>Delphi Diesel</v>
      </c>
      <c r="B193" s="15">
        <f>IFERROR(VLOOKUP($A193,'[2]Annex 2 EHV charges'!$G$10:$P$346,2,FALSE),"-")</f>
        <v>1</v>
      </c>
      <c r="C193" s="41">
        <f>_xlfn.XLOOKUP($A193,'[1]Annex 2 EHV charges'!$G$10:$G$296,'[1]Annex 2 EHV charges'!$I$10:$I$296,"-",0)</f>
        <v>224.55</v>
      </c>
      <c r="D193" s="41">
        <f>_xlfn.XLOOKUP($A193,'[3]Annex 2 EHV charges'!$G$10:$G$307,'[3]Annex 2 EHV charges'!$I$10:$I$307,0,0)</f>
        <v>230.68</v>
      </c>
      <c r="E193" s="41">
        <f>IFERROR(_xlfn.XLOOKUP($A193,'[4]Annex 2 EHV charges'!$G$10:$G$290,'[4]Annex 2 EHV charges'!$I$10:$I$290,0,0),0)</f>
        <v>7619.64</v>
      </c>
      <c r="F193" s="41">
        <f>_xlfn.XLOOKUP($A193,'[5]Annex 2 EHV charges'!$G$10:$G$308,'[5]Annex 2 EHV charges'!$J$10:$J$308,0,0)</f>
        <v>1714.54</v>
      </c>
      <c r="G193" s="41">
        <f>_xlfn.XLOOKUP($A193,'[2]Annex 2 EHV charges'!$G$10:$G$346,'[2]Annex 2 EHV charges'!$J$10:$J$346,0,0)</f>
        <v>1961.05</v>
      </c>
      <c r="H193" s="16">
        <f t="shared" si="11"/>
        <v>819.60750000000007</v>
      </c>
      <c r="I193" s="16">
        <f t="shared" si="12"/>
        <v>841.98199999999997</v>
      </c>
      <c r="J193" s="16">
        <f t="shared" si="15"/>
        <v>27811.685999999998</v>
      </c>
      <c r="K193" s="16">
        <f t="shared" si="13"/>
        <v>6275.2163999999993</v>
      </c>
      <c r="L193" s="16">
        <f t="shared" si="14"/>
        <v>7157.8324999999995</v>
      </c>
      <c r="M193" s="42"/>
      <c r="N193" s="42"/>
      <c r="O193" s="42"/>
      <c r="P193" s="42"/>
    </row>
    <row r="194" spans="1:16" x14ac:dyDescent="0.3">
      <c r="A194" s="15" t="str">
        <f>'[1]Annex 2 EHV charges'!$G190</f>
        <v>Lodge Farm Solar Park</v>
      </c>
      <c r="B194" s="15">
        <f>IFERROR(VLOOKUP($A194,'[2]Annex 2 EHV charges'!$G$10:$P$346,2,FALSE),"-")</f>
        <v>0</v>
      </c>
      <c r="C194" s="41">
        <f>_xlfn.XLOOKUP($A194,'[1]Annex 2 EHV charges'!$G$10:$G$296,'[1]Annex 2 EHV charges'!$I$10:$I$296,"-",0)</f>
        <v>25.77</v>
      </c>
      <c r="D194" s="41">
        <f>_xlfn.XLOOKUP($A194,'[3]Annex 2 EHV charges'!$G$10:$G$307,'[3]Annex 2 EHV charges'!$I$10:$I$307,0,0)</f>
        <v>27.16</v>
      </c>
      <c r="E194" s="41">
        <f>IFERROR(_xlfn.XLOOKUP($A194,'[4]Annex 2 EHV charges'!$G$10:$G$290,'[4]Annex 2 EHV charges'!$I$10:$I$290,0,0),0)</f>
        <v>28.12</v>
      </c>
      <c r="F194" s="41">
        <f>_xlfn.XLOOKUP($A194,'[5]Annex 2 EHV charges'!$G$10:$G$308,'[5]Annex 2 EHV charges'!$J$10:$J$308,0,0)</f>
        <v>27.65</v>
      </c>
      <c r="G194" s="41">
        <f>_xlfn.XLOOKUP($A194,'[2]Annex 2 EHV charges'!$G$10:$G$346,'[2]Annex 2 EHV charges'!$J$10:$J$346,0,0)</f>
        <v>16.739999999999998</v>
      </c>
      <c r="H194" s="16">
        <f t="shared" si="11"/>
        <v>94.06049999999999</v>
      </c>
      <c r="I194" s="16">
        <f t="shared" si="12"/>
        <v>99.134</v>
      </c>
      <c r="J194" s="16">
        <f t="shared" si="15"/>
        <v>102.63800000000001</v>
      </c>
      <c r="K194" s="16">
        <f t="shared" si="13"/>
        <v>101.19899999999998</v>
      </c>
      <c r="L194" s="16">
        <f t="shared" si="14"/>
        <v>61.100999999999999</v>
      </c>
      <c r="M194" s="42"/>
      <c r="N194" s="42"/>
      <c r="O194" s="42"/>
      <c r="P194" s="42"/>
    </row>
    <row r="195" spans="1:16" x14ac:dyDescent="0.3">
      <c r="A195" s="15" t="str">
        <f>'[1]Annex 2 EHV charges'!$G191</f>
        <v>Ermine Farm PV</v>
      </c>
      <c r="B195" s="15">
        <f>IFERROR(VLOOKUP($A195,'[2]Annex 2 EHV charges'!$G$10:$P$346,2,FALSE),"-")</f>
        <v>0</v>
      </c>
      <c r="C195" s="41">
        <f>_xlfn.XLOOKUP($A195,'[1]Annex 2 EHV charges'!$G$10:$G$296,'[1]Annex 2 EHV charges'!$I$10:$I$296,"-",0)</f>
        <v>52.38</v>
      </c>
      <c r="D195" s="41">
        <f>_xlfn.XLOOKUP($A195,'[3]Annex 2 EHV charges'!$G$10:$G$307,'[3]Annex 2 EHV charges'!$I$10:$I$307,0,0)</f>
        <v>55.39</v>
      </c>
      <c r="E195" s="41">
        <f>IFERROR(_xlfn.XLOOKUP($A195,'[4]Annex 2 EHV charges'!$G$10:$G$290,'[4]Annex 2 EHV charges'!$I$10:$I$290,0,0),0)</f>
        <v>57.36</v>
      </c>
      <c r="F195" s="41">
        <f>_xlfn.XLOOKUP($A195,'[5]Annex 2 EHV charges'!$G$10:$G$308,'[5]Annex 2 EHV charges'!$J$10:$J$308,0,0)</f>
        <v>56.4</v>
      </c>
      <c r="G195" s="41">
        <f>_xlfn.XLOOKUP($A195,'[2]Annex 2 EHV charges'!$G$10:$G$346,'[2]Annex 2 EHV charges'!$J$10:$J$346,0,0)</f>
        <v>19.07</v>
      </c>
      <c r="H195" s="16">
        <f t="shared" si="11"/>
        <v>191.18700000000001</v>
      </c>
      <c r="I195" s="16">
        <f t="shared" si="12"/>
        <v>202.17350000000002</v>
      </c>
      <c r="J195" s="16">
        <f t="shared" si="15"/>
        <v>209.364</v>
      </c>
      <c r="K195" s="16">
        <f t="shared" si="13"/>
        <v>206.42399999999998</v>
      </c>
      <c r="L195" s="16">
        <f t="shared" si="14"/>
        <v>69.605500000000006</v>
      </c>
      <c r="M195" s="42"/>
      <c r="N195" s="42"/>
      <c r="O195" s="42"/>
      <c r="P195" s="42"/>
    </row>
    <row r="196" spans="1:16" x14ac:dyDescent="0.3">
      <c r="A196" s="15" t="str">
        <f>'[1]Annex 2 EHV charges'!$G192</f>
        <v>Ridge Solar Park</v>
      </c>
      <c r="B196" s="15">
        <f>IFERROR(VLOOKUP($A196,'[2]Annex 2 EHV charges'!$G$10:$P$346,2,FALSE),"-")</f>
        <v>1</v>
      </c>
      <c r="C196" s="41">
        <f>_xlfn.XLOOKUP($A196,'[1]Annex 2 EHV charges'!$G$10:$G$296,'[1]Annex 2 EHV charges'!$I$10:$I$296,"-",0)</f>
        <v>5.41</v>
      </c>
      <c r="D196" s="41">
        <f>_xlfn.XLOOKUP($A196,'[3]Annex 2 EHV charges'!$G$10:$G$307,'[3]Annex 2 EHV charges'!$I$10:$I$307,0,0)</f>
        <v>5.64</v>
      </c>
      <c r="E196" s="41">
        <f>IFERROR(_xlfn.XLOOKUP($A196,'[4]Annex 2 EHV charges'!$G$10:$G$290,'[4]Annex 2 EHV charges'!$I$10:$I$290,0,0),0)</f>
        <v>5.84</v>
      </c>
      <c r="F196" s="41">
        <f>_xlfn.XLOOKUP($A196,'[5]Annex 2 EHV charges'!$G$10:$G$308,'[5]Annex 2 EHV charges'!$J$10:$J$308,0,0)</f>
        <v>1485.41</v>
      </c>
      <c r="G196" s="41">
        <f>_xlfn.XLOOKUP($A196,'[2]Annex 2 EHV charges'!$G$10:$G$346,'[2]Annex 2 EHV charges'!$J$10:$J$346,0,0)</f>
        <v>1833.97</v>
      </c>
      <c r="H196" s="16">
        <f t="shared" si="11"/>
        <v>19.746500000000001</v>
      </c>
      <c r="I196" s="16">
        <f t="shared" si="12"/>
        <v>20.585999999999999</v>
      </c>
      <c r="J196" s="16">
        <f t="shared" si="15"/>
        <v>21.315999999999999</v>
      </c>
      <c r="K196" s="16">
        <f t="shared" si="13"/>
        <v>5436.6006000000007</v>
      </c>
      <c r="L196" s="16">
        <f t="shared" si="14"/>
        <v>6693.9904999999999</v>
      </c>
      <c r="M196" s="42"/>
      <c r="N196" s="42"/>
      <c r="O196" s="42"/>
      <c r="P196" s="42"/>
    </row>
    <row r="197" spans="1:16" x14ac:dyDescent="0.3">
      <c r="A197" s="15" t="str">
        <f>'[1]Annex 2 EHV charges'!$G193</f>
        <v>Winwick Wind Farm</v>
      </c>
      <c r="B197" s="15">
        <f>IFERROR(VLOOKUP($A197,'[2]Annex 2 EHV charges'!$G$10:$P$346,2,FALSE),"-")</f>
        <v>0</v>
      </c>
      <c r="C197" s="41">
        <f>_xlfn.XLOOKUP($A197,'[1]Annex 2 EHV charges'!$G$10:$G$296,'[1]Annex 2 EHV charges'!$I$10:$I$296,"-",0)</f>
        <v>1.81</v>
      </c>
      <c r="D197" s="41">
        <f>_xlfn.XLOOKUP($A197,'[3]Annex 2 EHV charges'!$G$10:$G$307,'[3]Annex 2 EHV charges'!$I$10:$I$307,0,0)</f>
        <v>1.84</v>
      </c>
      <c r="E197" s="41">
        <f>IFERROR(_xlfn.XLOOKUP($A197,'[4]Annex 2 EHV charges'!$G$10:$G$290,'[4]Annex 2 EHV charges'!$I$10:$I$290,0,0),0)</f>
        <v>1.91</v>
      </c>
      <c r="F197" s="41">
        <f>_xlfn.XLOOKUP($A197,'[5]Annex 2 EHV charges'!$G$10:$G$308,'[5]Annex 2 EHV charges'!$J$10:$J$308,0,0)</f>
        <v>1.87</v>
      </c>
      <c r="G197" s="41">
        <f>_xlfn.XLOOKUP($A197,'[2]Annex 2 EHV charges'!$G$10:$G$346,'[2]Annex 2 EHV charges'!$J$10:$J$346,0,0)</f>
        <v>54.57</v>
      </c>
      <c r="H197" s="16">
        <f t="shared" si="11"/>
        <v>6.6065000000000005</v>
      </c>
      <c r="I197" s="16">
        <f t="shared" si="12"/>
        <v>6.7160000000000002</v>
      </c>
      <c r="J197" s="16">
        <f t="shared" si="15"/>
        <v>6.9714999999999998</v>
      </c>
      <c r="K197" s="16">
        <f t="shared" si="13"/>
        <v>6.8442000000000007</v>
      </c>
      <c r="L197" s="16">
        <f t="shared" si="14"/>
        <v>199.18049999999999</v>
      </c>
      <c r="M197" s="42"/>
      <c r="N197" s="42"/>
      <c r="O197" s="42"/>
      <c r="P197" s="42"/>
    </row>
    <row r="198" spans="1:16" x14ac:dyDescent="0.3">
      <c r="A198" s="15" t="str">
        <f>'[1]Annex 2 EHV charges'!$G194</f>
        <v>Watford Lodge Wind Farm</v>
      </c>
      <c r="B198" s="15">
        <f>IFERROR(VLOOKUP($A198,'[2]Annex 2 EHV charges'!$G$10:$P$346,2,FALSE),"-")</f>
        <v>0</v>
      </c>
      <c r="C198" s="41">
        <f>_xlfn.XLOOKUP($A198,'[1]Annex 2 EHV charges'!$G$10:$G$296,'[1]Annex 2 EHV charges'!$I$10:$I$296,"-",0)</f>
        <v>65.98</v>
      </c>
      <c r="D198" s="41">
        <f>_xlfn.XLOOKUP($A198,'[3]Annex 2 EHV charges'!$G$10:$G$307,'[3]Annex 2 EHV charges'!$I$10:$I$307,0,0)</f>
        <v>69.7</v>
      </c>
      <c r="E198" s="41">
        <f>IFERROR(_xlfn.XLOOKUP($A198,'[4]Annex 2 EHV charges'!$G$10:$G$290,'[4]Annex 2 EHV charges'!$I$10:$I$290,0,0),0)</f>
        <v>72.19</v>
      </c>
      <c r="F198" s="41">
        <f>_xlfn.XLOOKUP($A198,'[5]Annex 2 EHV charges'!$G$10:$G$308,'[5]Annex 2 EHV charges'!$J$10:$J$308,0,0)</f>
        <v>70.97</v>
      </c>
      <c r="G198" s="41">
        <f>_xlfn.XLOOKUP($A198,'[2]Annex 2 EHV charges'!$G$10:$G$346,'[2]Annex 2 EHV charges'!$J$10:$J$346,0,0)</f>
        <v>84.77</v>
      </c>
      <c r="H198" s="16">
        <f t="shared" si="11"/>
        <v>240.82700000000003</v>
      </c>
      <c r="I198" s="16">
        <f t="shared" si="12"/>
        <v>254.40500000000003</v>
      </c>
      <c r="J198" s="16">
        <f t="shared" si="15"/>
        <v>263.49349999999998</v>
      </c>
      <c r="K198" s="16">
        <f t="shared" si="13"/>
        <v>259.75020000000001</v>
      </c>
      <c r="L198" s="16">
        <f t="shared" si="14"/>
        <v>309.41050000000001</v>
      </c>
      <c r="M198" s="42"/>
      <c r="N198" s="42"/>
      <c r="O198" s="42"/>
      <c r="P198" s="42"/>
    </row>
    <row r="199" spans="1:16" x14ac:dyDescent="0.3">
      <c r="A199" s="15" t="str">
        <f>'[1]Annex 2 EHV charges'!$G195</f>
        <v>Leverton Solar Park</v>
      </c>
      <c r="B199" s="15">
        <f>IFERROR(VLOOKUP($A199,'[2]Annex 2 EHV charges'!$G$10:$P$346,2,FALSE),"-")</f>
        <v>0</v>
      </c>
      <c r="C199" s="41">
        <f>_xlfn.XLOOKUP($A199,'[1]Annex 2 EHV charges'!$G$10:$G$296,'[1]Annex 2 EHV charges'!$I$10:$I$296,"-",0)</f>
        <v>2.74</v>
      </c>
      <c r="D199" s="41">
        <f>_xlfn.XLOOKUP($A199,'[3]Annex 2 EHV charges'!$G$10:$G$307,'[3]Annex 2 EHV charges'!$I$10:$I$307,0,0)</f>
        <v>2.85</v>
      </c>
      <c r="E199" s="41">
        <f>IFERROR(_xlfn.XLOOKUP($A199,'[4]Annex 2 EHV charges'!$G$10:$G$290,'[4]Annex 2 EHV charges'!$I$10:$I$290,0,0),0)</f>
        <v>2.96</v>
      </c>
      <c r="F199" s="41">
        <f>_xlfn.XLOOKUP($A199,'[5]Annex 2 EHV charges'!$G$10:$G$308,'[5]Annex 2 EHV charges'!$J$10:$J$308,0,0)</f>
        <v>2.91</v>
      </c>
      <c r="G199" s="41">
        <f>_xlfn.XLOOKUP($A199,'[2]Annex 2 EHV charges'!$G$10:$G$346,'[2]Annex 2 EHV charges'!$J$10:$J$346,0,0)</f>
        <v>1.38</v>
      </c>
      <c r="H199" s="16">
        <f t="shared" si="11"/>
        <v>10.000999999999999</v>
      </c>
      <c r="I199" s="16">
        <f t="shared" si="12"/>
        <v>10.4025</v>
      </c>
      <c r="J199" s="16">
        <f t="shared" si="15"/>
        <v>10.804</v>
      </c>
      <c r="K199" s="16">
        <f t="shared" si="13"/>
        <v>10.650600000000001</v>
      </c>
      <c r="L199" s="16">
        <f t="shared" si="14"/>
        <v>5.0369999999999999</v>
      </c>
      <c r="M199" s="42"/>
      <c r="N199" s="42"/>
      <c r="O199" s="42"/>
      <c r="P199" s="42"/>
    </row>
    <row r="200" spans="1:16" ht="26.4" x14ac:dyDescent="0.3">
      <c r="A200" s="15" t="str">
        <f>'[1]Annex 2 EHV charges'!$G196</f>
        <v>Burton Pedwardine Phase 2</v>
      </c>
      <c r="B200" s="15">
        <f>IFERROR(VLOOKUP($A200,'[2]Annex 2 EHV charges'!$G$10:$P$346,2,FALSE),"-")</f>
        <v>0</v>
      </c>
      <c r="C200" s="41">
        <f>_xlfn.XLOOKUP($A200,'[1]Annex 2 EHV charges'!$G$10:$G$296,'[1]Annex 2 EHV charges'!$I$10:$I$296,"-",0)</f>
        <v>25.47</v>
      </c>
      <c r="D200" s="41">
        <f>_xlfn.XLOOKUP($A200,'[3]Annex 2 EHV charges'!$G$10:$G$307,'[3]Annex 2 EHV charges'!$I$10:$I$307,0,0)</f>
        <v>26.78</v>
      </c>
      <c r="E200" s="41">
        <f>IFERROR(_xlfn.XLOOKUP($A200,'[4]Annex 2 EHV charges'!$G$10:$G$290,'[4]Annex 2 EHV charges'!$I$10:$I$290,0,0),0)</f>
        <v>27.74</v>
      </c>
      <c r="F200" s="41">
        <f>_xlfn.XLOOKUP($A200,'[5]Annex 2 EHV charges'!$G$10:$G$308,'[5]Annex 2 EHV charges'!$J$10:$J$308,0,0)</f>
        <v>27.27</v>
      </c>
      <c r="G200" s="41">
        <f>_xlfn.XLOOKUP($A200,'[2]Annex 2 EHV charges'!$G$10:$G$346,'[2]Annex 2 EHV charges'!$J$10:$J$346,0,0)</f>
        <v>14.86</v>
      </c>
      <c r="H200" s="16">
        <f t="shared" si="11"/>
        <v>92.965499999999992</v>
      </c>
      <c r="I200" s="16">
        <f t="shared" si="12"/>
        <v>97.747000000000014</v>
      </c>
      <c r="J200" s="16">
        <f t="shared" si="15"/>
        <v>101.25099999999999</v>
      </c>
      <c r="K200" s="16">
        <f t="shared" si="13"/>
        <v>99.808199999999999</v>
      </c>
      <c r="L200" s="16">
        <f t="shared" si="14"/>
        <v>54.23899999999999</v>
      </c>
      <c r="M200" s="42"/>
      <c r="N200" s="42"/>
      <c r="O200" s="42"/>
      <c r="P200" s="42"/>
    </row>
    <row r="201" spans="1:16" x14ac:dyDescent="0.3">
      <c r="A201" s="15" t="str">
        <f>'[1]Annex 2 EHV charges'!$G197</f>
        <v>Hartwell Solar Farm</v>
      </c>
      <c r="B201" s="15">
        <f>IFERROR(VLOOKUP($A201,'[2]Annex 2 EHV charges'!$G$10:$P$346,2,FALSE),"-")</f>
        <v>0</v>
      </c>
      <c r="C201" s="41">
        <f>_xlfn.XLOOKUP($A201,'[1]Annex 2 EHV charges'!$G$10:$G$296,'[1]Annex 2 EHV charges'!$I$10:$I$296,"-",0)</f>
        <v>20.329999999999998</v>
      </c>
      <c r="D201" s="41">
        <f>_xlfn.XLOOKUP($A201,'[3]Annex 2 EHV charges'!$G$10:$G$307,'[3]Annex 2 EHV charges'!$I$10:$I$307,0,0)</f>
        <v>21.48</v>
      </c>
      <c r="E201" s="41">
        <f>IFERROR(_xlfn.XLOOKUP($A201,'[4]Annex 2 EHV charges'!$G$10:$G$290,'[4]Annex 2 EHV charges'!$I$10:$I$290,0,0),0)</f>
        <v>22.25</v>
      </c>
      <c r="F201" s="41">
        <f>_xlfn.XLOOKUP($A201,'[5]Annex 2 EHV charges'!$G$10:$G$308,'[5]Annex 2 EHV charges'!$J$10:$J$308,0,0)</f>
        <v>21.87</v>
      </c>
      <c r="G201" s="41">
        <f>_xlfn.XLOOKUP($A201,'[2]Annex 2 EHV charges'!$G$10:$G$346,'[2]Annex 2 EHV charges'!$J$10:$J$346,0,0)</f>
        <v>26.85</v>
      </c>
      <c r="H201" s="16">
        <f t="shared" si="11"/>
        <v>74.204499999999996</v>
      </c>
      <c r="I201" s="16">
        <f t="shared" si="12"/>
        <v>78.402000000000001</v>
      </c>
      <c r="J201" s="16">
        <f t="shared" si="15"/>
        <v>81.212500000000006</v>
      </c>
      <c r="K201" s="16">
        <f t="shared" si="13"/>
        <v>80.044200000000004</v>
      </c>
      <c r="L201" s="16">
        <f t="shared" si="14"/>
        <v>98.002500000000012</v>
      </c>
      <c r="M201" s="42"/>
      <c r="N201" s="42"/>
      <c r="O201" s="42"/>
      <c r="P201" s="42"/>
    </row>
    <row r="202" spans="1:16" x14ac:dyDescent="0.3">
      <c r="A202" s="15" t="str">
        <f>'[1]Annex 2 EHV charges'!$G198</f>
        <v>Eakley Lanes Solar North</v>
      </c>
      <c r="B202" s="15">
        <f>IFERROR(VLOOKUP($A202,'[2]Annex 2 EHV charges'!$G$10:$P$346,2,FALSE),"-")</f>
        <v>0</v>
      </c>
      <c r="C202" s="41">
        <f>_xlfn.XLOOKUP($A202,'[1]Annex 2 EHV charges'!$G$10:$G$296,'[1]Annex 2 EHV charges'!$I$10:$I$296,"-",0)</f>
        <v>29.02</v>
      </c>
      <c r="D202" s="41">
        <f>_xlfn.XLOOKUP($A202,'[3]Annex 2 EHV charges'!$G$10:$G$307,'[3]Annex 2 EHV charges'!$I$10:$I$307,0,0)</f>
        <v>30.59</v>
      </c>
      <c r="E202" s="41">
        <f>IFERROR(_xlfn.XLOOKUP($A202,'[4]Annex 2 EHV charges'!$G$10:$G$290,'[4]Annex 2 EHV charges'!$I$10:$I$290,0,0),0)</f>
        <v>31.68</v>
      </c>
      <c r="F202" s="41">
        <f>_xlfn.XLOOKUP($A202,'[5]Annex 2 EHV charges'!$G$10:$G$308,'[5]Annex 2 EHV charges'!$J$10:$J$308,0,0)</f>
        <v>31.15</v>
      </c>
      <c r="G202" s="41">
        <f>_xlfn.XLOOKUP($A202,'[2]Annex 2 EHV charges'!$G$10:$G$346,'[2]Annex 2 EHV charges'!$J$10:$J$346,0,0)</f>
        <v>4.07</v>
      </c>
      <c r="H202" s="16">
        <f t="shared" si="11"/>
        <v>105.923</v>
      </c>
      <c r="I202" s="16">
        <f t="shared" si="12"/>
        <v>111.65350000000001</v>
      </c>
      <c r="J202" s="16">
        <f t="shared" si="15"/>
        <v>115.63199999999999</v>
      </c>
      <c r="K202" s="16">
        <f t="shared" si="13"/>
        <v>114.009</v>
      </c>
      <c r="L202" s="16">
        <f t="shared" si="14"/>
        <v>14.855499999999999</v>
      </c>
      <c r="M202" s="42"/>
      <c r="N202" s="42"/>
      <c r="O202" s="42"/>
      <c r="P202" s="42"/>
    </row>
    <row r="203" spans="1:16" x14ac:dyDescent="0.3">
      <c r="A203" s="15" t="str">
        <f>'[1]Annex 2 EHV charges'!$G199</f>
        <v>Eakley Lanes Solar South</v>
      </c>
      <c r="B203" s="15">
        <f>IFERROR(VLOOKUP($A203,'[2]Annex 2 EHV charges'!$G$10:$P$346,2,FALSE),"-")</f>
        <v>0</v>
      </c>
      <c r="C203" s="41">
        <f>_xlfn.XLOOKUP($A203,'[1]Annex 2 EHV charges'!$G$10:$G$296,'[1]Annex 2 EHV charges'!$I$10:$I$296,"-",0)</f>
        <v>57.92</v>
      </c>
      <c r="D203" s="41">
        <f>_xlfn.XLOOKUP($A203,'[3]Annex 2 EHV charges'!$G$10:$G$307,'[3]Annex 2 EHV charges'!$I$10:$I$307,0,0)</f>
        <v>60.43</v>
      </c>
      <c r="E203" s="41">
        <f>IFERROR(_xlfn.XLOOKUP($A203,'[4]Annex 2 EHV charges'!$G$10:$G$290,'[4]Annex 2 EHV charges'!$I$10:$I$290,0,0),0)</f>
        <v>62.58</v>
      </c>
      <c r="F203" s="41">
        <f>_xlfn.XLOOKUP($A203,'[5]Annex 2 EHV charges'!$G$10:$G$308,'[5]Annex 2 EHV charges'!$J$10:$J$308,0,0)</f>
        <v>61.53</v>
      </c>
      <c r="G203" s="41">
        <f>_xlfn.XLOOKUP($A203,'[2]Annex 2 EHV charges'!$G$10:$G$346,'[2]Annex 2 EHV charges'!$J$10:$J$346,0,0)</f>
        <v>33.43</v>
      </c>
      <c r="H203" s="16">
        <f t="shared" si="11"/>
        <v>211.40800000000002</v>
      </c>
      <c r="I203" s="16">
        <f t="shared" si="12"/>
        <v>220.56949999999998</v>
      </c>
      <c r="J203" s="16">
        <f t="shared" si="15"/>
        <v>228.417</v>
      </c>
      <c r="K203" s="16">
        <f t="shared" si="13"/>
        <v>225.19979999999998</v>
      </c>
      <c r="L203" s="16">
        <f t="shared" si="14"/>
        <v>122.01949999999999</v>
      </c>
      <c r="M203" s="42"/>
      <c r="N203" s="42"/>
      <c r="O203" s="42"/>
      <c r="P203" s="42"/>
    </row>
    <row r="204" spans="1:16" x14ac:dyDescent="0.3">
      <c r="A204" s="15" t="str">
        <f>'[1]Annex 2 EHV charges'!$G200</f>
        <v>Welbeck Colliery PV</v>
      </c>
      <c r="B204" s="15">
        <f>IFERROR(VLOOKUP($A204,'[2]Annex 2 EHV charges'!$G$10:$P$346,2,FALSE),"-")</f>
        <v>0</v>
      </c>
      <c r="C204" s="41">
        <f>_xlfn.XLOOKUP($A204,'[1]Annex 2 EHV charges'!$G$10:$G$296,'[1]Annex 2 EHV charges'!$I$10:$I$296,"-",0)</f>
        <v>7.4</v>
      </c>
      <c r="D204" s="41">
        <f>_xlfn.XLOOKUP($A204,'[3]Annex 2 EHV charges'!$G$10:$G$307,'[3]Annex 2 EHV charges'!$I$10:$I$307,0,0)</f>
        <v>7.77</v>
      </c>
      <c r="E204" s="41">
        <f>IFERROR(_xlfn.XLOOKUP($A204,'[4]Annex 2 EHV charges'!$G$10:$G$290,'[4]Annex 2 EHV charges'!$I$10:$I$290,0,0),0)</f>
        <v>8.0500000000000007</v>
      </c>
      <c r="F204" s="41">
        <f>_xlfn.XLOOKUP($A204,'[5]Annex 2 EHV charges'!$G$10:$G$308,'[5]Annex 2 EHV charges'!$J$10:$J$308,0,0)</f>
        <v>7.91</v>
      </c>
      <c r="G204" s="41">
        <f>_xlfn.XLOOKUP($A204,'[2]Annex 2 EHV charges'!$G$10:$G$346,'[2]Annex 2 EHV charges'!$J$10:$J$346,0,0)</f>
        <v>3.4</v>
      </c>
      <c r="H204" s="16">
        <f t="shared" si="11"/>
        <v>27.010000000000005</v>
      </c>
      <c r="I204" s="16">
        <f t="shared" si="12"/>
        <v>28.360499999999998</v>
      </c>
      <c r="J204" s="16">
        <f t="shared" si="15"/>
        <v>29.3825</v>
      </c>
      <c r="K204" s="16">
        <f t="shared" si="13"/>
        <v>28.950600000000001</v>
      </c>
      <c r="L204" s="16">
        <f t="shared" si="14"/>
        <v>12.41</v>
      </c>
      <c r="M204" s="42"/>
      <c r="N204" s="42"/>
      <c r="O204" s="42"/>
      <c r="P204" s="42"/>
    </row>
    <row r="205" spans="1:16" x14ac:dyDescent="0.3">
      <c r="A205" s="15" t="str">
        <f>'[1]Annex 2 EHV charges'!$G201</f>
        <v>Newton Road PV</v>
      </c>
      <c r="B205" s="15">
        <f>IFERROR(VLOOKUP($A205,'[2]Annex 2 EHV charges'!$G$10:$P$346,2,FALSE),"-")</f>
        <v>1</v>
      </c>
      <c r="C205" s="41">
        <f>_xlfn.XLOOKUP($A205,'[1]Annex 2 EHV charges'!$G$10:$G$296,'[1]Annex 2 EHV charges'!$I$10:$I$296,"-",0)</f>
        <v>3.69</v>
      </c>
      <c r="D205" s="41">
        <f>_xlfn.XLOOKUP($A205,'[3]Annex 2 EHV charges'!$G$10:$G$307,'[3]Annex 2 EHV charges'!$I$10:$I$307,0,0)</f>
        <v>3.86</v>
      </c>
      <c r="E205" s="41">
        <f>IFERROR(_xlfn.XLOOKUP($A205,'[4]Annex 2 EHV charges'!$G$10:$G$290,'[4]Annex 2 EHV charges'!$I$10:$I$290,0,0),0)</f>
        <v>4</v>
      </c>
      <c r="F205" s="41">
        <f>_xlfn.XLOOKUP($A205,'[5]Annex 2 EHV charges'!$G$10:$G$308,'[5]Annex 2 EHV charges'!$J$10:$J$308,0,0)</f>
        <v>1483.59</v>
      </c>
      <c r="G205" s="41">
        <f>_xlfn.XLOOKUP($A205,'[2]Annex 2 EHV charges'!$G$10:$G$346,'[2]Annex 2 EHV charges'!$J$10:$J$346,0,0)</f>
        <v>1834.98</v>
      </c>
      <c r="H205" s="16">
        <f t="shared" si="11"/>
        <v>13.468500000000001</v>
      </c>
      <c r="I205" s="16">
        <f t="shared" si="12"/>
        <v>14.088999999999999</v>
      </c>
      <c r="J205" s="16">
        <f t="shared" si="15"/>
        <v>14.6</v>
      </c>
      <c r="K205" s="16">
        <f t="shared" si="13"/>
        <v>5429.9393999999993</v>
      </c>
      <c r="L205" s="16">
        <f t="shared" si="14"/>
        <v>6697.6770000000006</v>
      </c>
      <c r="M205" s="42"/>
      <c r="N205" s="42"/>
      <c r="O205" s="42"/>
      <c r="P205" s="42"/>
    </row>
    <row r="206" spans="1:16" x14ac:dyDescent="0.3">
      <c r="A206" s="15" t="str">
        <f>'[1]Annex 2 EHV charges'!$G202</f>
        <v>New Albion Wind Farm</v>
      </c>
      <c r="B206" s="15">
        <f>IFERROR(VLOOKUP($A206,'[2]Annex 2 EHV charges'!$G$10:$P$346,2,FALSE),"-")</f>
        <v>0</v>
      </c>
      <c r="C206" s="41">
        <f>_xlfn.XLOOKUP($A206,'[1]Annex 2 EHV charges'!$G$10:$G$296,'[1]Annex 2 EHV charges'!$I$10:$I$296,"-",0)</f>
        <v>36.14</v>
      </c>
      <c r="D206" s="41">
        <f>_xlfn.XLOOKUP($A206,'[3]Annex 2 EHV charges'!$G$10:$G$307,'[3]Annex 2 EHV charges'!$I$10:$I$307,0,0)</f>
        <v>38.19</v>
      </c>
      <c r="E206" s="41">
        <f>IFERROR(_xlfn.XLOOKUP($A206,'[4]Annex 2 EHV charges'!$G$10:$G$290,'[4]Annex 2 EHV charges'!$I$10:$I$290,0,0),0)</f>
        <v>39.549999999999997</v>
      </c>
      <c r="F206" s="41">
        <f>_xlfn.XLOOKUP($A206,'[5]Annex 2 EHV charges'!$G$10:$G$308,'[5]Annex 2 EHV charges'!$J$10:$J$308,0,0)</f>
        <v>38.880000000000003</v>
      </c>
      <c r="G206" s="41">
        <f>_xlfn.XLOOKUP($A206,'[2]Annex 2 EHV charges'!$G$10:$G$346,'[2]Annex 2 EHV charges'!$J$10:$J$346,0,0)</f>
        <v>51.11</v>
      </c>
      <c r="H206" s="16">
        <f t="shared" si="11"/>
        <v>131.911</v>
      </c>
      <c r="I206" s="16">
        <f t="shared" si="12"/>
        <v>139.39349999999999</v>
      </c>
      <c r="J206" s="16">
        <f t="shared" si="15"/>
        <v>144.35749999999999</v>
      </c>
      <c r="K206" s="16">
        <f t="shared" si="13"/>
        <v>142.30080000000001</v>
      </c>
      <c r="L206" s="16">
        <f t="shared" si="14"/>
        <v>186.5515</v>
      </c>
      <c r="M206" s="42"/>
      <c r="N206" s="42"/>
      <c r="O206" s="42"/>
      <c r="P206" s="42"/>
    </row>
    <row r="207" spans="1:16" x14ac:dyDescent="0.3">
      <c r="A207" s="15" t="str">
        <f>'[1]Annex 2 EHV charges'!$G203</f>
        <v>Moat Farm PV</v>
      </c>
      <c r="B207" s="15">
        <f>IFERROR(VLOOKUP($A207,'[2]Annex 2 EHV charges'!$G$10:$P$346,2,FALSE),"-")</f>
        <v>0</v>
      </c>
      <c r="C207" s="41">
        <f>_xlfn.XLOOKUP($A207,'[1]Annex 2 EHV charges'!$G$10:$G$296,'[1]Annex 2 EHV charges'!$I$10:$I$296,"-",0)</f>
        <v>23.52</v>
      </c>
      <c r="D207" s="41">
        <f>_xlfn.XLOOKUP($A207,'[3]Annex 2 EHV charges'!$G$10:$G$307,'[3]Annex 2 EHV charges'!$I$10:$I$307,0,0)</f>
        <v>24.78</v>
      </c>
      <c r="E207" s="41">
        <f>IFERROR(_xlfn.XLOOKUP($A207,'[4]Annex 2 EHV charges'!$G$10:$G$290,'[4]Annex 2 EHV charges'!$I$10:$I$290,0,0),0)</f>
        <v>25.66</v>
      </c>
      <c r="F207" s="41">
        <f>_xlfn.XLOOKUP($A207,'[5]Annex 2 EHV charges'!$G$10:$G$308,'[5]Annex 2 EHV charges'!$J$10:$J$308,0,0)</f>
        <v>25.23</v>
      </c>
      <c r="G207" s="41">
        <f>_xlfn.XLOOKUP($A207,'[2]Annex 2 EHV charges'!$G$10:$G$346,'[2]Annex 2 EHV charges'!$J$10:$J$346,0,0)</f>
        <v>10.17</v>
      </c>
      <c r="H207" s="16">
        <f t="shared" si="11"/>
        <v>85.847999999999999</v>
      </c>
      <c r="I207" s="16">
        <f t="shared" si="12"/>
        <v>90.447000000000003</v>
      </c>
      <c r="J207" s="16">
        <f t="shared" si="15"/>
        <v>93.658999999999992</v>
      </c>
      <c r="K207" s="16">
        <f t="shared" si="13"/>
        <v>92.341800000000006</v>
      </c>
      <c r="L207" s="16">
        <f t="shared" si="14"/>
        <v>37.1205</v>
      </c>
      <c r="M207" s="42"/>
      <c r="N207" s="42"/>
      <c r="O207" s="42"/>
      <c r="P207" s="42"/>
    </row>
    <row r="208" spans="1:16" x14ac:dyDescent="0.3">
      <c r="A208" s="15" t="str">
        <f>'[1]Annex 2 EHV charges'!$G204</f>
        <v>Bilsthorpe Solar</v>
      </c>
      <c r="B208" s="15">
        <f>IFERROR(VLOOKUP($A208,'[2]Annex 2 EHV charges'!$G$10:$P$346,2,FALSE),"-")</f>
        <v>0</v>
      </c>
      <c r="C208" s="41">
        <f>_xlfn.XLOOKUP($A208,'[1]Annex 2 EHV charges'!$G$10:$G$296,'[1]Annex 2 EHV charges'!$I$10:$I$296,"-",0)</f>
        <v>9.83</v>
      </c>
      <c r="D208" s="41">
        <f>_xlfn.XLOOKUP($A208,'[3]Annex 2 EHV charges'!$G$10:$G$307,'[3]Annex 2 EHV charges'!$I$10:$I$307,0,0)</f>
        <v>10.34</v>
      </c>
      <c r="E208" s="41">
        <f>IFERROR(_xlfn.XLOOKUP($A208,'[4]Annex 2 EHV charges'!$G$10:$G$290,'[4]Annex 2 EHV charges'!$I$10:$I$290,0,0),0)</f>
        <v>10.71</v>
      </c>
      <c r="F208" s="41">
        <f>_xlfn.XLOOKUP($A208,'[5]Annex 2 EHV charges'!$G$10:$G$308,'[5]Annex 2 EHV charges'!$J$10:$J$308,0,0)</f>
        <v>10.53</v>
      </c>
      <c r="G208" s="41">
        <f>_xlfn.XLOOKUP($A208,'[2]Annex 2 EHV charges'!$G$10:$G$346,'[2]Annex 2 EHV charges'!$J$10:$J$346,0,0)</f>
        <v>10.3</v>
      </c>
      <c r="H208" s="16">
        <f t="shared" ref="H208:H271" si="16">($C208/100)*365</f>
        <v>35.8795</v>
      </c>
      <c r="I208" s="16">
        <f t="shared" ref="I208:I271" si="17">($D208/100)*365</f>
        <v>37.741</v>
      </c>
      <c r="J208" s="16">
        <f t="shared" si="15"/>
        <v>39.091500000000003</v>
      </c>
      <c r="K208" s="16">
        <f t="shared" ref="K208:K271" si="18">($F208/100)*366</f>
        <v>38.5398</v>
      </c>
      <c r="L208" s="16">
        <f t="shared" ref="L208:L271" si="19">($G208/100)*365</f>
        <v>37.595000000000006</v>
      </c>
      <c r="M208" s="42"/>
      <c r="N208" s="42"/>
      <c r="O208" s="42"/>
      <c r="P208" s="42"/>
    </row>
    <row r="209" spans="1:16" x14ac:dyDescent="0.3">
      <c r="A209" s="15" t="str">
        <f>'[1]Annex 2 EHV charges'!$G205</f>
        <v>Hall Farm PV</v>
      </c>
      <c r="B209" s="15" t="str">
        <f>IFERROR(VLOOKUP($A209,'[2]Annex 2 EHV charges'!$G$10:$P$346,2,FALSE),"-")</f>
        <v>-</v>
      </c>
      <c r="C209" s="41">
        <f>_xlfn.XLOOKUP($A209,'[1]Annex 2 EHV charges'!$G$10:$G$296,'[1]Annex 2 EHV charges'!$I$10:$I$296,"-",0)</f>
        <v>45.37</v>
      </c>
      <c r="D209" s="41">
        <f>_xlfn.XLOOKUP($A209,'[3]Annex 2 EHV charges'!$G$10:$G$307,'[3]Annex 2 EHV charges'!$I$10:$I$307,0,0)</f>
        <v>47.43</v>
      </c>
      <c r="E209" s="41">
        <f>IFERROR(_xlfn.XLOOKUP($A209,'[4]Annex 2 EHV charges'!$G$10:$G$290,'[4]Annex 2 EHV charges'!$I$10:$I$290,0,0),0)</f>
        <v>0</v>
      </c>
      <c r="F209" s="41">
        <f>_xlfn.XLOOKUP($A209,'[5]Annex 2 EHV charges'!$G$10:$G$308,'[5]Annex 2 EHV charges'!$J$10:$J$308,0,0)</f>
        <v>0</v>
      </c>
      <c r="G209" s="41">
        <f>_xlfn.XLOOKUP($A209,'[2]Annex 2 EHV charges'!$G$10:$G$346,'[2]Annex 2 EHV charges'!$J$10:$J$346,0,0)</f>
        <v>0</v>
      </c>
      <c r="H209" s="16">
        <f t="shared" si="16"/>
        <v>165.60050000000001</v>
      </c>
      <c r="I209" s="16">
        <f t="shared" si="17"/>
        <v>173.11949999999999</v>
      </c>
      <c r="J209" s="16">
        <f t="shared" si="15"/>
        <v>0</v>
      </c>
      <c r="K209" s="16">
        <f t="shared" si="18"/>
        <v>0</v>
      </c>
      <c r="L209" s="16">
        <f t="shared" si="19"/>
        <v>0</v>
      </c>
      <c r="M209" s="42"/>
      <c r="N209" s="42"/>
      <c r="O209" s="42"/>
      <c r="P209" s="42"/>
    </row>
    <row r="210" spans="1:16" x14ac:dyDescent="0.3">
      <c r="A210" s="15" t="str">
        <f>'[1]Annex 2 EHV charges'!$G206</f>
        <v>Gaultney Solar Park</v>
      </c>
      <c r="B210" s="15">
        <f>IFERROR(VLOOKUP($A210,'[2]Annex 2 EHV charges'!$G$10:$P$346,2,FALSE),"-")</f>
        <v>0</v>
      </c>
      <c r="C210" s="41">
        <f>_xlfn.XLOOKUP($A210,'[1]Annex 2 EHV charges'!$G$10:$G$296,'[1]Annex 2 EHV charges'!$I$10:$I$296,"-",0)</f>
        <v>1.26</v>
      </c>
      <c r="D210" s="41">
        <f>_xlfn.XLOOKUP($A210,'[3]Annex 2 EHV charges'!$G$10:$G$307,'[3]Annex 2 EHV charges'!$I$10:$I$307,0,0)</f>
        <v>1.31</v>
      </c>
      <c r="E210" s="41">
        <f>IFERROR(_xlfn.XLOOKUP($A210,'[4]Annex 2 EHV charges'!$G$10:$G$290,'[4]Annex 2 EHV charges'!$I$10:$I$290,0,0),0)</f>
        <v>1.36</v>
      </c>
      <c r="F210" s="41">
        <f>_xlfn.XLOOKUP($A210,'[5]Annex 2 EHV charges'!$G$10:$G$308,'[5]Annex 2 EHV charges'!$J$10:$J$308,0,0)</f>
        <v>1.33</v>
      </c>
      <c r="G210" s="41">
        <f>_xlfn.XLOOKUP($A210,'[2]Annex 2 EHV charges'!$G$10:$G$346,'[2]Annex 2 EHV charges'!$J$10:$J$346,0,0)</f>
        <v>0.62</v>
      </c>
      <c r="H210" s="16">
        <f t="shared" si="16"/>
        <v>4.5990000000000002</v>
      </c>
      <c r="I210" s="16">
        <f t="shared" si="17"/>
        <v>4.7815000000000003</v>
      </c>
      <c r="J210" s="16">
        <f t="shared" si="15"/>
        <v>4.9640000000000004</v>
      </c>
      <c r="K210" s="16">
        <f t="shared" si="18"/>
        <v>4.8678000000000008</v>
      </c>
      <c r="L210" s="16">
        <f t="shared" si="19"/>
        <v>2.2629999999999999</v>
      </c>
      <c r="M210" s="42"/>
      <c r="N210" s="42"/>
      <c r="O210" s="42"/>
      <c r="P210" s="42"/>
    </row>
    <row r="211" spans="1:16" x14ac:dyDescent="0.3">
      <c r="A211" s="15" t="str">
        <f>'[1]Annex 2 EHV charges'!$G207</f>
        <v>Fiskerton Solar Farm</v>
      </c>
      <c r="B211" s="15">
        <f>IFERROR(VLOOKUP($A211,'[2]Annex 2 EHV charges'!$G$10:$P$346,2,FALSE),"-")</f>
        <v>1</v>
      </c>
      <c r="C211" s="41">
        <f>_xlfn.XLOOKUP($A211,'[1]Annex 2 EHV charges'!$G$10:$G$296,'[1]Annex 2 EHV charges'!$I$10:$I$296,"-",0)</f>
        <v>8.24</v>
      </c>
      <c r="D211" s="41">
        <f>_xlfn.XLOOKUP($A211,'[3]Annex 2 EHV charges'!$G$10:$G$307,'[3]Annex 2 EHV charges'!$I$10:$I$307,0,0)</f>
        <v>8.6999999999999993</v>
      </c>
      <c r="E211" s="41">
        <f>IFERROR(_xlfn.XLOOKUP($A211,'[4]Annex 2 EHV charges'!$G$10:$G$290,'[4]Annex 2 EHV charges'!$I$10:$I$290,0,0),0)</f>
        <v>9.01</v>
      </c>
      <c r="F211" s="41">
        <f>_xlfn.XLOOKUP($A211,'[5]Annex 2 EHV charges'!$G$10:$G$308,'[5]Annex 2 EHV charges'!$J$10:$J$308,0,0)</f>
        <v>1488.52</v>
      </c>
      <c r="G211" s="41">
        <f>_xlfn.XLOOKUP($A211,'[2]Annex 2 EHV charges'!$G$10:$G$346,'[2]Annex 2 EHV charges'!$J$10:$J$346,0,0)</f>
        <v>1832.89</v>
      </c>
      <c r="H211" s="16">
        <f t="shared" si="16"/>
        <v>30.076000000000001</v>
      </c>
      <c r="I211" s="16">
        <f t="shared" si="17"/>
        <v>31.754999999999999</v>
      </c>
      <c r="J211" s="16">
        <f t="shared" si="15"/>
        <v>32.886499999999998</v>
      </c>
      <c r="K211" s="16">
        <f t="shared" si="18"/>
        <v>5447.9831999999997</v>
      </c>
      <c r="L211" s="16">
        <f t="shared" si="19"/>
        <v>6690.0484999999999</v>
      </c>
      <c r="M211" s="42"/>
      <c r="N211" s="42"/>
      <c r="O211" s="42"/>
      <c r="P211" s="42"/>
    </row>
    <row r="212" spans="1:16" x14ac:dyDescent="0.3">
      <c r="A212" s="15" t="str">
        <f>'[1]Annex 2 EHV charges'!$G208</f>
        <v>Mount Mill Solar Park</v>
      </c>
      <c r="B212" s="15">
        <f>IFERROR(VLOOKUP($A212,'[2]Annex 2 EHV charges'!$G$10:$P$346,2,FALSE),"-")</f>
        <v>0</v>
      </c>
      <c r="C212" s="41">
        <f>_xlfn.XLOOKUP($A212,'[1]Annex 2 EHV charges'!$G$10:$G$296,'[1]Annex 2 EHV charges'!$I$10:$I$296,"-",0)</f>
        <v>8.2799999999999994</v>
      </c>
      <c r="D212" s="41">
        <f>_xlfn.XLOOKUP($A212,'[3]Annex 2 EHV charges'!$G$10:$G$307,'[3]Annex 2 EHV charges'!$I$10:$I$307,0,0)</f>
        <v>8.7100000000000009</v>
      </c>
      <c r="E212" s="41">
        <f>IFERROR(_xlfn.XLOOKUP($A212,'[4]Annex 2 EHV charges'!$G$10:$G$290,'[4]Annex 2 EHV charges'!$I$10:$I$290,0,0),0)</f>
        <v>9.02</v>
      </c>
      <c r="F212" s="41">
        <f>_xlfn.XLOOKUP($A212,'[5]Annex 2 EHV charges'!$G$10:$G$308,'[5]Annex 2 EHV charges'!$J$10:$J$308,0,0)</f>
        <v>8.8699999999999992</v>
      </c>
      <c r="G212" s="41">
        <f>_xlfn.XLOOKUP($A212,'[2]Annex 2 EHV charges'!$G$10:$G$346,'[2]Annex 2 EHV charges'!$J$10:$J$346,0,0)</f>
        <v>8.27</v>
      </c>
      <c r="H212" s="16">
        <f t="shared" si="16"/>
        <v>30.221999999999998</v>
      </c>
      <c r="I212" s="16">
        <f t="shared" si="17"/>
        <v>31.791500000000003</v>
      </c>
      <c r="J212" s="16">
        <f t="shared" si="15"/>
        <v>32.923000000000002</v>
      </c>
      <c r="K212" s="16">
        <f t="shared" si="18"/>
        <v>32.464199999999998</v>
      </c>
      <c r="L212" s="16">
        <f t="shared" si="19"/>
        <v>30.185499999999998</v>
      </c>
      <c r="M212" s="42"/>
      <c r="N212" s="42"/>
      <c r="O212" s="42"/>
      <c r="P212" s="42"/>
    </row>
    <row r="213" spans="1:16" x14ac:dyDescent="0.3">
      <c r="A213" s="15" t="str">
        <f>'[1]Annex 2 EHV charges'!$G209</f>
        <v>Podington Airfield WF</v>
      </c>
      <c r="B213" s="15">
        <f>IFERROR(VLOOKUP($A213,'[2]Annex 2 EHV charges'!$G$10:$P$346,2,FALSE),"-")</f>
        <v>0</v>
      </c>
      <c r="C213" s="41">
        <f>_xlfn.XLOOKUP($A213,'[1]Annex 2 EHV charges'!$G$10:$G$296,'[1]Annex 2 EHV charges'!$I$10:$I$296,"-",0)</f>
        <v>117.83</v>
      </c>
      <c r="D213" s="41">
        <f>_xlfn.XLOOKUP($A213,'[3]Annex 2 EHV charges'!$G$10:$G$307,'[3]Annex 2 EHV charges'!$I$10:$I$307,0,0)</f>
        <v>124.51</v>
      </c>
      <c r="E213" s="41">
        <f>IFERROR(_xlfn.XLOOKUP($A213,'[4]Annex 2 EHV charges'!$G$10:$G$290,'[4]Annex 2 EHV charges'!$I$10:$I$290,0,0),0)</f>
        <v>128.94999999999999</v>
      </c>
      <c r="F213" s="41">
        <f>_xlfn.XLOOKUP($A213,'[5]Annex 2 EHV charges'!$G$10:$G$308,'[5]Annex 2 EHV charges'!$J$10:$J$308,0,0)</f>
        <v>126.77</v>
      </c>
      <c r="G213" s="41">
        <f>_xlfn.XLOOKUP($A213,'[2]Annex 2 EHV charges'!$G$10:$G$346,'[2]Annex 2 EHV charges'!$J$10:$J$346,0,0)</f>
        <v>141.77000000000001</v>
      </c>
      <c r="H213" s="16">
        <f t="shared" si="16"/>
        <v>430.07949999999994</v>
      </c>
      <c r="I213" s="16">
        <f t="shared" si="17"/>
        <v>454.46150000000006</v>
      </c>
      <c r="J213" s="16">
        <f t="shared" si="15"/>
        <v>470.66749999999996</v>
      </c>
      <c r="K213" s="16">
        <f t="shared" si="18"/>
        <v>463.97820000000002</v>
      </c>
      <c r="L213" s="16">
        <f t="shared" si="19"/>
        <v>517.46050000000002</v>
      </c>
      <c r="M213" s="42"/>
      <c r="N213" s="42"/>
      <c r="O213" s="42"/>
      <c r="P213" s="42"/>
    </row>
    <row r="214" spans="1:16" x14ac:dyDescent="0.3">
      <c r="A214" s="15" t="str">
        <f>'[1]Annex 2 EHV charges'!$G210</f>
        <v>Branston South PV Farm</v>
      </c>
      <c r="B214" s="15">
        <f>IFERROR(VLOOKUP($A214,'[2]Annex 2 EHV charges'!$G$10:$P$346,2,FALSE),"-")</f>
        <v>1</v>
      </c>
      <c r="C214" s="41">
        <f>_xlfn.XLOOKUP($A214,'[1]Annex 2 EHV charges'!$G$10:$G$296,'[1]Annex 2 EHV charges'!$I$10:$I$296,"-",0)</f>
        <v>3.93</v>
      </c>
      <c r="D214" s="41">
        <f>_xlfn.XLOOKUP($A214,'[3]Annex 2 EHV charges'!$G$10:$G$307,'[3]Annex 2 EHV charges'!$I$10:$I$307,0,0)</f>
        <v>4.1399999999999997</v>
      </c>
      <c r="E214" s="41">
        <f>IFERROR(_xlfn.XLOOKUP($A214,'[4]Annex 2 EHV charges'!$G$10:$G$290,'[4]Annex 2 EHV charges'!$I$10:$I$290,0,0),0)</f>
        <v>4.28</v>
      </c>
      <c r="F214" s="41">
        <f>_xlfn.XLOOKUP($A214,'[5]Annex 2 EHV charges'!$G$10:$G$308,'[5]Annex 2 EHV charges'!$J$10:$J$308,0,0)</f>
        <v>1483.87</v>
      </c>
      <c r="G214" s="41">
        <f>_xlfn.XLOOKUP($A214,'[2]Annex 2 EHV charges'!$G$10:$G$346,'[2]Annex 2 EHV charges'!$J$10:$J$346,0,0)</f>
        <v>1836.79</v>
      </c>
      <c r="H214" s="16">
        <f t="shared" si="16"/>
        <v>14.3445</v>
      </c>
      <c r="I214" s="16">
        <f t="shared" si="17"/>
        <v>15.110999999999999</v>
      </c>
      <c r="J214" s="16">
        <f t="shared" si="15"/>
        <v>15.622000000000002</v>
      </c>
      <c r="K214" s="16">
        <f t="shared" si="18"/>
        <v>5430.9641999999994</v>
      </c>
      <c r="L214" s="16">
        <f t="shared" si="19"/>
        <v>6704.2834999999995</v>
      </c>
      <c r="M214" s="42"/>
      <c r="N214" s="42"/>
      <c r="O214" s="42"/>
      <c r="P214" s="42"/>
    </row>
    <row r="215" spans="1:16" x14ac:dyDescent="0.3">
      <c r="A215" s="15" t="str">
        <f>'[1]Annex 2 EHV charges'!$G211</f>
        <v>Eakring Solar Farm</v>
      </c>
      <c r="B215" s="15">
        <f>IFERROR(VLOOKUP($A215,'[2]Annex 2 EHV charges'!$G$10:$P$346,2,FALSE),"-")</f>
        <v>0</v>
      </c>
      <c r="C215" s="41">
        <f>_xlfn.XLOOKUP($A215,'[1]Annex 2 EHV charges'!$G$10:$G$296,'[1]Annex 2 EHV charges'!$I$10:$I$296,"-",0)</f>
        <v>2.25</v>
      </c>
      <c r="D215" s="41">
        <f>_xlfn.XLOOKUP($A215,'[3]Annex 2 EHV charges'!$G$10:$G$307,'[3]Annex 2 EHV charges'!$I$10:$I$307,0,0)</f>
        <v>2.35</v>
      </c>
      <c r="E215" s="41">
        <f>IFERROR(_xlfn.XLOOKUP($A215,'[4]Annex 2 EHV charges'!$G$10:$G$290,'[4]Annex 2 EHV charges'!$I$10:$I$290,0,0),0)</f>
        <v>2.4300000000000002</v>
      </c>
      <c r="F215" s="41">
        <f>_xlfn.XLOOKUP($A215,'[5]Annex 2 EHV charges'!$G$10:$G$308,'[5]Annex 2 EHV charges'!$J$10:$J$308,0,0)</f>
        <v>2.39</v>
      </c>
      <c r="G215" s="41">
        <f>_xlfn.XLOOKUP($A215,'[2]Annex 2 EHV charges'!$G$10:$G$346,'[2]Annex 2 EHV charges'!$J$10:$J$346,0,0)</f>
        <v>1.69</v>
      </c>
      <c r="H215" s="16">
        <f t="shared" si="16"/>
        <v>8.2125000000000004</v>
      </c>
      <c r="I215" s="16">
        <f t="shared" si="17"/>
        <v>8.5775000000000006</v>
      </c>
      <c r="J215" s="16">
        <f t="shared" si="15"/>
        <v>8.8695000000000004</v>
      </c>
      <c r="K215" s="16">
        <f t="shared" si="18"/>
        <v>8.7474000000000007</v>
      </c>
      <c r="L215" s="16">
        <f t="shared" si="19"/>
        <v>6.168499999999999</v>
      </c>
      <c r="M215" s="42"/>
      <c r="N215" s="42"/>
      <c r="O215" s="42"/>
      <c r="P215" s="42"/>
    </row>
    <row r="216" spans="1:16" x14ac:dyDescent="0.3">
      <c r="A216" s="15" t="str">
        <f>'[1]Annex 2 EHV charges'!$G212</f>
        <v>Ragdale PV Solar Park</v>
      </c>
      <c r="B216" s="15">
        <f>IFERROR(VLOOKUP($A216,'[2]Annex 2 EHV charges'!$G$10:$P$346,2,FALSE),"-")</f>
        <v>0</v>
      </c>
      <c r="C216" s="41">
        <f>_xlfn.XLOOKUP($A216,'[1]Annex 2 EHV charges'!$G$10:$G$296,'[1]Annex 2 EHV charges'!$I$10:$I$296,"-",0)</f>
        <v>4.79</v>
      </c>
      <c r="D216" s="41">
        <f>_xlfn.XLOOKUP($A216,'[3]Annex 2 EHV charges'!$G$10:$G$307,'[3]Annex 2 EHV charges'!$I$10:$I$307,0,0)</f>
        <v>4.88</v>
      </c>
      <c r="E216" s="41">
        <f>IFERROR(_xlfn.XLOOKUP($A216,'[4]Annex 2 EHV charges'!$G$10:$G$290,'[4]Annex 2 EHV charges'!$I$10:$I$290,0,0),0)</f>
        <v>5.05</v>
      </c>
      <c r="F216" s="41">
        <f>_xlfn.XLOOKUP($A216,'[5]Annex 2 EHV charges'!$G$10:$G$308,'[5]Annex 2 EHV charges'!$J$10:$J$308,0,0)</f>
        <v>4.97</v>
      </c>
      <c r="G216" s="41">
        <f>_xlfn.XLOOKUP($A216,'[2]Annex 2 EHV charges'!$G$10:$G$346,'[2]Annex 2 EHV charges'!$J$10:$J$346,0,0)</f>
        <v>137.15</v>
      </c>
      <c r="H216" s="16">
        <f t="shared" si="16"/>
        <v>17.483499999999999</v>
      </c>
      <c r="I216" s="16">
        <f t="shared" si="17"/>
        <v>17.811999999999998</v>
      </c>
      <c r="J216" s="16">
        <f t="shared" si="15"/>
        <v>18.432499999999997</v>
      </c>
      <c r="K216" s="16">
        <f t="shared" si="18"/>
        <v>18.190199999999997</v>
      </c>
      <c r="L216" s="16">
        <f t="shared" si="19"/>
        <v>500.59750000000008</v>
      </c>
      <c r="M216" s="42"/>
      <c r="N216" s="42"/>
      <c r="O216" s="42"/>
      <c r="P216" s="42"/>
    </row>
    <row r="217" spans="1:16" x14ac:dyDescent="0.3">
      <c r="A217" s="15" t="str">
        <f>'[1]Annex 2 EHV charges'!$G213</f>
        <v>Thoresby Solar Farm</v>
      </c>
      <c r="B217" s="15">
        <f>IFERROR(VLOOKUP($A217,'[2]Annex 2 EHV charges'!$G$10:$P$346,2,FALSE),"-")</f>
        <v>0</v>
      </c>
      <c r="C217" s="41">
        <f>_xlfn.XLOOKUP($A217,'[1]Annex 2 EHV charges'!$G$10:$G$296,'[1]Annex 2 EHV charges'!$I$10:$I$296,"-",0)</f>
        <v>7.75</v>
      </c>
      <c r="D217" s="41">
        <f>_xlfn.XLOOKUP($A217,'[3]Annex 2 EHV charges'!$G$10:$G$307,'[3]Annex 2 EHV charges'!$I$10:$I$307,0,0)</f>
        <v>8.14</v>
      </c>
      <c r="E217" s="41">
        <f>IFERROR(_xlfn.XLOOKUP($A217,'[4]Annex 2 EHV charges'!$G$10:$G$290,'[4]Annex 2 EHV charges'!$I$10:$I$290,0,0),0)</f>
        <v>8.43</v>
      </c>
      <c r="F217" s="41">
        <f>_xlfn.XLOOKUP($A217,'[5]Annex 2 EHV charges'!$G$10:$G$308,'[5]Annex 2 EHV charges'!$J$10:$J$308,0,0)</f>
        <v>8.2899999999999991</v>
      </c>
      <c r="G217" s="41">
        <f>_xlfn.XLOOKUP($A217,'[2]Annex 2 EHV charges'!$G$10:$G$346,'[2]Annex 2 EHV charges'!$J$10:$J$346,0,0)</f>
        <v>1.69</v>
      </c>
      <c r="H217" s="16">
        <f t="shared" si="16"/>
        <v>28.287500000000001</v>
      </c>
      <c r="I217" s="16">
        <f t="shared" si="17"/>
        <v>29.710999999999999</v>
      </c>
      <c r="J217" s="16">
        <f t="shared" ref="J217:J280" si="20">IFERROR(($E217/100)*365,0)</f>
        <v>30.769500000000001</v>
      </c>
      <c r="K217" s="16">
        <f t="shared" si="18"/>
        <v>30.341399999999997</v>
      </c>
      <c r="L217" s="16">
        <f t="shared" si="19"/>
        <v>6.168499999999999</v>
      </c>
      <c r="M217" s="42"/>
      <c r="N217" s="42"/>
      <c r="O217" s="42"/>
      <c r="P217" s="42"/>
    </row>
    <row r="218" spans="1:16" x14ac:dyDescent="0.3">
      <c r="A218" s="15" t="str">
        <f>'[1]Annex 2 EHV charges'!$G214</f>
        <v>Welbeck Solar Farm</v>
      </c>
      <c r="B218" s="15">
        <f>IFERROR(VLOOKUP($A218,'[2]Annex 2 EHV charges'!$G$10:$P$346,2,FALSE),"-")</f>
        <v>0</v>
      </c>
      <c r="C218" s="41">
        <f>_xlfn.XLOOKUP($A218,'[1]Annex 2 EHV charges'!$G$10:$G$296,'[1]Annex 2 EHV charges'!$I$10:$I$296,"-",0)</f>
        <v>5.42</v>
      </c>
      <c r="D218" s="41">
        <f>_xlfn.XLOOKUP($A218,'[3]Annex 2 EHV charges'!$G$10:$G$307,'[3]Annex 2 EHV charges'!$I$10:$I$307,0,0)</f>
        <v>5.69</v>
      </c>
      <c r="E218" s="41">
        <f>IFERROR(_xlfn.XLOOKUP($A218,'[4]Annex 2 EHV charges'!$G$10:$G$290,'[4]Annex 2 EHV charges'!$I$10:$I$290,0,0),0)</f>
        <v>5.89</v>
      </c>
      <c r="F218" s="41">
        <f>_xlfn.XLOOKUP($A218,'[5]Annex 2 EHV charges'!$G$10:$G$308,'[5]Annex 2 EHV charges'!$J$10:$J$308,0,0)</f>
        <v>5.79</v>
      </c>
      <c r="G218" s="41">
        <f>_xlfn.XLOOKUP($A218,'[2]Annex 2 EHV charges'!$G$10:$G$346,'[2]Annex 2 EHV charges'!$J$10:$J$346,0,0)</f>
        <v>13.49</v>
      </c>
      <c r="H218" s="16">
        <f t="shared" si="16"/>
        <v>19.782999999999998</v>
      </c>
      <c r="I218" s="16">
        <f t="shared" si="17"/>
        <v>20.768500000000003</v>
      </c>
      <c r="J218" s="16">
        <f t="shared" si="20"/>
        <v>21.498499999999996</v>
      </c>
      <c r="K218" s="16">
        <f t="shared" si="18"/>
        <v>21.191400000000002</v>
      </c>
      <c r="L218" s="16">
        <f t="shared" si="19"/>
        <v>49.238499999999995</v>
      </c>
      <c r="M218" s="42"/>
      <c r="N218" s="42"/>
      <c r="O218" s="42"/>
      <c r="P218" s="42"/>
    </row>
    <row r="219" spans="1:16" x14ac:dyDescent="0.3">
      <c r="A219" s="15" t="str">
        <f>'[1]Annex 2 EHV charges'!$G215</f>
        <v>Atherstone Solar Farm</v>
      </c>
      <c r="B219" s="15">
        <f>IFERROR(VLOOKUP($A219,'[2]Annex 2 EHV charges'!$G$10:$P$346,2,FALSE),"-")</f>
        <v>0</v>
      </c>
      <c r="C219" s="41">
        <f>_xlfn.XLOOKUP($A219,'[1]Annex 2 EHV charges'!$G$10:$G$296,'[1]Annex 2 EHV charges'!$I$10:$I$296,"-",0)</f>
        <v>2.56</v>
      </c>
      <c r="D219" s="41">
        <f>_xlfn.XLOOKUP($A219,'[3]Annex 2 EHV charges'!$G$10:$G$307,'[3]Annex 2 EHV charges'!$I$10:$I$307,0,0)</f>
        <v>2.68</v>
      </c>
      <c r="E219" s="41">
        <f>IFERROR(_xlfn.XLOOKUP($A219,'[4]Annex 2 EHV charges'!$G$10:$G$290,'[4]Annex 2 EHV charges'!$I$10:$I$290,0,0),0)</f>
        <v>2.78</v>
      </c>
      <c r="F219" s="41">
        <f>_xlfn.XLOOKUP($A219,'[5]Annex 2 EHV charges'!$G$10:$G$308,'[5]Annex 2 EHV charges'!$J$10:$J$308,0,0)</f>
        <v>2.73</v>
      </c>
      <c r="G219" s="41">
        <f>_xlfn.XLOOKUP($A219,'[2]Annex 2 EHV charges'!$G$10:$G$346,'[2]Annex 2 EHV charges'!$J$10:$J$346,0,0)</f>
        <v>2.5299999999999998</v>
      </c>
      <c r="H219" s="16">
        <f t="shared" si="16"/>
        <v>9.3440000000000012</v>
      </c>
      <c r="I219" s="16">
        <f t="shared" si="17"/>
        <v>9.782</v>
      </c>
      <c r="J219" s="16">
        <f t="shared" si="20"/>
        <v>10.147</v>
      </c>
      <c r="K219" s="16">
        <f t="shared" si="18"/>
        <v>9.9918000000000013</v>
      </c>
      <c r="L219" s="16">
        <f t="shared" si="19"/>
        <v>9.2345000000000006</v>
      </c>
      <c r="M219" s="42"/>
      <c r="N219" s="42"/>
      <c r="O219" s="42"/>
      <c r="P219" s="42"/>
    </row>
    <row r="220" spans="1:16" x14ac:dyDescent="0.3">
      <c r="A220" s="15" t="str">
        <f>'[1]Annex 2 EHV charges'!$G216</f>
        <v>Babworth Estate PV Farm</v>
      </c>
      <c r="B220" s="15">
        <f>IFERROR(VLOOKUP($A220,'[2]Annex 2 EHV charges'!$G$10:$P$346,2,FALSE),"-")</f>
        <v>0</v>
      </c>
      <c r="C220" s="41">
        <f>_xlfn.XLOOKUP($A220,'[1]Annex 2 EHV charges'!$G$10:$G$296,'[1]Annex 2 EHV charges'!$I$10:$I$296,"-",0)</f>
        <v>4.0199999999999996</v>
      </c>
      <c r="D220" s="41">
        <f>_xlfn.XLOOKUP($A220,'[3]Annex 2 EHV charges'!$G$10:$G$307,'[3]Annex 2 EHV charges'!$I$10:$I$307,0,0)</f>
        <v>4.22</v>
      </c>
      <c r="E220" s="41">
        <f>IFERROR(_xlfn.XLOOKUP($A220,'[4]Annex 2 EHV charges'!$G$10:$G$290,'[4]Annex 2 EHV charges'!$I$10:$I$290,0,0),0)</f>
        <v>4.37</v>
      </c>
      <c r="F220" s="41">
        <f>_xlfn.XLOOKUP($A220,'[5]Annex 2 EHV charges'!$G$10:$G$308,'[5]Annex 2 EHV charges'!$J$10:$J$308,0,0)</f>
        <v>4.29</v>
      </c>
      <c r="G220" s="41">
        <f>_xlfn.XLOOKUP($A220,'[2]Annex 2 EHV charges'!$G$10:$G$346,'[2]Annex 2 EHV charges'!$J$10:$J$346,0,0)</f>
        <v>2.66</v>
      </c>
      <c r="H220" s="16">
        <f t="shared" si="16"/>
        <v>14.672999999999996</v>
      </c>
      <c r="I220" s="16">
        <f t="shared" si="17"/>
        <v>15.402999999999999</v>
      </c>
      <c r="J220" s="16">
        <f t="shared" si="20"/>
        <v>15.950500000000002</v>
      </c>
      <c r="K220" s="16">
        <f t="shared" si="18"/>
        <v>15.7014</v>
      </c>
      <c r="L220" s="16">
        <f t="shared" si="19"/>
        <v>9.7090000000000014</v>
      </c>
      <c r="M220" s="42"/>
      <c r="N220" s="42"/>
      <c r="O220" s="42"/>
      <c r="P220" s="42"/>
    </row>
    <row r="221" spans="1:16" ht="26.4" x14ac:dyDescent="0.3">
      <c r="A221" s="15" t="str">
        <f>'[1]Annex 2 EHV charges'!$G217</f>
        <v>Homestead Farm Solar Park</v>
      </c>
      <c r="B221" s="15">
        <f>IFERROR(VLOOKUP($A221,'[2]Annex 2 EHV charges'!$G$10:$P$346,2,FALSE),"-")</f>
        <v>0</v>
      </c>
      <c r="C221" s="41">
        <f>_xlfn.XLOOKUP($A221,'[1]Annex 2 EHV charges'!$G$10:$G$296,'[1]Annex 2 EHV charges'!$I$10:$I$296,"-",0)</f>
        <v>5.65</v>
      </c>
      <c r="D221" s="41">
        <f>_xlfn.XLOOKUP($A221,'[3]Annex 2 EHV charges'!$G$10:$G$307,'[3]Annex 2 EHV charges'!$I$10:$I$307,0,0)</f>
        <v>5.94</v>
      </c>
      <c r="E221" s="41">
        <f>IFERROR(_xlfn.XLOOKUP($A221,'[4]Annex 2 EHV charges'!$G$10:$G$290,'[4]Annex 2 EHV charges'!$I$10:$I$290,0,0),0)</f>
        <v>6.15</v>
      </c>
      <c r="F221" s="41">
        <f>_xlfn.XLOOKUP($A221,'[5]Annex 2 EHV charges'!$G$10:$G$308,'[5]Annex 2 EHV charges'!$J$10:$J$308,0,0)</f>
        <v>6.05</v>
      </c>
      <c r="G221" s="41">
        <f>_xlfn.XLOOKUP($A221,'[2]Annex 2 EHV charges'!$G$10:$G$346,'[2]Annex 2 EHV charges'!$J$10:$J$346,0,0)</f>
        <v>5.64</v>
      </c>
      <c r="H221" s="16">
        <f t="shared" si="16"/>
        <v>20.622500000000002</v>
      </c>
      <c r="I221" s="16">
        <f t="shared" si="17"/>
        <v>21.681000000000001</v>
      </c>
      <c r="J221" s="16">
        <f t="shared" si="20"/>
        <v>22.447500000000002</v>
      </c>
      <c r="K221" s="16">
        <f t="shared" si="18"/>
        <v>22.143000000000001</v>
      </c>
      <c r="L221" s="16">
        <f t="shared" si="19"/>
        <v>20.585999999999999</v>
      </c>
      <c r="M221" s="42"/>
      <c r="N221" s="42"/>
      <c r="O221" s="42"/>
      <c r="P221" s="42"/>
    </row>
    <row r="222" spans="1:16" x14ac:dyDescent="0.3">
      <c r="A222" s="15" t="str">
        <f>'[1]Annex 2 EHV charges'!$G218</f>
        <v>Grange Solar Farm</v>
      </c>
      <c r="B222" s="15">
        <f>IFERROR(VLOOKUP($A222,'[2]Annex 2 EHV charges'!$G$10:$P$346,2,FALSE),"-")</f>
        <v>0</v>
      </c>
      <c r="C222" s="41">
        <f>_xlfn.XLOOKUP($A222,'[1]Annex 2 EHV charges'!$G$10:$G$296,'[1]Annex 2 EHV charges'!$I$10:$I$296,"-",0)</f>
        <v>3.88</v>
      </c>
      <c r="D222" s="41">
        <f>_xlfn.XLOOKUP($A222,'[3]Annex 2 EHV charges'!$G$10:$G$307,'[3]Annex 2 EHV charges'!$I$10:$I$307,0,0)</f>
        <v>4.05</v>
      </c>
      <c r="E222" s="41">
        <f>IFERROR(_xlfn.XLOOKUP($A222,'[4]Annex 2 EHV charges'!$G$10:$G$290,'[4]Annex 2 EHV charges'!$I$10:$I$290,0,0),0)</f>
        <v>4.2</v>
      </c>
      <c r="F222" s="41">
        <f>_xlfn.XLOOKUP($A222,'[5]Annex 2 EHV charges'!$G$10:$G$308,'[5]Annex 2 EHV charges'!$J$10:$J$308,0,0)</f>
        <v>4.12</v>
      </c>
      <c r="G222" s="41">
        <f>_xlfn.XLOOKUP($A222,'[2]Annex 2 EHV charges'!$G$10:$G$346,'[2]Annex 2 EHV charges'!$J$10:$J$346,0,0)</f>
        <v>1.64</v>
      </c>
      <c r="H222" s="16">
        <f t="shared" si="16"/>
        <v>14.162000000000001</v>
      </c>
      <c r="I222" s="16">
        <f t="shared" si="17"/>
        <v>14.782500000000001</v>
      </c>
      <c r="J222" s="16">
        <f t="shared" si="20"/>
        <v>15.33</v>
      </c>
      <c r="K222" s="16">
        <f t="shared" si="18"/>
        <v>15.0792</v>
      </c>
      <c r="L222" s="16">
        <f t="shared" si="19"/>
        <v>5.9859999999999989</v>
      </c>
      <c r="M222" s="42"/>
      <c r="N222" s="42"/>
      <c r="O222" s="42"/>
      <c r="P222" s="42"/>
    </row>
    <row r="223" spans="1:16" x14ac:dyDescent="0.3">
      <c r="A223" s="15" t="str">
        <f>'[1]Annex 2 EHV charges'!$G219</f>
        <v>Langar Commercial PV</v>
      </c>
      <c r="B223" s="15">
        <f>IFERROR(VLOOKUP($A223,'[2]Annex 2 EHV charges'!$G$10:$P$346,2,FALSE),"-")</f>
        <v>0</v>
      </c>
      <c r="C223" s="41">
        <f>_xlfn.XLOOKUP($A223,'[1]Annex 2 EHV charges'!$G$10:$G$296,'[1]Annex 2 EHV charges'!$I$10:$I$296,"-",0)</f>
        <v>0</v>
      </c>
      <c r="D223" s="41">
        <f>_xlfn.XLOOKUP($A223,'[3]Annex 2 EHV charges'!$G$10:$G$307,'[3]Annex 2 EHV charges'!$I$10:$I$307,0,0)</f>
        <v>0</v>
      </c>
      <c r="E223" s="41" t="str">
        <f>IFERROR(_xlfn.XLOOKUP($A223,'[4]Annex 2 EHV charges'!$G$10:$G$290,'[4]Annex 2 EHV charges'!$I$10:$I$290,0,0),0)</f>
        <v/>
      </c>
      <c r="F223" s="41">
        <f>_xlfn.XLOOKUP($A223,'[5]Annex 2 EHV charges'!$G$10:$G$308,'[5]Annex 2 EHV charges'!$J$10:$J$308,0,0)</f>
        <v>0</v>
      </c>
      <c r="G223" s="41">
        <f>_xlfn.XLOOKUP($A223,'[2]Annex 2 EHV charges'!$G$10:$G$346,'[2]Annex 2 EHV charges'!$J$10:$J$346,0,0)</f>
        <v>0</v>
      </c>
      <c r="H223" s="16">
        <f t="shared" si="16"/>
        <v>0</v>
      </c>
      <c r="I223" s="16">
        <f t="shared" si="17"/>
        <v>0</v>
      </c>
      <c r="J223" s="16">
        <f t="shared" si="20"/>
        <v>0</v>
      </c>
      <c r="K223" s="16">
        <f t="shared" si="18"/>
        <v>0</v>
      </c>
      <c r="L223" s="16">
        <f t="shared" si="19"/>
        <v>0</v>
      </c>
      <c r="M223" s="42"/>
      <c r="N223" s="42"/>
      <c r="O223" s="42"/>
      <c r="P223" s="42"/>
    </row>
    <row r="224" spans="1:16" x14ac:dyDescent="0.3">
      <c r="A224" s="15" t="str">
        <f>'[1]Annex 2 EHV charges'!$G220</f>
        <v>Langar PV Community</v>
      </c>
      <c r="B224" s="15">
        <f>IFERROR(VLOOKUP($A224,'[2]Annex 2 EHV charges'!$G$10:$P$346,2,FALSE),"-")</f>
        <v>0</v>
      </c>
      <c r="C224" s="41">
        <f>_xlfn.XLOOKUP($A224,'[1]Annex 2 EHV charges'!$G$10:$G$296,'[1]Annex 2 EHV charges'!$I$10:$I$296,"-",0)</f>
        <v>0</v>
      </c>
      <c r="D224" s="41">
        <f>_xlfn.XLOOKUP($A224,'[3]Annex 2 EHV charges'!$G$10:$G$307,'[3]Annex 2 EHV charges'!$I$10:$I$307,0,0)</f>
        <v>0</v>
      </c>
      <c r="E224" s="41" t="str">
        <f>IFERROR(_xlfn.XLOOKUP($A224,'[4]Annex 2 EHV charges'!$G$10:$G$290,'[4]Annex 2 EHV charges'!$I$10:$I$290,0,0),0)</f>
        <v/>
      </c>
      <c r="F224" s="41">
        <f>_xlfn.XLOOKUP($A224,'[5]Annex 2 EHV charges'!$G$10:$G$308,'[5]Annex 2 EHV charges'!$J$10:$J$308,0,0)</f>
        <v>0</v>
      </c>
      <c r="G224" s="41">
        <f>_xlfn.XLOOKUP($A224,'[2]Annex 2 EHV charges'!$G$10:$G$346,'[2]Annex 2 EHV charges'!$J$10:$J$346,0,0)</f>
        <v>0</v>
      </c>
      <c r="H224" s="16">
        <f t="shared" si="16"/>
        <v>0</v>
      </c>
      <c r="I224" s="16">
        <f t="shared" si="17"/>
        <v>0</v>
      </c>
      <c r="J224" s="16">
        <f t="shared" si="20"/>
        <v>0</v>
      </c>
      <c r="K224" s="16">
        <f t="shared" si="18"/>
        <v>0</v>
      </c>
      <c r="L224" s="16">
        <f t="shared" si="19"/>
        <v>0</v>
      </c>
      <c r="M224" s="42"/>
      <c r="N224" s="42"/>
      <c r="O224" s="42"/>
      <c r="P224" s="42"/>
    </row>
    <row r="225" spans="1:16" ht="26.4" x14ac:dyDescent="0.3">
      <c r="A225" s="15" t="str">
        <f>'[1]Annex 2 EHV charges'!$G221</f>
        <v>Grendon/Huntingdon Interconnector</v>
      </c>
      <c r="B225" s="15">
        <f>IFERROR(VLOOKUP($A225,'[2]Annex 2 EHV charges'!$G$10:$P$346,2,FALSE),"-")</f>
        <v>4</v>
      </c>
      <c r="C225" s="41">
        <f>_xlfn.XLOOKUP($A225,'[1]Annex 2 EHV charges'!$G$10:$G$296,'[1]Annex 2 EHV charges'!$I$10:$I$296,"-",0)</f>
        <v>0</v>
      </c>
      <c r="D225" s="41">
        <f>_xlfn.XLOOKUP($A225,'[3]Annex 2 EHV charges'!$G$10:$G$307,'[3]Annex 2 EHV charges'!$I$10:$I$307,0,0)</f>
        <v>0</v>
      </c>
      <c r="E225" s="41">
        <f>IFERROR(_xlfn.XLOOKUP($A225,'[4]Annex 2 EHV charges'!$G$10:$G$290,'[4]Annex 2 EHV charges'!$I$10:$I$290,0,0),0)</f>
        <v>62732.49</v>
      </c>
      <c r="F225" s="41">
        <f>_xlfn.XLOOKUP($A225,'[5]Annex 2 EHV charges'!$G$10:$G$308,'[5]Annex 2 EHV charges'!$J$10:$J$308,0,0)</f>
        <v>38183.72</v>
      </c>
      <c r="G225" s="41">
        <f>_xlfn.XLOOKUP($A225,'[2]Annex 2 EHV charges'!$G$10:$G$346,'[2]Annex 2 EHV charges'!$J$10:$J$346,0,0)</f>
        <v>52301.85</v>
      </c>
      <c r="H225" s="16">
        <f t="shared" si="16"/>
        <v>0</v>
      </c>
      <c r="I225" s="16">
        <f t="shared" si="17"/>
        <v>0</v>
      </c>
      <c r="J225" s="16">
        <f t="shared" si="20"/>
        <v>228973.58849999998</v>
      </c>
      <c r="K225" s="16">
        <f t="shared" si="18"/>
        <v>139752.41519999999</v>
      </c>
      <c r="L225" s="16">
        <f t="shared" si="19"/>
        <v>190901.7525</v>
      </c>
      <c r="M225" s="42"/>
      <c r="N225" s="42"/>
      <c r="O225" s="42"/>
      <c r="P225" s="42"/>
    </row>
    <row r="226" spans="1:16" x14ac:dyDescent="0.3">
      <c r="A226" s="15" t="str">
        <f>'[1]Annex 2 EHV charges'!$G222</f>
        <v>Corby Power generation</v>
      </c>
      <c r="B226" s="15">
        <f>IFERROR(VLOOKUP($A226,'[2]Annex 2 EHV charges'!$G$10:$P$346,2,FALSE),"-")</f>
        <v>0</v>
      </c>
      <c r="C226" s="41">
        <f>_xlfn.XLOOKUP($A226,'[1]Annex 2 EHV charges'!$G$10:$G$296,'[1]Annex 2 EHV charges'!$I$10:$I$296,"-",0)</f>
        <v>0</v>
      </c>
      <c r="D226" s="41">
        <f>_xlfn.XLOOKUP($A226,'[3]Annex 2 EHV charges'!$G$10:$G$307,'[3]Annex 2 EHV charges'!$I$10:$I$307,0,0)</f>
        <v>0</v>
      </c>
      <c r="E226" s="41" t="str">
        <f>IFERROR(_xlfn.XLOOKUP($A226,'[4]Annex 2 EHV charges'!$G$10:$G$290,'[4]Annex 2 EHV charges'!$I$10:$I$290,0,0),0)</f>
        <v/>
      </c>
      <c r="F226" s="41">
        <f>_xlfn.XLOOKUP($A226,'[5]Annex 2 EHV charges'!$G$10:$G$308,'[5]Annex 2 EHV charges'!$J$10:$J$308,0,0)</f>
        <v>0</v>
      </c>
      <c r="G226" s="41">
        <f>_xlfn.XLOOKUP($A226,'[2]Annex 2 EHV charges'!$G$10:$G$346,'[2]Annex 2 EHV charges'!$J$10:$J$346,0,0)</f>
        <v>0</v>
      </c>
      <c r="H226" s="16">
        <f t="shared" si="16"/>
        <v>0</v>
      </c>
      <c r="I226" s="16">
        <f t="shared" si="17"/>
        <v>0</v>
      </c>
      <c r="J226" s="16">
        <f t="shared" si="20"/>
        <v>0</v>
      </c>
      <c r="K226" s="16">
        <f t="shared" si="18"/>
        <v>0</v>
      </c>
      <c r="L226" s="16">
        <f t="shared" si="19"/>
        <v>0</v>
      </c>
      <c r="M226" s="42"/>
      <c r="N226" s="42"/>
      <c r="O226" s="42"/>
      <c r="P226" s="42"/>
    </row>
    <row r="227" spans="1:16" x14ac:dyDescent="0.3">
      <c r="A227" s="15" t="str">
        <f>'[1]Annex 2 EHV charges'!$G223</f>
        <v>Redfield Road 1 STOR</v>
      </c>
      <c r="B227" s="15">
        <f>IFERROR(VLOOKUP($A227,'[2]Annex 2 EHV charges'!$G$10:$P$346,2,FALSE),"-")</f>
        <v>0</v>
      </c>
      <c r="C227" s="41">
        <f>_xlfn.XLOOKUP($A227,'[1]Annex 2 EHV charges'!$G$10:$G$296,'[1]Annex 2 EHV charges'!$I$10:$I$296,"-",0)</f>
        <v>14.27</v>
      </c>
      <c r="D227" s="41">
        <f>_xlfn.XLOOKUP($A227,'[3]Annex 2 EHV charges'!$G$10:$G$307,'[3]Annex 2 EHV charges'!$I$10:$I$307,0,0)</f>
        <v>14.87</v>
      </c>
      <c r="E227" s="41">
        <f>IFERROR(_xlfn.XLOOKUP($A227,'[4]Annex 2 EHV charges'!$G$10:$G$290,'[4]Annex 2 EHV charges'!$I$10:$I$290,0,0),0)</f>
        <v>15.4</v>
      </c>
      <c r="F227" s="41">
        <f>_xlfn.XLOOKUP($A227,'[5]Annex 2 EHV charges'!$G$10:$G$308,'[5]Annex 2 EHV charges'!$J$10:$J$308,0,0)</f>
        <v>15.14</v>
      </c>
      <c r="G227" s="41">
        <f>_xlfn.XLOOKUP($A227,'[2]Annex 2 EHV charges'!$G$10:$G$346,'[2]Annex 2 EHV charges'!$J$10:$J$346,0,0)</f>
        <v>50.11</v>
      </c>
      <c r="H227" s="16">
        <f t="shared" si="16"/>
        <v>52.085499999999996</v>
      </c>
      <c r="I227" s="16">
        <f t="shared" si="17"/>
        <v>54.275500000000001</v>
      </c>
      <c r="J227" s="16">
        <f t="shared" si="20"/>
        <v>56.21</v>
      </c>
      <c r="K227" s="16">
        <f t="shared" si="18"/>
        <v>55.412400000000005</v>
      </c>
      <c r="L227" s="16">
        <f t="shared" si="19"/>
        <v>182.9015</v>
      </c>
      <c r="M227" s="42"/>
      <c r="N227" s="42"/>
      <c r="O227" s="42"/>
      <c r="P227" s="42"/>
    </row>
    <row r="228" spans="1:16" x14ac:dyDescent="0.3">
      <c r="A228" s="15" t="str">
        <f>'[1]Annex 2 EHV charges'!$G224</f>
        <v>Trafalgar Pk Gas STOR</v>
      </c>
      <c r="B228" s="15">
        <f>IFERROR(VLOOKUP($A228,'[2]Annex 2 EHV charges'!$G$10:$P$346,2,FALSE),"-")</f>
        <v>0</v>
      </c>
      <c r="C228" s="41">
        <f>_xlfn.XLOOKUP($A228,'[1]Annex 2 EHV charges'!$G$10:$G$296,'[1]Annex 2 EHV charges'!$I$10:$I$296,"-",0)</f>
        <v>5.9</v>
      </c>
      <c r="D228" s="41">
        <f>_xlfn.XLOOKUP($A228,'[3]Annex 2 EHV charges'!$G$10:$G$307,'[3]Annex 2 EHV charges'!$I$10:$I$307,0,0)</f>
        <v>22.45</v>
      </c>
      <c r="E228" s="41">
        <f>IFERROR(_xlfn.XLOOKUP($A228,'[4]Annex 2 EHV charges'!$G$10:$G$290,'[4]Annex 2 EHV charges'!$I$10:$I$290,0,0),0)</f>
        <v>23.25</v>
      </c>
      <c r="F228" s="41">
        <f>_xlfn.XLOOKUP($A228,'[5]Annex 2 EHV charges'!$G$10:$G$308,'[5]Annex 2 EHV charges'!$J$10:$J$308,0,0)</f>
        <v>22.86</v>
      </c>
      <c r="G228" s="41">
        <f>_xlfn.XLOOKUP($A228,'[2]Annex 2 EHV charges'!$G$10:$G$346,'[2]Annex 2 EHV charges'!$J$10:$J$346,0,0)</f>
        <v>53.65</v>
      </c>
      <c r="H228" s="16">
        <f t="shared" si="16"/>
        <v>21.535</v>
      </c>
      <c r="I228" s="16">
        <f t="shared" si="17"/>
        <v>81.942499999999995</v>
      </c>
      <c r="J228" s="16">
        <f t="shared" si="20"/>
        <v>84.862500000000011</v>
      </c>
      <c r="K228" s="16">
        <f t="shared" si="18"/>
        <v>83.667599999999993</v>
      </c>
      <c r="L228" s="16">
        <f t="shared" si="19"/>
        <v>195.82249999999999</v>
      </c>
      <c r="M228" s="42"/>
      <c r="N228" s="42"/>
      <c r="O228" s="42"/>
      <c r="P228" s="42"/>
    </row>
    <row r="229" spans="1:16" x14ac:dyDescent="0.3">
      <c r="A229" s="15" t="str">
        <f>'[1]Annex 2 EHV charges'!$G225</f>
        <v>Redfield Road B STOR</v>
      </c>
      <c r="B229" s="15">
        <f>IFERROR(VLOOKUP($A229,'[2]Annex 2 EHV charges'!$G$10:$P$346,2,FALSE),"-")</f>
        <v>0</v>
      </c>
      <c r="C229" s="41">
        <f>_xlfn.XLOOKUP($A229,'[1]Annex 2 EHV charges'!$G$10:$G$296,'[1]Annex 2 EHV charges'!$I$10:$I$296,"-",0)</f>
        <v>15.05</v>
      </c>
      <c r="D229" s="41">
        <f>_xlfn.XLOOKUP($A229,'[3]Annex 2 EHV charges'!$G$10:$G$307,'[3]Annex 2 EHV charges'!$I$10:$I$307,0,0)</f>
        <v>15.86</v>
      </c>
      <c r="E229" s="41">
        <f>IFERROR(_xlfn.XLOOKUP($A229,'[4]Annex 2 EHV charges'!$G$10:$G$290,'[4]Annex 2 EHV charges'!$I$10:$I$290,0,0),0)</f>
        <v>16.43</v>
      </c>
      <c r="F229" s="41">
        <f>_xlfn.XLOOKUP($A229,'[5]Annex 2 EHV charges'!$G$10:$G$308,'[5]Annex 2 EHV charges'!$J$10:$J$308,0,0)</f>
        <v>16.149999999999999</v>
      </c>
      <c r="G229" s="41">
        <f>_xlfn.XLOOKUP($A229,'[2]Annex 2 EHV charges'!$G$10:$G$346,'[2]Annex 2 EHV charges'!$J$10:$J$346,0,0)</f>
        <v>17.87</v>
      </c>
      <c r="H229" s="16">
        <f t="shared" si="16"/>
        <v>54.932499999999997</v>
      </c>
      <c r="I229" s="16">
        <f t="shared" si="17"/>
        <v>57.888999999999996</v>
      </c>
      <c r="J229" s="16">
        <f t="shared" si="20"/>
        <v>59.969500000000004</v>
      </c>
      <c r="K229" s="16">
        <f t="shared" si="18"/>
        <v>59.108999999999995</v>
      </c>
      <c r="L229" s="16">
        <f t="shared" si="19"/>
        <v>65.225499999999997</v>
      </c>
      <c r="M229" s="42"/>
      <c r="N229" s="42"/>
      <c r="O229" s="42"/>
      <c r="P229" s="42"/>
    </row>
    <row r="230" spans="1:16" x14ac:dyDescent="0.3">
      <c r="A230" s="15" t="str">
        <f>'[1]Annex 2 EHV charges'!$G226</f>
        <v>Watnall Brickworks</v>
      </c>
      <c r="B230" s="15">
        <f>IFERROR(VLOOKUP($A230,'[2]Annex 2 EHV charges'!$G$10:$P$346,2,FALSE),"-")</f>
        <v>0</v>
      </c>
      <c r="C230" s="41">
        <f>_xlfn.XLOOKUP($A230,'[1]Annex 2 EHV charges'!$G$10:$G$296,'[1]Annex 2 EHV charges'!$I$10:$I$296,"-",0)</f>
        <v>1.23</v>
      </c>
      <c r="D230" s="41">
        <f>_xlfn.XLOOKUP($A230,'[3]Annex 2 EHV charges'!$G$10:$G$307,'[3]Annex 2 EHV charges'!$I$10:$I$307,0,0)</f>
        <v>1.28</v>
      </c>
      <c r="E230" s="41">
        <f>IFERROR(_xlfn.XLOOKUP($A230,'[4]Annex 2 EHV charges'!$G$10:$G$290,'[4]Annex 2 EHV charges'!$I$10:$I$290,0,0),0)</f>
        <v>1.33</v>
      </c>
      <c r="F230" s="41">
        <f>_xlfn.XLOOKUP($A230,'[5]Annex 2 EHV charges'!$G$10:$G$308,'[5]Annex 2 EHV charges'!$J$10:$J$308,0,0)</f>
        <v>1.31</v>
      </c>
      <c r="G230" s="41">
        <f>_xlfn.XLOOKUP($A230,'[2]Annex 2 EHV charges'!$G$10:$G$346,'[2]Annex 2 EHV charges'!$J$10:$J$346,0,0)</f>
        <v>15.96</v>
      </c>
      <c r="H230" s="16">
        <f t="shared" si="16"/>
        <v>4.4895000000000005</v>
      </c>
      <c r="I230" s="16">
        <f t="shared" si="17"/>
        <v>4.6720000000000006</v>
      </c>
      <c r="J230" s="16">
        <f t="shared" si="20"/>
        <v>4.8545000000000007</v>
      </c>
      <c r="K230" s="16">
        <f t="shared" si="18"/>
        <v>4.7946</v>
      </c>
      <c r="L230" s="16">
        <f t="shared" si="19"/>
        <v>58.254000000000005</v>
      </c>
      <c r="M230" s="42"/>
      <c r="N230" s="42"/>
      <c r="O230" s="42"/>
      <c r="P230" s="42"/>
    </row>
    <row r="231" spans="1:16" x14ac:dyDescent="0.3">
      <c r="A231" s="15" t="str">
        <f>'[1]Annex 2 EHV charges'!$G227</f>
        <v>Ansty Park EES</v>
      </c>
      <c r="B231" s="15" t="str">
        <f>IFERROR(VLOOKUP($A231,'[2]Annex 2 EHV charges'!$G$10:$P$346,2,FALSE),"-")</f>
        <v>-</v>
      </c>
      <c r="C231" s="41">
        <f>_xlfn.XLOOKUP($A231,'[1]Annex 2 EHV charges'!$G$10:$G$296,'[1]Annex 2 EHV charges'!$I$10:$I$296,"-",0)</f>
        <v>259.64999999999998</v>
      </c>
      <c r="D231" s="41">
        <f>_xlfn.XLOOKUP($A231,'[3]Annex 2 EHV charges'!$G$10:$G$307,'[3]Annex 2 EHV charges'!$I$10:$I$307,0,0)</f>
        <v>271.66000000000003</v>
      </c>
      <c r="E231" s="41">
        <f>IFERROR(_xlfn.XLOOKUP($A231,'[4]Annex 2 EHV charges'!$G$10:$G$290,'[4]Annex 2 EHV charges'!$I$10:$I$290,0,0),0)</f>
        <v>281.33999999999997</v>
      </c>
      <c r="F231" s="41">
        <f>_xlfn.XLOOKUP($A231,'[5]Annex 2 EHV charges'!$G$10:$G$308,'[5]Annex 2 EHV charges'!$J$10:$J$308,0,0)</f>
        <v>0</v>
      </c>
      <c r="G231" s="41">
        <f>_xlfn.XLOOKUP($A231,'[2]Annex 2 EHV charges'!$G$10:$G$346,'[2]Annex 2 EHV charges'!$J$10:$J$346,0,0)</f>
        <v>0</v>
      </c>
      <c r="H231" s="16">
        <f t="shared" si="16"/>
        <v>947.72249999999997</v>
      </c>
      <c r="I231" s="16">
        <f t="shared" si="17"/>
        <v>991.55900000000008</v>
      </c>
      <c r="J231" s="16">
        <f t="shared" si="20"/>
        <v>1026.8909999999998</v>
      </c>
      <c r="K231" s="16">
        <f t="shared" si="18"/>
        <v>0</v>
      </c>
      <c r="L231" s="16">
        <f t="shared" si="19"/>
        <v>0</v>
      </c>
      <c r="M231" s="42"/>
      <c r="N231" s="42"/>
      <c r="O231" s="42"/>
      <c r="P231" s="42"/>
    </row>
    <row r="232" spans="1:16" x14ac:dyDescent="0.3">
      <c r="A232" s="15" t="str">
        <f>'[1]Annex 2 EHV charges'!$G228</f>
        <v>Asfordby B STOR</v>
      </c>
      <c r="B232" s="15">
        <f>IFERROR(VLOOKUP($A232,'[2]Annex 2 EHV charges'!$G$10:$P$346,2,FALSE),"-")</f>
        <v>0</v>
      </c>
      <c r="C232" s="41">
        <f>_xlfn.XLOOKUP($A232,'[1]Annex 2 EHV charges'!$G$10:$G$296,'[1]Annex 2 EHV charges'!$I$10:$I$296,"-",0)</f>
        <v>548.26</v>
      </c>
      <c r="D232" s="41">
        <f>_xlfn.XLOOKUP($A232,'[3]Annex 2 EHV charges'!$G$10:$G$307,'[3]Annex 2 EHV charges'!$I$10:$I$307,0,0)</f>
        <v>558.1</v>
      </c>
      <c r="E232" s="41">
        <f>IFERROR(_xlfn.XLOOKUP($A232,'[4]Annex 2 EHV charges'!$G$10:$G$290,'[4]Annex 2 EHV charges'!$I$10:$I$290,0,0),0)</f>
        <v>592.46</v>
      </c>
      <c r="F232" s="41">
        <f>_xlfn.XLOOKUP($A232,'[5]Annex 2 EHV charges'!$G$10:$G$308,'[5]Annex 2 EHV charges'!$J$10:$J$308,0,0)</f>
        <v>582.47</v>
      </c>
      <c r="G232" s="41">
        <f>_xlfn.XLOOKUP($A232,'[2]Annex 2 EHV charges'!$G$10:$G$346,'[2]Annex 2 EHV charges'!$J$10:$J$346,0,0)</f>
        <v>416.27</v>
      </c>
      <c r="H232" s="16">
        <f t="shared" si="16"/>
        <v>2001.1489999999999</v>
      </c>
      <c r="I232" s="16">
        <f t="shared" si="17"/>
        <v>2037.0650000000001</v>
      </c>
      <c r="J232" s="16">
        <f t="shared" si="20"/>
        <v>2162.4790000000003</v>
      </c>
      <c r="K232" s="16">
        <f t="shared" si="18"/>
        <v>2131.8402000000001</v>
      </c>
      <c r="L232" s="16">
        <f t="shared" si="19"/>
        <v>1519.3855000000001</v>
      </c>
      <c r="M232" s="42"/>
      <c r="N232" s="42"/>
      <c r="O232" s="42"/>
      <c r="P232" s="42"/>
    </row>
    <row r="233" spans="1:16" x14ac:dyDescent="0.3">
      <c r="A233" s="15" t="str">
        <f>'[1]Annex 2 EHV charges'!$G229</f>
        <v>Ashland Farm PV</v>
      </c>
      <c r="B233" s="15" t="str">
        <f>IFERROR(VLOOKUP($A233,'[2]Annex 2 EHV charges'!$G$10:$P$346,2,FALSE),"-")</f>
        <v>-</v>
      </c>
      <c r="C233" s="41">
        <f>_xlfn.XLOOKUP($A233,'[1]Annex 2 EHV charges'!$G$10:$G$296,'[1]Annex 2 EHV charges'!$I$10:$I$296,"-",0)</f>
        <v>4.2300000000000004</v>
      </c>
      <c r="D233" s="41">
        <f>_xlfn.XLOOKUP($A233,'[3]Annex 2 EHV charges'!$G$10:$G$307,'[3]Annex 2 EHV charges'!$I$10:$I$307,0,0)</f>
        <v>4.42</v>
      </c>
      <c r="E233" s="41">
        <f>IFERROR(_xlfn.XLOOKUP($A233,'[4]Annex 2 EHV charges'!$G$10:$G$290,'[4]Annex 2 EHV charges'!$I$10:$I$290,0,0),0)</f>
        <v>4.58</v>
      </c>
      <c r="F233" s="41">
        <f>_xlfn.XLOOKUP($A233,'[5]Annex 2 EHV charges'!$G$10:$G$308,'[5]Annex 2 EHV charges'!$J$10:$J$308,0,0)</f>
        <v>4.5</v>
      </c>
      <c r="G233" s="41">
        <f>_xlfn.XLOOKUP($A233,'[2]Annex 2 EHV charges'!$G$10:$G$346,'[2]Annex 2 EHV charges'!$J$10:$J$346,0,0)</f>
        <v>0</v>
      </c>
      <c r="H233" s="16">
        <f t="shared" si="16"/>
        <v>15.439500000000002</v>
      </c>
      <c r="I233" s="16">
        <f t="shared" si="17"/>
        <v>16.132999999999999</v>
      </c>
      <c r="J233" s="16">
        <f t="shared" si="20"/>
        <v>16.716999999999999</v>
      </c>
      <c r="K233" s="16">
        <f t="shared" si="18"/>
        <v>16.47</v>
      </c>
      <c r="L233" s="16">
        <f t="shared" si="19"/>
        <v>0</v>
      </c>
      <c r="M233" s="42"/>
      <c r="N233" s="42"/>
      <c r="O233" s="42"/>
      <c r="P233" s="42"/>
    </row>
    <row r="234" spans="1:16" x14ac:dyDescent="0.3">
      <c r="A234" s="15" t="str">
        <f>'[1]Annex 2 EHV charges'!$G230</f>
        <v>Attfields Farm Generation</v>
      </c>
      <c r="B234" s="15" t="str">
        <f>IFERROR(VLOOKUP($A234,'[2]Annex 2 EHV charges'!$G$10:$P$346,2,FALSE),"-")</f>
        <v>-</v>
      </c>
      <c r="C234" s="41">
        <f>_xlfn.XLOOKUP($A234,'[1]Annex 2 EHV charges'!$G$10:$G$296,'[1]Annex 2 EHV charges'!$I$10:$I$296,"-",0)</f>
        <v>4.55</v>
      </c>
      <c r="D234" s="41">
        <f>_xlfn.XLOOKUP($A234,'[3]Annex 2 EHV charges'!$G$10:$G$307,'[3]Annex 2 EHV charges'!$I$10:$I$307,0,0)</f>
        <v>4.74</v>
      </c>
      <c r="E234" s="41">
        <f>IFERROR(_xlfn.XLOOKUP($A234,'[4]Annex 2 EHV charges'!$G$10:$G$290,'[4]Annex 2 EHV charges'!$I$10:$I$290,0,0),0)</f>
        <v>0</v>
      </c>
      <c r="F234" s="41">
        <f>_xlfn.XLOOKUP($A234,'[5]Annex 2 EHV charges'!$G$10:$G$308,'[5]Annex 2 EHV charges'!$J$10:$J$308,0,0)</f>
        <v>0</v>
      </c>
      <c r="G234" s="41">
        <f>_xlfn.XLOOKUP($A234,'[2]Annex 2 EHV charges'!$G$10:$G$346,'[2]Annex 2 EHV charges'!$J$10:$J$346,0,0)</f>
        <v>0</v>
      </c>
      <c r="H234" s="16">
        <f t="shared" si="16"/>
        <v>16.607499999999998</v>
      </c>
      <c r="I234" s="16">
        <f t="shared" si="17"/>
        <v>17.301000000000002</v>
      </c>
      <c r="J234" s="16">
        <f t="shared" si="20"/>
        <v>0</v>
      </c>
      <c r="K234" s="16">
        <f t="shared" si="18"/>
        <v>0</v>
      </c>
      <c r="L234" s="16">
        <f t="shared" si="19"/>
        <v>0</v>
      </c>
      <c r="M234" s="42"/>
      <c r="N234" s="42"/>
      <c r="O234" s="42"/>
      <c r="P234" s="42"/>
    </row>
    <row r="235" spans="1:16" x14ac:dyDescent="0.3">
      <c r="A235" s="15" t="str">
        <f>'[1]Annex 2 EHV charges'!$G231</f>
        <v>Back Lane ESS</v>
      </c>
      <c r="B235" s="15">
        <f>IFERROR(VLOOKUP($A235,'[2]Annex 2 EHV charges'!$G$10:$P$346,2,FALSE),"-")</f>
        <v>0</v>
      </c>
      <c r="C235" s="41">
        <f>_xlfn.XLOOKUP($A235,'[1]Annex 2 EHV charges'!$G$10:$G$296,'[1]Annex 2 EHV charges'!$I$10:$I$296,"-",0)</f>
        <v>640.26</v>
      </c>
      <c r="D235" s="41">
        <f>_xlfn.XLOOKUP($A235,'[3]Annex 2 EHV charges'!$G$10:$G$307,'[3]Annex 2 EHV charges'!$I$10:$I$307,0,0)</f>
        <v>673.44</v>
      </c>
      <c r="E235" s="41">
        <f>IFERROR(_xlfn.XLOOKUP($A235,'[4]Annex 2 EHV charges'!$G$10:$G$290,'[4]Annex 2 EHV charges'!$I$10:$I$290,0,0),0)</f>
        <v>697.45</v>
      </c>
      <c r="F235" s="41">
        <f>_xlfn.XLOOKUP($A235,'[5]Annex 2 EHV charges'!$G$10:$G$308,'[5]Annex 2 EHV charges'!$J$10:$J$308,0,0)</f>
        <v>685.69</v>
      </c>
      <c r="G235" s="41">
        <f>_xlfn.XLOOKUP($A235,'[2]Annex 2 EHV charges'!$G$10:$G$346,'[2]Annex 2 EHV charges'!$J$10:$J$346,0,0)</f>
        <v>580.24</v>
      </c>
      <c r="H235" s="16">
        <f t="shared" si="16"/>
        <v>2336.9490000000001</v>
      </c>
      <c r="I235" s="16">
        <f t="shared" si="17"/>
        <v>2458.0560000000005</v>
      </c>
      <c r="J235" s="16">
        <f t="shared" si="20"/>
        <v>2545.6925000000001</v>
      </c>
      <c r="K235" s="16">
        <f t="shared" si="18"/>
        <v>2509.6254000000004</v>
      </c>
      <c r="L235" s="16">
        <f t="shared" si="19"/>
        <v>2117.8760000000002</v>
      </c>
      <c r="M235" s="42"/>
      <c r="N235" s="42"/>
      <c r="O235" s="42"/>
      <c r="P235" s="42"/>
    </row>
    <row r="236" spans="1:16" x14ac:dyDescent="0.3">
      <c r="A236" s="15" t="str">
        <f>'[1]Annex 2 EHV charges'!$G232</f>
        <v>Battery Ln Boston ESS</v>
      </c>
      <c r="B236" s="15">
        <f>IFERROR(VLOOKUP($A236,'[2]Annex 2 EHV charges'!$G$10:$P$346,2,FALSE),"-")</f>
        <v>0</v>
      </c>
      <c r="C236" s="41">
        <f>_xlfn.XLOOKUP($A236,'[1]Annex 2 EHV charges'!$G$10:$G$296,'[1]Annex 2 EHV charges'!$I$10:$I$296,"-",0)</f>
        <v>193.41</v>
      </c>
      <c r="D236" s="41">
        <f>_xlfn.XLOOKUP($A236,'[3]Annex 2 EHV charges'!$G$10:$G$307,'[3]Annex 2 EHV charges'!$I$10:$I$307,0,0)</f>
        <v>201.52</v>
      </c>
      <c r="E236" s="41">
        <f>IFERROR(_xlfn.XLOOKUP($A236,'[4]Annex 2 EHV charges'!$G$10:$G$290,'[4]Annex 2 EHV charges'!$I$10:$I$290,0,0),0)</f>
        <v>208.7</v>
      </c>
      <c r="F236" s="41">
        <f>_xlfn.XLOOKUP($A236,'[5]Annex 2 EHV charges'!$G$10:$G$308,'[5]Annex 2 EHV charges'!$J$10:$J$308,0,0)</f>
        <v>205.19</v>
      </c>
      <c r="G236" s="41">
        <f>_xlfn.XLOOKUP($A236,'[2]Annex 2 EHV charges'!$G$10:$G$346,'[2]Annex 2 EHV charges'!$J$10:$J$346,0,0)</f>
        <v>81.86</v>
      </c>
      <c r="H236" s="16">
        <f t="shared" si="16"/>
        <v>705.94650000000001</v>
      </c>
      <c r="I236" s="16">
        <f t="shared" si="17"/>
        <v>735.548</v>
      </c>
      <c r="J236" s="16">
        <f t="shared" si="20"/>
        <v>761.75499999999988</v>
      </c>
      <c r="K236" s="16">
        <f t="shared" si="18"/>
        <v>750.9953999999999</v>
      </c>
      <c r="L236" s="16">
        <f t="shared" si="19"/>
        <v>298.78899999999999</v>
      </c>
      <c r="M236" s="42"/>
      <c r="N236" s="42"/>
      <c r="O236" s="42"/>
      <c r="P236" s="42"/>
    </row>
    <row r="237" spans="1:16" x14ac:dyDescent="0.3">
      <c r="A237" s="15" t="str">
        <f>'[1]Annex 2 EHV charges'!$G233</f>
        <v>Branston Potato Farm</v>
      </c>
      <c r="B237" s="15">
        <f>IFERROR(VLOOKUP($A237,'[2]Annex 2 EHV charges'!$G$10:$P$346,2,FALSE),"-")</f>
        <v>0</v>
      </c>
      <c r="C237" s="41">
        <f>_xlfn.XLOOKUP($A237,'[1]Annex 2 EHV charges'!$G$10:$G$296,'[1]Annex 2 EHV charges'!$I$10:$I$296,"-",0)</f>
        <v>4.01</v>
      </c>
      <c r="D237" s="41">
        <f>_xlfn.XLOOKUP($A237,'[3]Annex 2 EHV charges'!$G$10:$G$307,'[3]Annex 2 EHV charges'!$I$10:$I$307,0,0)</f>
        <v>4.1100000000000003</v>
      </c>
      <c r="E237" s="41">
        <f>IFERROR(_xlfn.XLOOKUP($A237,'[4]Annex 2 EHV charges'!$G$10:$G$290,'[4]Annex 2 EHV charges'!$I$10:$I$290,0,0),0)</f>
        <v>4.32</v>
      </c>
      <c r="F237" s="41">
        <f>_xlfn.XLOOKUP($A237,'[5]Annex 2 EHV charges'!$G$10:$G$308,'[5]Annex 2 EHV charges'!$J$10:$J$308,0,0)</f>
        <v>4.25</v>
      </c>
      <c r="G237" s="41">
        <f>_xlfn.XLOOKUP($A237,'[2]Annex 2 EHV charges'!$G$10:$G$346,'[2]Annex 2 EHV charges'!$J$10:$J$346,0,0)</f>
        <v>6.19</v>
      </c>
      <c r="H237" s="16">
        <f t="shared" si="16"/>
        <v>14.636499999999998</v>
      </c>
      <c r="I237" s="16">
        <f t="shared" si="17"/>
        <v>15.001500000000002</v>
      </c>
      <c r="J237" s="16">
        <f t="shared" si="20"/>
        <v>15.768000000000001</v>
      </c>
      <c r="K237" s="16">
        <f t="shared" si="18"/>
        <v>15.555000000000001</v>
      </c>
      <c r="L237" s="16">
        <f t="shared" si="19"/>
        <v>22.593500000000002</v>
      </c>
      <c r="M237" s="42"/>
      <c r="N237" s="42"/>
      <c r="O237" s="42"/>
      <c r="P237" s="42"/>
    </row>
    <row r="238" spans="1:16" x14ac:dyDescent="0.3">
      <c r="A238" s="15" t="str">
        <f>'[1]Annex 2 EHV charges'!$G234</f>
        <v>Breach Farm 132</v>
      </c>
      <c r="B238" s="15">
        <f>IFERROR(VLOOKUP($A238,'[2]Annex 2 EHV charges'!$G$10:$P$346,2,FALSE),"-")</f>
        <v>0</v>
      </c>
      <c r="C238" s="41">
        <f>_xlfn.XLOOKUP($A238,'[1]Annex 2 EHV charges'!$G$10:$G$296,'[1]Annex 2 EHV charges'!$I$10:$I$296,"-",0)</f>
        <v>970.93</v>
      </c>
      <c r="D238" s="41">
        <f>_xlfn.XLOOKUP($A238,'[3]Annex 2 EHV charges'!$G$10:$G$307,'[3]Annex 2 EHV charges'!$I$10:$I$307,0,0)</f>
        <v>2375.3000000000002</v>
      </c>
      <c r="E238" s="41">
        <f>IFERROR(_xlfn.XLOOKUP($A238,'[4]Annex 2 EHV charges'!$G$10:$G$290,'[4]Annex 2 EHV charges'!$I$10:$I$290,0,0),0)</f>
        <v>2502.3000000000002</v>
      </c>
      <c r="F238" s="41">
        <f>_xlfn.XLOOKUP($A238,'[5]Annex 2 EHV charges'!$G$10:$G$308,'[5]Annex 2 EHV charges'!$J$10:$J$308,0,0)</f>
        <v>2460.13</v>
      </c>
      <c r="G238" s="41">
        <f>_xlfn.XLOOKUP($A238,'[2]Annex 2 EHV charges'!$G$10:$G$346,'[2]Annex 2 EHV charges'!$J$10:$J$346,0,0)</f>
        <v>552.44000000000005</v>
      </c>
      <c r="H238" s="16">
        <f t="shared" si="16"/>
        <v>3543.8944999999994</v>
      </c>
      <c r="I238" s="16">
        <f t="shared" si="17"/>
        <v>8669.8449999999993</v>
      </c>
      <c r="J238" s="16">
        <f t="shared" si="20"/>
        <v>9133.3950000000004</v>
      </c>
      <c r="K238" s="16">
        <f t="shared" si="18"/>
        <v>9004.0758000000005</v>
      </c>
      <c r="L238" s="16">
        <f t="shared" si="19"/>
        <v>2016.4060000000004</v>
      </c>
      <c r="M238" s="42"/>
      <c r="N238" s="42"/>
      <c r="O238" s="42"/>
      <c r="P238" s="42"/>
    </row>
    <row r="239" spans="1:16" x14ac:dyDescent="0.3">
      <c r="A239" s="15" t="str">
        <f>'[1]Annex 2 EHV charges'!$G235</f>
        <v>Burton Pedwardine Ph1</v>
      </c>
      <c r="B239" s="15" t="str">
        <f>IFERROR(VLOOKUP($A239,'[2]Annex 2 EHV charges'!$G$10:$P$346,2,FALSE),"-")</f>
        <v>-</v>
      </c>
      <c r="C239" s="41">
        <f>_xlfn.XLOOKUP($A239,'[1]Annex 2 EHV charges'!$G$10:$G$296,'[1]Annex 2 EHV charges'!$I$10:$I$296,"-",0)</f>
        <v>12.42</v>
      </c>
      <c r="D239" s="41">
        <f>_xlfn.XLOOKUP($A239,'[3]Annex 2 EHV charges'!$G$10:$G$307,'[3]Annex 2 EHV charges'!$I$10:$I$307,0,0)</f>
        <v>13.06</v>
      </c>
      <c r="E239" s="41">
        <f>IFERROR(_xlfn.XLOOKUP($A239,'[4]Annex 2 EHV charges'!$G$10:$G$290,'[4]Annex 2 EHV charges'!$I$10:$I$290,0,0),0)</f>
        <v>13.53</v>
      </c>
      <c r="F239" s="41">
        <f>_xlfn.XLOOKUP($A239,'[5]Annex 2 EHV charges'!$G$10:$G$308,'[5]Annex 2 EHV charges'!$J$10:$J$308,0,0)</f>
        <v>0</v>
      </c>
      <c r="G239" s="41">
        <f>_xlfn.XLOOKUP($A239,'[2]Annex 2 EHV charges'!$G$10:$G$346,'[2]Annex 2 EHV charges'!$J$10:$J$346,0,0)</f>
        <v>0</v>
      </c>
      <c r="H239" s="16">
        <f t="shared" si="16"/>
        <v>45.332999999999998</v>
      </c>
      <c r="I239" s="16">
        <f t="shared" si="17"/>
        <v>47.668999999999997</v>
      </c>
      <c r="J239" s="16">
        <f t="shared" si="20"/>
        <v>49.384500000000003</v>
      </c>
      <c r="K239" s="16">
        <f t="shared" si="18"/>
        <v>0</v>
      </c>
      <c r="L239" s="16">
        <f t="shared" si="19"/>
        <v>0</v>
      </c>
      <c r="M239" s="42"/>
      <c r="N239" s="42"/>
      <c r="O239" s="42"/>
      <c r="P239" s="42"/>
    </row>
    <row r="240" spans="1:16" x14ac:dyDescent="0.3">
      <c r="A240" s="15" t="str">
        <f>'[1]Annex 2 EHV charges'!$G236</f>
        <v>Church Field ESS &amp; PV</v>
      </c>
      <c r="B240" s="15" t="str">
        <f>IFERROR(VLOOKUP($A240,'[2]Annex 2 EHV charges'!$G$10:$P$346,2,FALSE),"-")</f>
        <v>-</v>
      </c>
      <c r="C240" s="41">
        <f>_xlfn.XLOOKUP($A240,'[1]Annex 2 EHV charges'!$G$10:$G$296,'[1]Annex 2 EHV charges'!$I$10:$I$296,"-",0)</f>
        <v>297.37</v>
      </c>
      <c r="D240" s="41">
        <f>_xlfn.XLOOKUP($A240,'[3]Annex 2 EHV charges'!$G$10:$G$307,'[3]Annex 2 EHV charges'!$I$10:$I$307,0,0)</f>
        <v>308.32</v>
      </c>
      <c r="E240" s="41">
        <f>IFERROR(_xlfn.XLOOKUP($A240,'[4]Annex 2 EHV charges'!$G$10:$G$290,'[4]Annex 2 EHV charges'!$I$10:$I$290,0,0),0)</f>
        <v>0</v>
      </c>
      <c r="F240" s="41">
        <f>_xlfn.XLOOKUP($A240,'[5]Annex 2 EHV charges'!$G$10:$G$308,'[5]Annex 2 EHV charges'!$J$10:$J$308,0,0)</f>
        <v>0</v>
      </c>
      <c r="G240" s="41">
        <f>_xlfn.XLOOKUP($A240,'[2]Annex 2 EHV charges'!$G$10:$G$346,'[2]Annex 2 EHV charges'!$J$10:$J$346,0,0)</f>
        <v>0</v>
      </c>
      <c r="H240" s="16">
        <f t="shared" si="16"/>
        <v>1085.4005</v>
      </c>
      <c r="I240" s="16">
        <f t="shared" si="17"/>
        <v>1125.3679999999999</v>
      </c>
      <c r="J240" s="16">
        <f t="shared" si="20"/>
        <v>0</v>
      </c>
      <c r="K240" s="16">
        <f t="shared" si="18"/>
        <v>0</v>
      </c>
      <c r="L240" s="16">
        <f t="shared" si="19"/>
        <v>0</v>
      </c>
      <c r="M240" s="42"/>
      <c r="N240" s="42"/>
      <c r="O240" s="42"/>
      <c r="P240" s="42"/>
    </row>
    <row r="241" spans="1:16" x14ac:dyDescent="0.3">
      <c r="A241" s="15" t="str">
        <f>'[1]Annex 2 EHV charges'!$G237</f>
        <v>Churchover solar farm new</v>
      </c>
      <c r="B241" s="15">
        <f>IFERROR(VLOOKUP($A241,'[2]Annex 2 EHV charges'!$G$10:$P$346,2,FALSE),"-")</f>
        <v>1</v>
      </c>
      <c r="C241" s="41">
        <f>_xlfn.XLOOKUP($A241,'[1]Annex 2 EHV charges'!$G$10:$G$296,'[1]Annex 2 EHV charges'!$I$10:$I$296,"-",0)</f>
        <v>8.67</v>
      </c>
      <c r="D241" s="41">
        <f>_xlfn.XLOOKUP($A241,'[3]Annex 2 EHV charges'!$G$10:$G$307,'[3]Annex 2 EHV charges'!$I$10:$I$307,0,0)</f>
        <v>12.61</v>
      </c>
      <c r="E241" s="41">
        <f>IFERROR(_xlfn.XLOOKUP($A241,'[4]Annex 2 EHV charges'!$G$10:$G$290,'[4]Annex 2 EHV charges'!$I$10:$I$290,0,0),0)</f>
        <v>13.05</v>
      </c>
      <c r="F241" s="41">
        <f>_xlfn.XLOOKUP($A241,'[5]Annex 2 EHV charges'!$G$10:$G$308,'[5]Annex 2 EHV charges'!$J$10:$J$308,0,0)</f>
        <v>1492.26</v>
      </c>
      <c r="G241" s="41">
        <f>_xlfn.XLOOKUP($A241,'[2]Annex 2 EHV charges'!$G$10:$G$346,'[2]Annex 2 EHV charges'!$J$10:$J$346,0,0)</f>
        <v>1845.67</v>
      </c>
      <c r="H241" s="16">
        <f t="shared" si="16"/>
        <v>31.645499999999998</v>
      </c>
      <c r="I241" s="16">
        <f t="shared" si="17"/>
        <v>46.026499999999999</v>
      </c>
      <c r="J241" s="16">
        <f t="shared" si="20"/>
        <v>47.6325</v>
      </c>
      <c r="K241" s="16">
        <f t="shared" si="18"/>
        <v>5461.6715999999997</v>
      </c>
      <c r="L241" s="16">
        <f t="shared" si="19"/>
        <v>6736.6955000000007</v>
      </c>
      <c r="M241" s="42"/>
      <c r="N241" s="42"/>
      <c r="O241" s="42"/>
      <c r="P241" s="42"/>
    </row>
    <row r="242" spans="1:16" x14ac:dyDescent="0.3">
      <c r="A242" s="15" t="str">
        <f>'[1]Annex 2 EHV charges'!$G238</f>
        <v>Churchover Solar Farm</v>
      </c>
      <c r="B242" s="15" t="str">
        <f>IFERROR(VLOOKUP($A242,'[2]Annex 2 EHV charges'!$G$10:$P$346,2,FALSE),"-")</f>
        <v>-</v>
      </c>
      <c r="C242" s="41">
        <f>_xlfn.XLOOKUP($A242,'[1]Annex 2 EHV charges'!$G$10:$G$296,'[1]Annex 2 EHV charges'!$I$10:$I$296,"-",0)</f>
        <v>14.15</v>
      </c>
      <c r="D242" s="41">
        <f>_xlfn.XLOOKUP($A242,'[3]Annex 2 EHV charges'!$G$10:$G$307,'[3]Annex 2 EHV charges'!$I$10:$I$307,0,0)</f>
        <v>0</v>
      </c>
      <c r="E242" s="41">
        <f>IFERROR(_xlfn.XLOOKUP($A242,'[4]Annex 2 EHV charges'!$G$10:$G$290,'[4]Annex 2 EHV charges'!$I$10:$I$290,0,0),0)</f>
        <v>0</v>
      </c>
      <c r="F242" s="41">
        <f>_xlfn.XLOOKUP($A242,'[5]Annex 2 EHV charges'!$G$10:$G$308,'[5]Annex 2 EHV charges'!$J$10:$J$308,0,0)</f>
        <v>0</v>
      </c>
      <c r="G242" s="41">
        <f>_xlfn.XLOOKUP($A242,'[2]Annex 2 EHV charges'!$G$10:$G$346,'[2]Annex 2 EHV charges'!$J$10:$J$346,0,0)</f>
        <v>0</v>
      </c>
      <c r="H242" s="16">
        <f t="shared" si="16"/>
        <v>51.647500000000008</v>
      </c>
      <c r="I242" s="16">
        <f t="shared" si="17"/>
        <v>0</v>
      </c>
      <c r="J242" s="16">
        <f t="shared" si="20"/>
        <v>0</v>
      </c>
      <c r="K242" s="16">
        <f t="shared" si="18"/>
        <v>0</v>
      </c>
      <c r="L242" s="16">
        <f t="shared" si="19"/>
        <v>0</v>
      </c>
      <c r="M242" s="42"/>
      <c r="N242" s="42"/>
      <c r="O242" s="42"/>
      <c r="P242" s="42"/>
    </row>
    <row r="243" spans="1:16" x14ac:dyDescent="0.3">
      <c r="A243" s="15" t="str">
        <f>'[1]Annex 2 EHV charges'!$G239</f>
        <v>Clay Cross EFW</v>
      </c>
      <c r="B243" s="15" t="str">
        <f>IFERROR(VLOOKUP($A243,'[2]Annex 2 EHV charges'!$G$10:$P$346,2,FALSE),"-")</f>
        <v>-</v>
      </c>
      <c r="C243" s="41">
        <f>_xlfn.XLOOKUP($A243,'[1]Annex 2 EHV charges'!$G$10:$G$296,'[1]Annex 2 EHV charges'!$I$10:$I$296,"-",0)</f>
        <v>81.099999999999994</v>
      </c>
      <c r="D243" s="41">
        <f>_xlfn.XLOOKUP($A243,'[3]Annex 2 EHV charges'!$G$10:$G$307,'[3]Annex 2 EHV charges'!$I$10:$I$307,0,0)</f>
        <v>85.07</v>
      </c>
      <c r="E243" s="41">
        <f>IFERROR(_xlfn.XLOOKUP($A243,'[4]Annex 2 EHV charges'!$G$10:$G$290,'[4]Annex 2 EHV charges'!$I$10:$I$290,0,0),0)</f>
        <v>88.1</v>
      </c>
      <c r="F243" s="41">
        <f>_xlfn.XLOOKUP($A243,'[5]Annex 2 EHV charges'!$G$10:$G$308,'[5]Annex 2 EHV charges'!$J$10:$J$308,0,0)</f>
        <v>86.61</v>
      </c>
      <c r="G243" s="41">
        <f>_xlfn.XLOOKUP($A243,'[2]Annex 2 EHV charges'!$G$10:$G$346,'[2]Annex 2 EHV charges'!$J$10:$J$346,0,0)</f>
        <v>0</v>
      </c>
      <c r="H243" s="16">
        <f t="shared" si="16"/>
        <v>296.01499999999999</v>
      </c>
      <c r="I243" s="16">
        <f t="shared" si="17"/>
        <v>310.50549999999998</v>
      </c>
      <c r="J243" s="16">
        <f t="shared" si="20"/>
        <v>321.56499999999994</v>
      </c>
      <c r="K243" s="16">
        <f t="shared" si="18"/>
        <v>316.99259999999998</v>
      </c>
      <c r="L243" s="16">
        <f t="shared" si="19"/>
        <v>0</v>
      </c>
      <c r="M243" s="42"/>
      <c r="N243" s="42"/>
      <c r="O243" s="42"/>
      <c r="P243" s="42"/>
    </row>
    <row r="244" spans="1:16" x14ac:dyDescent="0.3">
      <c r="A244" s="15" t="str">
        <f>'[1]Annex 2 EHV charges'!$G240</f>
        <v>Cogenhoe Road 1 ESS</v>
      </c>
      <c r="B244" s="15" t="str">
        <f>IFERROR(VLOOKUP($A244,'[2]Annex 2 EHV charges'!$G$10:$P$346,2,FALSE),"-")</f>
        <v>-</v>
      </c>
      <c r="C244" s="41">
        <f>_xlfn.XLOOKUP($A244,'[1]Annex 2 EHV charges'!$G$10:$G$296,'[1]Annex 2 EHV charges'!$I$10:$I$296,"-",0)</f>
        <v>1585.84</v>
      </c>
      <c r="D244" s="41">
        <f>_xlfn.XLOOKUP($A244,'[3]Annex 2 EHV charges'!$G$10:$G$307,'[3]Annex 2 EHV charges'!$I$10:$I$307,0,0)</f>
        <v>1628.54</v>
      </c>
      <c r="E244" s="41">
        <f>IFERROR(_xlfn.XLOOKUP($A244,'[4]Annex 2 EHV charges'!$G$10:$G$290,'[4]Annex 2 EHV charges'!$I$10:$I$290,0,0),0)</f>
        <v>0</v>
      </c>
      <c r="F244" s="41">
        <f>_xlfn.XLOOKUP($A244,'[5]Annex 2 EHV charges'!$G$10:$G$308,'[5]Annex 2 EHV charges'!$J$10:$J$308,0,0)</f>
        <v>0</v>
      </c>
      <c r="G244" s="41">
        <f>_xlfn.XLOOKUP($A244,'[2]Annex 2 EHV charges'!$G$10:$G$346,'[2]Annex 2 EHV charges'!$J$10:$J$346,0,0)</f>
        <v>0</v>
      </c>
      <c r="H244" s="16">
        <f t="shared" si="16"/>
        <v>5788.3159999999998</v>
      </c>
      <c r="I244" s="16">
        <f t="shared" si="17"/>
        <v>5944.1709999999994</v>
      </c>
      <c r="J244" s="16">
        <f t="shared" si="20"/>
        <v>0</v>
      </c>
      <c r="K244" s="16">
        <f t="shared" si="18"/>
        <v>0</v>
      </c>
      <c r="L244" s="16">
        <f t="shared" si="19"/>
        <v>0</v>
      </c>
      <c r="M244" s="42"/>
      <c r="N244" s="42"/>
      <c r="O244" s="42"/>
      <c r="P244" s="42"/>
    </row>
    <row r="245" spans="1:16" x14ac:dyDescent="0.3">
      <c r="A245" s="15" t="str">
        <f>'[1]Annex 2 EHV charges'!$G241</f>
        <v>Coney Grey</v>
      </c>
      <c r="B245" s="15" t="str">
        <f>IFERROR(VLOOKUP($A245,'[2]Annex 2 EHV charges'!$G$10:$P$346,2,FALSE),"-")</f>
        <v>-</v>
      </c>
      <c r="C245" s="41">
        <f>_xlfn.XLOOKUP($A245,'[1]Annex 2 EHV charges'!$G$10:$G$296,'[1]Annex 2 EHV charges'!$I$10:$I$296,"-",0)</f>
        <v>4.49</v>
      </c>
      <c r="D245" s="41">
        <f>_xlfn.XLOOKUP($A245,'[3]Annex 2 EHV charges'!$G$10:$G$307,'[3]Annex 2 EHV charges'!$I$10:$I$307,0,0)</f>
        <v>4.68</v>
      </c>
      <c r="E245" s="41">
        <f>IFERROR(_xlfn.XLOOKUP($A245,'[4]Annex 2 EHV charges'!$G$10:$G$290,'[4]Annex 2 EHV charges'!$I$10:$I$290,0,0),0)</f>
        <v>4.8499999999999996</v>
      </c>
      <c r="F245" s="41">
        <f>_xlfn.XLOOKUP($A245,'[5]Annex 2 EHV charges'!$G$10:$G$308,'[5]Annex 2 EHV charges'!$J$10:$J$308,0,0)</f>
        <v>0</v>
      </c>
      <c r="G245" s="41">
        <f>_xlfn.XLOOKUP($A245,'[2]Annex 2 EHV charges'!$G$10:$G$346,'[2]Annex 2 EHV charges'!$J$10:$J$346,0,0)</f>
        <v>0</v>
      </c>
      <c r="H245" s="16">
        <f t="shared" si="16"/>
        <v>16.388500000000001</v>
      </c>
      <c r="I245" s="16">
        <f t="shared" si="17"/>
        <v>17.081999999999997</v>
      </c>
      <c r="J245" s="16">
        <f t="shared" si="20"/>
        <v>17.702499999999997</v>
      </c>
      <c r="K245" s="16">
        <f t="shared" si="18"/>
        <v>0</v>
      </c>
      <c r="L245" s="16">
        <f t="shared" si="19"/>
        <v>0</v>
      </c>
      <c r="M245" s="42"/>
      <c r="N245" s="42"/>
      <c r="O245" s="42"/>
      <c r="P245" s="42"/>
    </row>
    <row r="246" spans="1:16" x14ac:dyDescent="0.3">
      <c r="A246" s="15" t="str">
        <f>'[1]Annex 2 EHV charges'!$G242</f>
        <v>Decoy Farm Crowland WF</v>
      </c>
      <c r="B246" s="15" t="str">
        <f>IFERROR(VLOOKUP($A246,'[2]Annex 2 EHV charges'!$G$10:$P$346,2,FALSE),"-")</f>
        <v>-</v>
      </c>
      <c r="C246" s="41">
        <f>_xlfn.XLOOKUP($A246,'[1]Annex 2 EHV charges'!$G$10:$G$296,'[1]Annex 2 EHV charges'!$I$10:$I$296,"-",0)</f>
        <v>4.9800000000000004</v>
      </c>
      <c r="D246" s="41">
        <f>_xlfn.XLOOKUP($A246,'[3]Annex 2 EHV charges'!$G$10:$G$307,'[3]Annex 2 EHV charges'!$I$10:$I$307,0,0)</f>
        <v>5.2</v>
      </c>
      <c r="E246" s="41">
        <f>IFERROR(_xlfn.XLOOKUP($A246,'[4]Annex 2 EHV charges'!$G$10:$G$290,'[4]Annex 2 EHV charges'!$I$10:$I$290,0,0),0)</f>
        <v>5.39</v>
      </c>
      <c r="F246" s="41">
        <f>_xlfn.XLOOKUP($A246,'[5]Annex 2 EHV charges'!$G$10:$G$308,'[5]Annex 2 EHV charges'!$J$10:$J$308,0,0)</f>
        <v>5.29</v>
      </c>
      <c r="G246" s="41">
        <f>_xlfn.XLOOKUP($A246,'[2]Annex 2 EHV charges'!$G$10:$G$346,'[2]Annex 2 EHV charges'!$J$10:$J$346,0,0)</f>
        <v>0</v>
      </c>
      <c r="H246" s="16">
        <f t="shared" si="16"/>
        <v>18.177000000000003</v>
      </c>
      <c r="I246" s="16">
        <f t="shared" si="17"/>
        <v>18.98</v>
      </c>
      <c r="J246" s="16">
        <f t="shared" si="20"/>
        <v>19.673499999999997</v>
      </c>
      <c r="K246" s="16">
        <f t="shared" si="18"/>
        <v>19.3614</v>
      </c>
      <c r="L246" s="16">
        <f t="shared" si="19"/>
        <v>0</v>
      </c>
      <c r="M246" s="42"/>
      <c r="N246" s="42"/>
      <c r="O246" s="42"/>
      <c r="P246" s="42"/>
    </row>
    <row r="247" spans="1:16" x14ac:dyDescent="0.3">
      <c r="A247" s="15" t="str">
        <f>'[1]Annex 2 EHV charges'!$G243</f>
        <v>Denby Transport</v>
      </c>
      <c r="B247" s="15" t="str">
        <f>IFERROR(VLOOKUP($A247,'[2]Annex 2 EHV charges'!$G$10:$P$346,2,FALSE),"-")</f>
        <v>-</v>
      </c>
      <c r="C247" s="41">
        <f>_xlfn.XLOOKUP($A247,'[1]Annex 2 EHV charges'!$G$10:$G$296,'[1]Annex 2 EHV charges'!$I$10:$I$296,"-",0)</f>
        <v>14.44</v>
      </c>
      <c r="D247" s="41">
        <f>_xlfn.XLOOKUP($A247,'[3]Annex 2 EHV charges'!$G$10:$G$307,'[3]Annex 2 EHV charges'!$I$10:$I$307,0,0)</f>
        <v>15.22</v>
      </c>
      <c r="E247" s="41">
        <f>IFERROR(_xlfn.XLOOKUP($A247,'[4]Annex 2 EHV charges'!$G$10:$G$290,'[4]Annex 2 EHV charges'!$I$10:$I$290,0,0),0)</f>
        <v>0</v>
      </c>
      <c r="F247" s="41">
        <f>_xlfn.XLOOKUP($A247,'[5]Annex 2 EHV charges'!$G$10:$G$308,'[5]Annex 2 EHV charges'!$J$10:$J$308,0,0)</f>
        <v>0</v>
      </c>
      <c r="G247" s="41">
        <f>_xlfn.XLOOKUP($A247,'[2]Annex 2 EHV charges'!$G$10:$G$346,'[2]Annex 2 EHV charges'!$J$10:$J$346,0,0)</f>
        <v>0</v>
      </c>
      <c r="H247" s="16">
        <f t="shared" si="16"/>
        <v>52.706000000000003</v>
      </c>
      <c r="I247" s="16">
        <f t="shared" si="17"/>
        <v>55.552999999999997</v>
      </c>
      <c r="J247" s="16">
        <f t="shared" si="20"/>
        <v>0</v>
      </c>
      <c r="K247" s="16">
        <f t="shared" si="18"/>
        <v>0</v>
      </c>
      <c r="L247" s="16">
        <f t="shared" si="19"/>
        <v>0</v>
      </c>
      <c r="M247" s="42"/>
      <c r="N247" s="42"/>
      <c r="O247" s="42"/>
      <c r="P247" s="42"/>
    </row>
    <row r="248" spans="1:16" x14ac:dyDescent="0.3">
      <c r="A248" s="15" t="str">
        <f>'[1]Annex 2 EHV charges'!$G244</f>
        <v>Desford Road ESS</v>
      </c>
      <c r="B248" s="15" t="str">
        <f>IFERROR(VLOOKUP($A248,'[2]Annex 2 EHV charges'!$G$10:$P$346,2,FALSE),"-")</f>
        <v>-</v>
      </c>
      <c r="C248" s="41">
        <f>_xlfn.XLOOKUP($A248,'[1]Annex 2 EHV charges'!$G$10:$G$296,'[1]Annex 2 EHV charges'!$I$10:$I$296,"-",0)</f>
        <v>265.99</v>
      </c>
      <c r="D248" s="41">
        <f>_xlfn.XLOOKUP($A248,'[3]Annex 2 EHV charges'!$G$10:$G$307,'[3]Annex 2 EHV charges'!$I$10:$I$307,0,0)</f>
        <v>276.51</v>
      </c>
      <c r="E248" s="41">
        <f>IFERROR(_xlfn.XLOOKUP($A248,'[4]Annex 2 EHV charges'!$G$10:$G$290,'[4]Annex 2 EHV charges'!$I$10:$I$290,0,0),0)</f>
        <v>0</v>
      </c>
      <c r="F248" s="41">
        <f>_xlfn.XLOOKUP($A248,'[5]Annex 2 EHV charges'!$G$10:$G$308,'[5]Annex 2 EHV charges'!$J$10:$J$308,0,0)</f>
        <v>0</v>
      </c>
      <c r="G248" s="41">
        <f>_xlfn.XLOOKUP($A248,'[2]Annex 2 EHV charges'!$G$10:$G$346,'[2]Annex 2 EHV charges'!$J$10:$J$346,0,0)</f>
        <v>0</v>
      </c>
      <c r="H248" s="16">
        <f t="shared" si="16"/>
        <v>970.86349999999993</v>
      </c>
      <c r="I248" s="16">
        <f t="shared" si="17"/>
        <v>1009.2615</v>
      </c>
      <c r="J248" s="16">
        <f t="shared" si="20"/>
        <v>0</v>
      </c>
      <c r="K248" s="16">
        <f t="shared" si="18"/>
        <v>0</v>
      </c>
      <c r="L248" s="16">
        <f t="shared" si="19"/>
        <v>0</v>
      </c>
      <c r="M248" s="42"/>
      <c r="N248" s="42"/>
      <c r="O248" s="42"/>
      <c r="P248" s="42"/>
    </row>
    <row r="249" spans="1:16" x14ac:dyDescent="0.3">
      <c r="A249" s="15" t="str">
        <f>'[1]Annex 2 EHV charges'!$G245</f>
        <v>Dunsby STOR</v>
      </c>
      <c r="B249" s="15" t="str">
        <f>IFERROR(VLOOKUP($A249,'[2]Annex 2 EHV charges'!$G$10:$P$346,2,FALSE),"-")</f>
        <v>-</v>
      </c>
      <c r="C249" s="41">
        <f>_xlfn.XLOOKUP($A249,'[1]Annex 2 EHV charges'!$G$10:$G$296,'[1]Annex 2 EHV charges'!$I$10:$I$296,"-",0)</f>
        <v>13.01</v>
      </c>
      <c r="D249" s="41">
        <f>_xlfn.XLOOKUP($A249,'[3]Annex 2 EHV charges'!$G$10:$G$307,'[3]Annex 2 EHV charges'!$I$10:$I$307,0,0)</f>
        <v>13.63</v>
      </c>
      <c r="E249" s="41">
        <f>IFERROR(_xlfn.XLOOKUP($A249,'[4]Annex 2 EHV charges'!$G$10:$G$290,'[4]Annex 2 EHV charges'!$I$10:$I$290,0,0),0)</f>
        <v>14.12</v>
      </c>
      <c r="F249" s="41">
        <f>_xlfn.XLOOKUP($A249,'[5]Annex 2 EHV charges'!$G$10:$G$308,'[5]Annex 2 EHV charges'!$J$10:$J$308,0,0)</f>
        <v>13.88</v>
      </c>
      <c r="G249" s="41">
        <f>_xlfn.XLOOKUP($A249,'[2]Annex 2 EHV charges'!$G$10:$G$346,'[2]Annex 2 EHV charges'!$J$10:$J$346,0,0)</f>
        <v>0</v>
      </c>
      <c r="H249" s="16">
        <f t="shared" si="16"/>
        <v>47.486499999999999</v>
      </c>
      <c r="I249" s="16">
        <f t="shared" si="17"/>
        <v>49.749500000000005</v>
      </c>
      <c r="J249" s="16">
        <f t="shared" si="20"/>
        <v>51.537999999999997</v>
      </c>
      <c r="K249" s="16">
        <f t="shared" si="18"/>
        <v>50.800800000000002</v>
      </c>
      <c r="L249" s="16">
        <f t="shared" si="19"/>
        <v>0</v>
      </c>
      <c r="M249" s="42"/>
      <c r="N249" s="42"/>
      <c r="O249" s="42"/>
      <c r="P249" s="42"/>
    </row>
    <row r="250" spans="1:16" x14ac:dyDescent="0.3">
      <c r="A250" s="15" t="str">
        <f>'[1]Annex 2 EHV charges'!$G246</f>
        <v xml:space="preserve">Eakring Road, Bilsthorpe </v>
      </c>
      <c r="B250" s="15" t="str">
        <f>IFERROR(VLOOKUP($A250,'[2]Annex 2 EHV charges'!$G$10:$P$346,2,FALSE),"-")</f>
        <v>-</v>
      </c>
      <c r="C250" s="41">
        <f>_xlfn.XLOOKUP($A250,'[1]Annex 2 EHV charges'!$G$10:$G$296,'[1]Annex 2 EHV charges'!$I$10:$I$296,"-",0)</f>
        <v>595.66</v>
      </c>
      <c r="D250" s="41">
        <f>_xlfn.XLOOKUP($A250,'[3]Annex 2 EHV charges'!$G$10:$G$307,'[3]Annex 2 EHV charges'!$I$10:$I$307,0,0)</f>
        <v>660.66</v>
      </c>
      <c r="E250" s="41">
        <f>IFERROR(_xlfn.XLOOKUP($A250,'[4]Annex 2 EHV charges'!$G$10:$G$290,'[4]Annex 2 EHV charges'!$I$10:$I$290,0,0),0)</f>
        <v>684.21</v>
      </c>
      <c r="F250" s="41">
        <f>_xlfn.XLOOKUP($A250,'[5]Annex 2 EHV charges'!$G$10:$G$308,'[5]Annex 2 EHV charges'!$J$10:$J$308,0,0)</f>
        <v>0</v>
      </c>
      <c r="G250" s="41">
        <f>_xlfn.XLOOKUP($A250,'[2]Annex 2 EHV charges'!$G$10:$G$346,'[2]Annex 2 EHV charges'!$J$10:$J$346,0,0)</f>
        <v>0</v>
      </c>
      <c r="H250" s="16">
        <f t="shared" si="16"/>
        <v>2174.1590000000001</v>
      </c>
      <c r="I250" s="16">
        <f t="shared" si="17"/>
        <v>2411.4089999999997</v>
      </c>
      <c r="J250" s="16">
        <f t="shared" si="20"/>
        <v>2497.3665000000001</v>
      </c>
      <c r="K250" s="16">
        <f t="shared" si="18"/>
        <v>0</v>
      </c>
      <c r="L250" s="16">
        <f t="shared" si="19"/>
        <v>0</v>
      </c>
      <c r="M250" s="42"/>
      <c r="N250" s="42"/>
      <c r="O250" s="42"/>
      <c r="P250" s="42"/>
    </row>
    <row r="251" spans="1:16" x14ac:dyDescent="0.3">
      <c r="A251" s="15" t="str">
        <f>'[1]Annex 2 EHV charges'!$G247</f>
        <v>East Wood End PV</v>
      </c>
      <c r="B251" s="15" t="str">
        <f>IFERROR(VLOOKUP($A251,'[2]Annex 2 EHV charges'!$G$10:$P$346,2,FALSE),"-")</f>
        <v>-</v>
      </c>
      <c r="C251" s="41">
        <f>_xlfn.XLOOKUP($A251,'[1]Annex 2 EHV charges'!$G$10:$G$296,'[1]Annex 2 EHV charges'!$I$10:$I$296,"-",0)</f>
        <v>2.86</v>
      </c>
      <c r="D251" s="41">
        <f>_xlfn.XLOOKUP($A251,'[3]Annex 2 EHV charges'!$G$10:$G$307,'[3]Annex 2 EHV charges'!$I$10:$I$307,0,0)</f>
        <v>2.92</v>
      </c>
      <c r="E251" s="41">
        <f>IFERROR(_xlfn.XLOOKUP($A251,'[4]Annex 2 EHV charges'!$G$10:$G$290,'[4]Annex 2 EHV charges'!$I$10:$I$290,0,0),0)</f>
        <v>3.08</v>
      </c>
      <c r="F251" s="41">
        <f>_xlfn.XLOOKUP($A251,'[5]Annex 2 EHV charges'!$G$10:$G$308,'[5]Annex 2 EHV charges'!$J$10:$J$308,0,0)</f>
        <v>3.03</v>
      </c>
      <c r="G251" s="41">
        <f>_xlfn.XLOOKUP($A251,'[2]Annex 2 EHV charges'!$G$10:$G$346,'[2]Annex 2 EHV charges'!$J$10:$J$346,0,0)</f>
        <v>0</v>
      </c>
      <c r="H251" s="16">
        <f t="shared" si="16"/>
        <v>10.439</v>
      </c>
      <c r="I251" s="16">
        <f t="shared" si="17"/>
        <v>10.657999999999999</v>
      </c>
      <c r="J251" s="16">
        <f t="shared" si="20"/>
        <v>11.242000000000001</v>
      </c>
      <c r="K251" s="16">
        <f t="shared" si="18"/>
        <v>11.089799999999999</v>
      </c>
      <c r="L251" s="16">
        <f t="shared" si="19"/>
        <v>0</v>
      </c>
      <c r="M251" s="42"/>
      <c r="N251" s="42"/>
      <c r="O251" s="42"/>
      <c r="P251" s="42"/>
    </row>
    <row r="252" spans="1:16" x14ac:dyDescent="0.3">
      <c r="A252" s="15" t="str">
        <f>'[1]Annex 2 EHV charges'!$G248</f>
        <v>Falcon Works Gas Farm</v>
      </c>
      <c r="B252" s="15" t="str">
        <f>IFERROR(VLOOKUP($A252,'[2]Annex 2 EHV charges'!$G$10:$P$346,2,FALSE),"-")</f>
        <v>-</v>
      </c>
      <c r="C252" s="41">
        <f>_xlfn.XLOOKUP($A252,'[1]Annex 2 EHV charges'!$G$10:$G$296,'[1]Annex 2 EHV charges'!$I$10:$I$296,"-",0)</f>
        <v>370.46</v>
      </c>
      <c r="D252" s="41">
        <f>_xlfn.XLOOKUP($A252,'[3]Annex 2 EHV charges'!$G$10:$G$307,'[3]Annex 2 EHV charges'!$I$10:$I$307,0,0)</f>
        <v>387.54</v>
      </c>
      <c r="E252" s="41">
        <f>IFERROR(_xlfn.XLOOKUP($A252,'[4]Annex 2 EHV charges'!$G$10:$G$290,'[4]Annex 2 EHV charges'!$I$10:$I$290,0,0),0)</f>
        <v>0</v>
      </c>
      <c r="F252" s="41">
        <f>_xlfn.XLOOKUP($A252,'[5]Annex 2 EHV charges'!$G$10:$G$308,'[5]Annex 2 EHV charges'!$J$10:$J$308,0,0)</f>
        <v>0</v>
      </c>
      <c r="G252" s="41">
        <f>_xlfn.XLOOKUP($A252,'[2]Annex 2 EHV charges'!$G$10:$G$346,'[2]Annex 2 EHV charges'!$J$10:$J$346,0,0)</f>
        <v>0</v>
      </c>
      <c r="H252" s="16">
        <f t="shared" si="16"/>
        <v>1352.1789999999999</v>
      </c>
      <c r="I252" s="16">
        <f t="shared" si="17"/>
        <v>1414.5210000000002</v>
      </c>
      <c r="J252" s="16">
        <f t="shared" si="20"/>
        <v>0</v>
      </c>
      <c r="K252" s="16">
        <f t="shared" si="18"/>
        <v>0</v>
      </c>
      <c r="L252" s="16">
        <f t="shared" si="19"/>
        <v>0</v>
      </c>
      <c r="M252" s="42"/>
      <c r="N252" s="42"/>
      <c r="O252" s="42"/>
      <c r="P252" s="42"/>
    </row>
    <row r="253" spans="1:16" x14ac:dyDescent="0.3">
      <c r="A253" s="15" t="str">
        <f>'[1]Annex 2 EHV charges'!$G249</f>
        <v>Fiskerton Gas Gen</v>
      </c>
      <c r="B253" s="15" t="str">
        <f>IFERROR(VLOOKUP($A253,'[2]Annex 2 EHV charges'!$G$10:$P$346,2,FALSE),"-")</f>
        <v>-</v>
      </c>
      <c r="C253" s="41">
        <f>_xlfn.XLOOKUP($A253,'[1]Annex 2 EHV charges'!$G$10:$G$296,'[1]Annex 2 EHV charges'!$I$10:$I$296,"-",0)</f>
        <v>22.75</v>
      </c>
      <c r="D253" s="41">
        <f>_xlfn.XLOOKUP($A253,'[3]Annex 2 EHV charges'!$G$10:$G$307,'[3]Annex 2 EHV charges'!$I$10:$I$307,0,0)</f>
        <v>23.71</v>
      </c>
      <c r="E253" s="41">
        <f>IFERROR(_xlfn.XLOOKUP($A253,'[4]Annex 2 EHV charges'!$G$10:$G$290,'[4]Annex 2 EHV charges'!$I$10:$I$290,0,0),0)</f>
        <v>24.55</v>
      </c>
      <c r="F253" s="41">
        <f>_xlfn.XLOOKUP($A253,'[5]Annex 2 EHV charges'!$G$10:$G$308,'[5]Annex 2 EHV charges'!$J$10:$J$308,0,0)</f>
        <v>24.14</v>
      </c>
      <c r="G253" s="41">
        <f>_xlfn.XLOOKUP($A253,'[2]Annex 2 EHV charges'!$G$10:$G$346,'[2]Annex 2 EHV charges'!$J$10:$J$346,0,0)</f>
        <v>0</v>
      </c>
      <c r="H253" s="16">
        <f t="shared" si="16"/>
        <v>83.037500000000009</v>
      </c>
      <c r="I253" s="16">
        <f t="shared" si="17"/>
        <v>86.541499999999999</v>
      </c>
      <c r="J253" s="16">
        <f t="shared" si="20"/>
        <v>89.607500000000002</v>
      </c>
      <c r="K253" s="16">
        <f t="shared" si="18"/>
        <v>88.352400000000003</v>
      </c>
      <c r="L253" s="16">
        <f t="shared" si="19"/>
        <v>0</v>
      </c>
      <c r="M253" s="42"/>
      <c r="N253" s="42"/>
      <c r="O253" s="42"/>
      <c r="P253" s="42"/>
    </row>
    <row r="254" spans="1:16" x14ac:dyDescent="0.3">
      <c r="A254" s="15" t="str">
        <f>'[1]Annex 2 EHV charges'!$G250</f>
        <v>Grafton Underwood PV</v>
      </c>
      <c r="B254" s="15" t="str">
        <f>IFERROR(VLOOKUP($A254,'[2]Annex 2 EHV charges'!$G$10:$P$346,2,FALSE),"-")</f>
        <v>-</v>
      </c>
      <c r="C254" s="41">
        <f>_xlfn.XLOOKUP($A254,'[1]Annex 2 EHV charges'!$G$10:$G$296,'[1]Annex 2 EHV charges'!$I$10:$I$296,"-",0)</f>
        <v>2.48</v>
      </c>
      <c r="D254" s="41">
        <f>_xlfn.XLOOKUP($A254,'[3]Annex 2 EHV charges'!$G$10:$G$307,'[3]Annex 2 EHV charges'!$I$10:$I$307,0,0)</f>
        <v>2.54</v>
      </c>
      <c r="E254" s="41">
        <f>IFERROR(_xlfn.XLOOKUP($A254,'[4]Annex 2 EHV charges'!$G$10:$G$290,'[4]Annex 2 EHV charges'!$I$10:$I$290,0,0),0)</f>
        <v>0</v>
      </c>
      <c r="F254" s="41">
        <f>_xlfn.XLOOKUP($A254,'[5]Annex 2 EHV charges'!$G$10:$G$308,'[5]Annex 2 EHV charges'!$J$10:$J$308,0,0)</f>
        <v>0</v>
      </c>
      <c r="G254" s="41">
        <f>_xlfn.XLOOKUP($A254,'[2]Annex 2 EHV charges'!$G$10:$G$346,'[2]Annex 2 EHV charges'!$J$10:$J$346,0,0)</f>
        <v>0</v>
      </c>
      <c r="H254" s="16">
        <f t="shared" si="16"/>
        <v>9.0519999999999996</v>
      </c>
      <c r="I254" s="16">
        <f t="shared" si="17"/>
        <v>9.270999999999999</v>
      </c>
      <c r="J254" s="16">
        <f t="shared" si="20"/>
        <v>0</v>
      </c>
      <c r="K254" s="16">
        <f t="shared" si="18"/>
        <v>0</v>
      </c>
      <c r="L254" s="16">
        <f t="shared" si="19"/>
        <v>0</v>
      </c>
      <c r="M254" s="42"/>
      <c r="N254" s="42"/>
      <c r="O254" s="42"/>
      <c r="P254" s="42"/>
    </row>
    <row r="255" spans="1:16" x14ac:dyDescent="0.3">
      <c r="A255" s="15" t="str">
        <f>'[1]Annex 2 EHV charges'!$G251</f>
        <v>Grendon Lakes ESS</v>
      </c>
      <c r="B255" s="15" t="str">
        <f>IFERROR(VLOOKUP($A255,'[2]Annex 2 EHV charges'!$G$10:$P$346,2,FALSE),"-")</f>
        <v>-</v>
      </c>
      <c r="C255" s="41">
        <f>_xlfn.XLOOKUP($A255,'[1]Annex 2 EHV charges'!$G$10:$G$296,'[1]Annex 2 EHV charges'!$I$10:$I$296,"-",0)</f>
        <v>1585.84</v>
      </c>
      <c r="D255" s="41">
        <f>_xlfn.XLOOKUP($A255,'[3]Annex 2 EHV charges'!$G$10:$G$307,'[3]Annex 2 EHV charges'!$I$10:$I$307,0,0)</f>
        <v>1628.54</v>
      </c>
      <c r="E255" s="41">
        <f>IFERROR(_xlfn.XLOOKUP($A255,'[4]Annex 2 EHV charges'!$G$10:$G$290,'[4]Annex 2 EHV charges'!$I$10:$I$290,0,0),0)</f>
        <v>0</v>
      </c>
      <c r="F255" s="41">
        <f>_xlfn.XLOOKUP($A255,'[5]Annex 2 EHV charges'!$G$10:$G$308,'[5]Annex 2 EHV charges'!$J$10:$J$308,0,0)</f>
        <v>0</v>
      </c>
      <c r="G255" s="41">
        <f>_xlfn.XLOOKUP($A255,'[2]Annex 2 EHV charges'!$G$10:$G$346,'[2]Annex 2 EHV charges'!$J$10:$J$346,0,0)</f>
        <v>0</v>
      </c>
      <c r="H255" s="16">
        <f t="shared" si="16"/>
        <v>5788.3159999999998</v>
      </c>
      <c r="I255" s="16">
        <f t="shared" si="17"/>
        <v>5944.1709999999994</v>
      </c>
      <c r="J255" s="16">
        <f t="shared" si="20"/>
        <v>0</v>
      </c>
      <c r="K255" s="16">
        <f t="shared" si="18"/>
        <v>0</v>
      </c>
      <c r="L255" s="16">
        <f t="shared" si="19"/>
        <v>0</v>
      </c>
      <c r="M255" s="42"/>
      <c r="N255" s="42"/>
      <c r="O255" s="42"/>
      <c r="P255" s="42"/>
    </row>
    <row r="256" spans="1:16" x14ac:dyDescent="0.3">
      <c r="A256" s="15" t="str">
        <f>'[1]Annex 2 EHV charges'!$G252</f>
        <v xml:space="preserve">Halfway  Ind Est,  Sheffield </v>
      </c>
      <c r="B256" s="15" t="str">
        <f>IFERROR(VLOOKUP($A256,'[2]Annex 2 EHV charges'!$G$10:$P$346,2,FALSE),"-")</f>
        <v>-</v>
      </c>
      <c r="C256" s="41">
        <f>_xlfn.XLOOKUP($A256,'[1]Annex 2 EHV charges'!$G$10:$G$296,'[1]Annex 2 EHV charges'!$I$10:$I$296,"-",0)</f>
        <v>1.51</v>
      </c>
      <c r="D256" s="41">
        <f>_xlfn.XLOOKUP($A256,'[3]Annex 2 EHV charges'!$G$10:$G$307,'[3]Annex 2 EHV charges'!$I$10:$I$307,0,0)</f>
        <v>1.57</v>
      </c>
      <c r="E256" s="41">
        <f>IFERROR(_xlfn.XLOOKUP($A256,'[4]Annex 2 EHV charges'!$G$10:$G$290,'[4]Annex 2 EHV charges'!$I$10:$I$290,0,0),0)</f>
        <v>0</v>
      </c>
      <c r="F256" s="41">
        <f>_xlfn.XLOOKUP($A256,'[5]Annex 2 EHV charges'!$G$10:$G$308,'[5]Annex 2 EHV charges'!$J$10:$J$308,0,0)</f>
        <v>0</v>
      </c>
      <c r="G256" s="41">
        <f>_xlfn.XLOOKUP($A256,'[2]Annex 2 EHV charges'!$G$10:$G$346,'[2]Annex 2 EHV charges'!$J$10:$J$346,0,0)</f>
        <v>0</v>
      </c>
      <c r="H256" s="16">
        <f t="shared" si="16"/>
        <v>5.5114999999999998</v>
      </c>
      <c r="I256" s="16">
        <f t="shared" si="17"/>
        <v>5.730500000000001</v>
      </c>
      <c r="J256" s="16">
        <f t="shared" si="20"/>
        <v>0</v>
      </c>
      <c r="K256" s="16">
        <f t="shared" si="18"/>
        <v>0</v>
      </c>
      <c r="L256" s="16">
        <f t="shared" si="19"/>
        <v>0</v>
      </c>
      <c r="M256" s="42"/>
      <c r="N256" s="42"/>
      <c r="O256" s="42"/>
      <c r="P256" s="42"/>
    </row>
    <row r="257" spans="1:16" x14ac:dyDescent="0.3">
      <c r="A257" s="15" t="str">
        <f>'[1]Annex 2 EHV charges'!$G253</f>
        <v>Heckington Fen</v>
      </c>
      <c r="B257" s="15" t="str">
        <f>IFERROR(VLOOKUP($A257,'[2]Annex 2 EHV charges'!$G$10:$P$346,2,FALSE),"-")</f>
        <v>-</v>
      </c>
      <c r="C257" s="41">
        <f>_xlfn.XLOOKUP($A257,'[1]Annex 2 EHV charges'!$G$10:$G$296,'[1]Annex 2 EHV charges'!$I$10:$I$296,"-",0)</f>
        <v>782.98</v>
      </c>
      <c r="D257" s="41">
        <f>_xlfn.XLOOKUP($A257,'[3]Annex 2 EHV charges'!$G$10:$G$307,'[3]Annex 2 EHV charges'!$I$10:$I$307,0,0)</f>
        <v>811.32</v>
      </c>
      <c r="E257" s="41">
        <f>IFERROR(_xlfn.XLOOKUP($A257,'[4]Annex 2 EHV charges'!$G$10:$G$290,'[4]Annex 2 EHV charges'!$I$10:$I$290,0,0),0)</f>
        <v>840.65</v>
      </c>
      <c r="F257" s="41">
        <f>_xlfn.XLOOKUP($A257,'[5]Annex 2 EHV charges'!$G$10:$G$308,'[5]Annex 2 EHV charges'!$J$10:$J$308,0,0)</f>
        <v>0</v>
      </c>
      <c r="G257" s="41">
        <f>_xlfn.XLOOKUP($A257,'[2]Annex 2 EHV charges'!$G$10:$G$346,'[2]Annex 2 EHV charges'!$J$10:$J$346,0,0)</f>
        <v>0</v>
      </c>
      <c r="H257" s="16">
        <f t="shared" si="16"/>
        <v>2857.8770000000004</v>
      </c>
      <c r="I257" s="16">
        <f t="shared" si="17"/>
        <v>2961.3180000000002</v>
      </c>
      <c r="J257" s="16">
        <f t="shared" si="20"/>
        <v>3068.3724999999999</v>
      </c>
      <c r="K257" s="16">
        <f t="shared" si="18"/>
        <v>0</v>
      </c>
      <c r="L257" s="16">
        <f t="shared" si="19"/>
        <v>0</v>
      </c>
      <c r="M257" s="42"/>
      <c r="N257" s="42"/>
      <c r="O257" s="42"/>
      <c r="P257" s="42"/>
    </row>
    <row r="258" spans="1:16" x14ac:dyDescent="0.3">
      <c r="A258" s="15" t="str">
        <f>'[1]Annex 2 EHV charges'!$G254</f>
        <v>Highgrounds STOR</v>
      </c>
      <c r="B258" s="15">
        <f>IFERROR(VLOOKUP($A258,'[2]Annex 2 EHV charges'!$G$10:$P$346,2,FALSE),"-")</f>
        <v>0</v>
      </c>
      <c r="C258" s="41">
        <f>_xlfn.XLOOKUP($A258,'[1]Annex 2 EHV charges'!$G$10:$G$296,'[1]Annex 2 EHV charges'!$I$10:$I$296,"-",0)</f>
        <v>0</v>
      </c>
      <c r="D258" s="41">
        <f>_xlfn.XLOOKUP($A258,'[3]Annex 2 EHV charges'!$G$10:$G$307,'[3]Annex 2 EHV charges'!$I$10:$I$307,0,0)</f>
        <v>2.0099999999999998</v>
      </c>
      <c r="E258" s="41">
        <f>IFERROR(_xlfn.XLOOKUP($A258,'[4]Annex 2 EHV charges'!$G$10:$G$290,'[4]Annex 2 EHV charges'!$I$10:$I$290,0,0),0)</f>
        <v>2.08</v>
      </c>
      <c r="F258" s="41">
        <f>_xlfn.XLOOKUP($A258,'[5]Annex 2 EHV charges'!$G$10:$G$308,'[5]Annex 2 EHV charges'!$J$10:$J$308,0,0)</f>
        <v>2.04</v>
      </c>
      <c r="G258" s="41">
        <f>_xlfn.XLOOKUP($A258,'[2]Annex 2 EHV charges'!$G$10:$G$346,'[2]Annex 2 EHV charges'!$J$10:$J$346,0,0)</f>
        <v>3.49</v>
      </c>
      <c r="H258" s="16">
        <f t="shared" si="16"/>
        <v>0</v>
      </c>
      <c r="I258" s="16">
        <f t="shared" si="17"/>
        <v>7.3364999999999982</v>
      </c>
      <c r="J258" s="16">
        <f t="shared" si="20"/>
        <v>7.5919999999999996</v>
      </c>
      <c r="K258" s="16">
        <f t="shared" si="18"/>
        <v>7.4664000000000001</v>
      </c>
      <c r="L258" s="16">
        <f t="shared" si="19"/>
        <v>12.7385</v>
      </c>
      <c r="M258" s="42"/>
      <c r="N258" s="42"/>
      <c r="O258" s="42"/>
      <c r="P258" s="42"/>
    </row>
    <row r="259" spans="1:16" ht="26.4" x14ac:dyDescent="0.3">
      <c r="A259" s="15" t="str">
        <f>'[1]Annex 2 EHV charges'!$G255</f>
        <v>Hill Farm Radford Semele STOR</v>
      </c>
      <c r="B259" s="15" t="str">
        <f>IFERROR(VLOOKUP($A259,'[2]Annex 2 EHV charges'!$G$10:$P$346,2,FALSE),"-")</f>
        <v>-</v>
      </c>
      <c r="C259" s="41">
        <f>_xlfn.XLOOKUP($A259,'[1]Annex 2 EHV charges'!$G$10:$G$296,'[1]Annex 2 EHV charges'!$I$10:$I$296,"-",0)</f>
        <v>12.67</v>
      </c>
      <c r="D259" s="41">
        <f>_xlfn.XLOOKUP($A259,'[3]Annex 2 EHV charges'!$G$10:$G$307,'[3]Annex 2 EHV charges'!$I$10:$I$307,0,0)</f>
        <v>13.25</v>
      </c>
      <c r="E259" s="41">
        <f>IFERROR(_xlfn.XLOOKUP($A259,'[4]Annex 2 EHV charges'!$G$10:$G$290,'[4]Annex 2 EHV charges'!$I$10:$I$290,0,0),0)</f>
        <v>0</v>
      </c>
      <c r="F259" s="41">
        <f>_xlfn.XLOOKUP($A259,'[5]Annex 2 EHV charges'!$G$10:$G$308,'[5]Annex 2 EHV charges'!$J$10:$J$308,0,0)</f>
        <v>0</v>
      </c>
      <c r="G259" s="41">
        <f>_xlfn.XLOOKUP($A259,'[2]Annex 2 EHV charges'!$G$10:$G$346,'[2]Annex 2 EHV charges'!$J$10:$J$346,0,0)</f>
        <v>0</v>
      </c>
      <c r="H259" s="16">
        <f t="shared" si="16"/>
        <v>46.2455</v>
      </c>
      <c r="I259" s="16">
        <f t="shared" si="17"/>
        <v>48.362500000000004</v>
      </c>
      <c r="J259" s="16">
        <f t="shared" si="20"/>
        <v>0</v>
      </c>
      <c r="K259" s="16">
        <f t="shared" si="18"/>
        <v>0</v>
      </c>
      <c r="L259" s="16">
        <f t="shared" si="19"/>
        <v>0</v>
      </c>
      <c r="M259" s="42"/>
      <c r="N259" s="42"/>
      <c r="O259" s="42"/>
      <c r="P259" s="42"/>
    </row>
    <row r="260" spans="1:16" ht="26.4" x14ac:dyDescent="0.3">
      <c r="A260" s="15" t="str">
        <f>'[1]Annex 2 EHV charges'!$G256</f>
        <v>Horsemoor Drove Wind Farm</v>
      </c>
      <c r="B260" s="15" t="str">
        <f>IFERROR(VLOOKUP($A260,'[2]Annex 2 EHV charges'!$G$10:$P$346,2,FALSE),"-")</f>
        <v>-</v>
      </c>
      <c r="C260" s="41">
        <f>_xlfn.XLOOKUP($A260,'[1]Annex 2 EHV charges'!$G$10:$G$296,'[1]Annex 2 EHV charges'!$I$10:$I$296,"-",0)</f>
        <v>44.72</v>
      </c>
      <c r="D260" s="41">
        <f>_xlfn.XLOOKUP($A260,'[3]Annex 2 EHV charges'!$G$10:$G$307,'[3]Annex 2 EHV charges'!$I$10:$I$307,0,0)</f>
        <v>47.16</v>
      </c>
      <c r="E260" s="41">
        <f>IFERROR(_xlfn.XLOOKUP($A260,'[4]Annex 2 EHV charges'!$G$10:$G$290,'[4]Annex 2 EHV charges'!$I$10:$I$290,0,0),0)</f>
        <v>48.84</v>
      </c>
      <c r="F260" s="41">
        <f>_xlfn.XLOOKUP($A260,'[5]Annex 2 EHV charges'!$G$10:$G$308,'[5]Annex 2 EHV charges'!$J$10:$J$308,0,0)</f>
        <v>48.02</v>
      </c>
      <c r="G260" s="41">
        <f>_xlfn.XLOOKUP($A260,'[2]Annex 2 EHV charges'!$G$10:$G$346,'[2]Annex 2 EHV charges'!$J$10:$J$346,0,0)</f>
        <v>0</v>
      </c>
      <c r="H260" s="16">
        <f t="shared" si="16"/>
        <v>163.22800000000001</v>
      </c>
      <c r="I260" s="16">
        <f t="shared" si="17"/>
        <v>172.13399999999999</v>
      </c>
      <c r="J260" s="16">
        <f t="shared" si="20"/>
        <v>178.26600000000002</v>
      </c>
      <c r="K260" s="16">
        <f t="shared" si="18"/>
        <v>175.75319999999999</v>
      </c>
      <c r="L260" s="16">
        <f t="shared" si="19"/>
        <v>0</v>
      </c>
      <c r="M260" s="42"/>
      <c r="N260" s="42"/>
      <c r="O260" s="42"/>
      <c r="P260" s="42"/>
    </row>
    <row r="261" spans="1:16" x14ac:dyDescent="0.3">
      <c r="A261" s="15" t="str">
        <f>'[1]Annex 2 EHV charges'!$G257</f>
        <v>Judds lane STOR</v>
      </c>
      <c r="B261" s="15" t="str">
        <f>IFERROR(VLOOKUP($A261,'[2]Annex 2 EHV charges'!$G$10:$P$346,2,FALSE),"-")</f>
        <v>-</v>
      </c>
      <c r="C261" s="41">
        <f>_xlfn.XLOOKUP($A261,'[1]Annex 2 EHV charges'!$G$10:$G$296,'[1]Annex 2 EHV charges'!$I$10:$I$296,"-",0)</f>
        <v>3.83</v>
      </c>
      <c r="D261" s="41">
        <f>_xlfn.XLOOKUP($A261,'[3]Annex 2 EHV charges'!$G$10:$G$307,'[3]Annex 2 EHV charges'!$I$10:$I$307,0,0)</f>
        <v>3.99</v>
      </c>
      <c r="E261" s="41">
        <f>IFERROR(_xlfn.XLOOKUP($A261,'[4]Annex 2 EHV charges'!$G$10:$G$290,'[4]Annex 2 EHV charges'!$I$10:$I$290,0,0),0)</f>
        <v>0</v>
      </c>
      <c r="F261" s="41">
        <f>_xlfn.XLOOKUP($A261,'[5]Annex 2 EHV charges'!$G$10:$G$308,'[5]Annex 2 EHV charges'!$J$10:$J$308,0,0)</f>
        <v>0</v>
      </c>
      <c r="G261" s="41">
        <f>_xlfn.XLOOKUP($A261,'[2]Annex 2 EHV charges'!$G$10:$G$346,'[2]Annex 2 EHV charges'!$J$10:$J$346,0,0)</f>
        <v>0</v>
      </c>
      <c r="H261" s="16">
        <f t="shared" si="16"/>
        <v>13.9795</v>
      </c>
      <c r="I261" s="16">
        <f t="shared" si="17"/>
        <v>14.563500000000001</v>
      </c>
      <c r="J261" s="16">
        <f t="shared" si="20"/>
        <v>0</v>
      </c>
      <c r="K261" s="16">
        <f t="shared" si="18"/>
        <v>0</v>
      </c>
      <c r="L261" s="16">
        <f t="shared" si="19"/>
        <v>0</v>
      </c>
      <c r="M261" s="42"/>
      <c r="N261" s="42"/>
      <c r="O261" s="42"/>
      <c r="P261" s="42"/>
    </row>
    <row r="262" spans="1:16" x14ac:dyDescent="0.3">
      <c r="A262" s="15" t="str">
        <f>'[1]Annex 2 EHV charges'!$G258</f>
        <v>Ladywood Farm</v>
      </c>
      <c r="B262" s="15" t="str">
        <f>IFERROR(VLOOKUP($A262,'[2]Annex 2 EHV charges'!$G$10:$P$346,2,FALSE),"-")</f>
        <v>-</v>
      </c>
      <c r="C262" s="41">
        <f>_xlfn.XLOOKUP($A262,'[1]Annex 2 EHV charges'!$G$10:$G$296,'[1]Annex 2 EHV charges'!$I$10:$I$296,"-",0)</f>
        <v>1.81</v>
      </c>
      <c r="D262" s="41">
        <f>_xlfn.XLOOKUP($A262,'[3]Annex 2 EHV charges'!$G$10:$G$307,'[3]Annex 2 EHV charges'!$I$10:$I$307,0,0)</f>
        <v>1.89</v>
      </c>
      <c r="E262" s="41">
        <f>IFERROR(_xlfn.XLOOKUP($A262,'[4]Annex 2 EHV charges'!$G$10:$G$290,'[4]Annex 2 EHV charges'!$I$10:$I$290,0,0),0)</f>
        <v>1.96</v>
      </c>
      <c r="F262" s="41">
        <f>_xlfn.XLOOKUP($A262,'[5]Annex 2 EHV charges'!$G$10:$G$308,'[5]Annex 2 EHV charges'!$J$10:$J$308,0,0)</f>
        <v>0</v>
      </c>
      <c r="G262" s="41">
        <f>_xlfn.XLOOKUP($A262,'[2]Annex 2 EHV charges'!$G$10:$G$346,'[2]Annex 2 EHV charges'!$J$10:$J$346,0,0)</f>
        <v>0</v>
      </c>
      <c r="H262" s="16">
        <f t="shared" si="16"/>
        <v>6.6065000000000005</v>
      </c>
      <c r="I262" s="16">
        <f t="shared" si="17"/>
        <v>6.8985000000000003</v>
      </c>
      <c r="J262" s="16">
        <f t="shared" si="20"/>
        <v>7.1539999999999999</v>
      </c>
      <c r="K262" s="16">
        <f t="shared" si="18"/>
        <v>0</v>
      </c>
      <c r="L262" s="16">
        <f t="shared" si="19"/>
        <v>0</v>
      </c>
      <c r="M262" s="42"/>
      <c r="N262" s="42"/>
      <c r="O262" s="42"/>
      <c r="P262" s="42"/>
    </row>
    <row r="263" spans="1:16" x14ac:dyDescent="0.3">
      <c r="A263" s="15" t="str">
        <f>'[1]Annex 2 EHV charges'!$G259</f>
        <v>Land at Newhall</v>
      </c>
      <c r="B263" s="15" t="str">
        <f>IFERROR(VLOOKUP($A263,'[2]Annex 2 EHV charges'!$G$10:$P$346,2,FALSE),"-")</f>
        <v>-</v>
      </c>
      <c r="C263" s="41">
        <f>_xlfn.XLOOKUP($A263,'[1]Annex 2 EHV charges'!$G$10:$G$296,'[1]Annex 2 EHV charges'!$I$10:$I$296,"-",0)</f>
        <v>34.86</v>
      </c>
      <c r="D263" s="41">
        <f>_xlfn.XLOOKUP($A263,'[3]Annex 2 EHV charges'!$G$10:$G$307,'[3]Annex 2 EHV charges'!$I$10:$I$307,0,0)</f>
        <v>36.83</v>
      </c>
      <c r="E263" s="41">
        <f>IFERROR(_xlfn.XLOOKUP($A263,'[4]Annex 2 EHV charges'!$G$10:$G$290,'[4]Annex 2 EHV charges'!$I$10:$I$290,0,0),0)</f>
        <v>38.14</v>
      </c>
      <c r="F263" s="41">
        <f>_xlfn.XLOOKUP($A263,'[5]Annex 2 EHV charges'!$G$10:$G$308,'[5]Annex 2 EHV charges'!$J$10:$J$308,0,0)</f>
        <v>0</v>
      </c>
      <c r="G263" s="41">
        <f>_xlfn.XLOOKUP($A263,'[2]Annex 2 EHV charges'!$G$10:$G$346,'[2]Annex 2 EHV charges'!$J$10:$J$346,0,0)</f>
        <v>0</v>
      </c>
      <c r="H263" s="16">
        <f t="shared" si="16"/>
        <v>127.239</v>
      </c>
      <c r="I263" s="16">
        <f t="shared" si="17"/>
        <v>134.42949999999999</v>
      </c>
      <c r="J263" s="16">
        <f t="shared" si="20"/>
        <v>139.21100000000001</v>
      </c>
      <c r="K263" s="16">
        <f t="shared" si="18"/>
        <v>0</v>
      </c>
      <c r="L263" s="16">
        <f t="shared" si="19"/>
        <v>0</v>
      </c>
      <c r="M263" s="42"/>
      <c r="N263" s="42"/>
      <c r="O263" s="42"/>
      <c r="P263" s="42"/>
    </row>
    <row r="264" spans="1:16" x14ac:dyDescent="0.3">
      <c r="A264" s="15" t="str">
        <f>'[1]Annex 2 EHV charges'!$G260</f>
        <v>Green Lane Phase 2</v>
      </c>
      <c r="B264" s="15" t="str">
        <f>IFERROR(VLOOKUP($A264,'[2]Annex 2 EHV charges'!$G$10:$P$346,2,FALSE),"-")</f>
        <v>-</v>
      </c>
      <c r="C264" s="41">
        <f>_xlfn.XLOOKUP($A264,'[1]Annex 2 EHV charges'!$G$10:$G$296,'[1]Annex 2 EHV charges'!$I$10:$I$296,"-",0)</f>
        <v>7.29</v>
      </c>
      <c r="D264" s="41">
        <f>_xlfn.XLOOKUP($A264,'[3]Annex 2 EHV charges'!$G$10:$G$307,'[3]Annex 2 EHV charges'!$I$10:$I$307,0,0)</f>
        <v>7.62</v>
      </c>
      <c r="E264" s="41">
        <f>IFERROR(_xlfn.XLOOKUP($A264,'[4]Annex 2 EHV charges'!$G$10:$G$290,'[4]Annex 2 EHV charges'!$I$10:$I$290,0,0),0)</f>
        <v>7.89</v>
      </c>
      <c r="F264" s="41">
        <f>_xlfn.XLOOKUP($A264,'[5]Annex 2 EHV charges'!$G$10:$G$308,'[5]Annex 2 EHV charges'!$J$10:$J$308,0,0)</f>
        <v>0</v>
      </c>
      <c r="G264" s="41">
        <f>_xlfn.XLOOKUP($A264,'[2]Annex 2 EHV charges'!$G$10:$G$346,'[2]Annex 2 EHV charges'!$J$10:$J$346,0,0)</f>
        <v>0</v>
      </c>
      <c r="H264" s="16">
        <f t="shared" si="16"/>
        <v>26.608500000000003</v>
      </c>
      <c r="I264" s="16">
        <f t="shared" si="17"/>
        <v>27.813000000000002</v>
      </c>
      <c r="J264" s="16">
        <f t="shared" si="20"/>
        <v>28.798500000000001</v>
      </c>
      <c r="K264" s="16">
        <f t="shared" si="18"/>
        <v>0</v>
      </c>
      <c r="L264" s="16">
        <f t="shared" si="19"/>
        <v>0</v>
      </c>
      <c r="M264" s="42"/>
      <c r="N264" s="42"/>
      <c r="O264" s="42"/>
      <c r="P264" s="42"/>
    </row>
    <row r="265" spans="1:16" x14ac:dyDescent="0.3">
      <c r="A265" s="15" t="str">
        <f>'[1]Annex 2 EHV charges'!$G261</f>
        <v>Weldon PV</v>
      </c>
      <c r="B265" s="15" t="str">
        <f>IFERROR(VLOOKUP($A265,'[2]Annex 2 EHV charges'!$G$10:$P$346,2,FALSE),"-")</f>
        <v>-</v>
      </c>
      <c r="C265" s="41">
        <f>_xlfn.XLOOKUP($A265,'[1]Annex 2 EHV charges'!$G$10:$G$296,'[1]Annex 2 EHV charges'!$I$10:$I$296,"-",0)</f>
        <v>2.13</v>
      </c>
      <c r="D265" s="41">
        <f>_xlfn.XLOOKUP($A265,'[3]Annex 2 EHV charges'!$G$10:$G$307,'[3]Annex 2 EHV charges'!$I$10:$I$307,0,0)</f>
        <v>2.25</v>
      </c>
      <c r="E265" s="41">
        <f>IFERROR(_xlfn.XLOOKUP($A265,'[4]Annex 2 EHV charges'!$G$10:$G$290,'[4]Annex 2 EHV charges'!$I$10:$I$290,0,0),0)</f>
        <v>0</v>
      </c>
      <c r="F265" s="41">
        <f>_xlfn.XLOOKUP($A265,'[5]Annex 2 EHV charges'!$G$10:$G$308,'[5]Annex 2 EHV charges'!$J$10:$J$308,0,0)</f>
        <v>0</v>
      </c>
      <c r="G265" s="41">
        <f>_xlfn.XLOOKUP($A265,'[2]Annex 2 EHV charges'!$G$10:$G$346,'[2]Annex 2 EHV charges'!$J$10:$J$346,0,0)</f>
        <v>0</v>
      </c>
      <c r="H265" s="16">
        <f t="shared" si="16"/>
        <v>7.7744999999999997</v>
      </c>
      <c r="I265" s="16">
        <f t="shared" si="17"/>
        <v>8.2125000000000004</v>
      </c>
      <c r="J265" s="16">
        <f t="shared" si="20"/>
        <v>0</v>
      </c>
      <c r="K265" s="16">
        <f t="shared" si="18"/>
        <v>0</v>
      </c>
      <c r="L265" s="16">
        <f t="shared" si="19"/>
        <v>0</v>
      </c>
      <c r="M265" s="42"/>
      <c r="N265" s="42"/>
      <c r="O265" s="42"/>
      <c r="P265" s="42"/>
    </row>
    <row r="266" spans="1:16" x14ac:dyDescent="0.3">
      <c r="A266" s="15" t="str">
        <f>'[1]Annex 2 EHV charges'!$G262</f>
        <v>Litchlake Farm</v>
      </c>
      <c r="B266" s="15" t="str">
        <f>IFERROR(VLOOKUP($A266,'[2]Annex 2 EHV charges'!$G$10:$P$346,2,FALSE),"-")</f>
        <v>-</v>
      </c>
      <c r="C266" s="41">
        <f>_xlfn.XLOOKUP($A266,'[1]Annex 2 EHV charges'!$G$10:$G$296,'[1]Annex 2 EHV charges'!$I$10:$I$296,"-",0)</f>
        <v>5.14</v>
      </c>
      <c r="D266" s="41">
        <f>_xlfn.XLOOKUP($A266,'[3]Annex 2 EHV charges'!$G$10:$G$307,'[3]Annex 2 EHV charges'!$I$10:$I$307,0,0)</f>
        <v>5.38</v>
      </c>
      <c r="E266" s="41">
        <f>IFERROR(_xlfn.XLOOKUP($A266,'[4]Annex 2 EHV charges'!$G$10:$G$290,'[4]Annex 2 EHV charges'!$I$10:$I$290,0,0),0)</f>
        <v>5.57</v>
      </c>
      <c r="F266" s="41">
        <f>_xlfn.XLOOKUP($A266,'[5]Annex 2 EHV charges'!$G$10:$G$308,'[5]Annex 2 EHV charges'!$J$10:$J$308,0,0)</f>
        <v>0</v>
      </c>
      <c r="G266" s="41">
        <f>_xlfn.XLOOKUP($A266,'[2]Annex 2 EHV charges'!$G$10:$G$346,'[2]Annex 2 EHV charges'!$J$10:$J$346,0,0)</f>
        <v>0</v>
      </c>
      <c r="H266" s="16">
        <f t="shared" si="16"/>
        <v>18.760999999999999</v>
      </c>
      <c r="I266" s="16">
        <f t="shared" si="17"/>
        <v>19.637</v>
      </c>
      <c r="J266" s="16">
        <f t="shared" si="20"/>
        <v>20.330500000000001</v>
      </c>
      <c r="K266" s="16">
        <f t="shared" si="18"/>
        <v>0</v>
      </c>
      <c r="L266" s="16">
        <f t="shared" si="19"/>
        <v>0</v>
      </c>
      <c r="M266" s="42"/>
      <c r="N266" s="42"/>
      <c r="O266" s="42"/>
      <c r="P266" s="42"/>
    </row>
    <row r="267" spans="1:16" ht="26.4" x14ac:dyDescent="0.3">
      <c r="A267" s="15" t="str">
        <f>'[1]Annex 2 EHV charges'!$G263</f>
        <v>Long Itchington Northern Portal</v>
      </c>
      <c r="B267" s="15">
        <f>IFERROR(VLOOKUP($A267,'[2]Annex 2 EHV charges'!$G$10:$P$346,2,FALSE),"-")</f>
        <v>2</v>
      </c>
      <c r="C267" s="41">
        <f>_xlfn.XLOOKUP($A267,'[1]Annex 2 EHV charges'!$G$10:$G$296,'[1]Annex 2 EHV charges'!$I$10:$I$296,"-",0)</f>
        <v>11356.02</v>
      </c>
      <c r="D267" s="41">
        <f>_xlfn.XLOOKUP($A267,'[3]Annex 2 EHV charges'!$G$10:$G$307,'[3]Annex 2 EHV charges'!$I$10:$I$307,0,0)</f>
        <v>11569.02</v>
      </c>
      <c r="E267" s="41">
        <f>IFERROR(_xlfn.XLOOKUP($A267,'[4]Annex 2 EHV charges'!$G$10:$G$290,'[4]Annex 2 EHV charges'!$I$10:$I$290,0,0),0)</f>
        <v>28172.07</v>
      </c>
      <c r="F267" s="41">
        <f>_xlfn.XLOOKUP($A267,'[5]Annex 2 EHV charges'!$G$10:$G$308,'[5]Annex 2 EHV charges'!$J$10:$J$308,0,0)</f>
        <v>20644</v>
      </c>
      <c r="G267" s="41">
        <f>_xlfn.XLOOKUP($A267,'[2]Annex 2 EHV charges'!$G$10:$G$346,'[2]Annex 2 EHV charges'!$J$10:$J$346,0,0)</f>
        <v>31886.67</v>
      </c>
      <c r="H267" s="16">
        <f t="shared" si="16"/>
        <v>41449.473000000005</v>
      </c>
      <c r="I267" s="16">
        <f t="shared" si="17"/>
        <v>42226.923000000003</v>
      </c>
      <c r="J267" s="16">
        <f t="shared" si="20"/>
        <v>102828.0555</v>
      </c>
      <c r="K267" s="16">
        <f t="shared" si="18"/>
        <v>75557.039999999994</v>
      </c>
      <c r="L267" s="16">
        <f t="shared" si="19"/>
        <v>116386.3455</v>
      </c>
      <c r="M267" s="42"/>
      <c r="N267" s="42"/>
      <c r="O267" s="42"/>
      <c r="P267" s="42"/>
    </row>
    <row r="268" spans="1:16" x14ac:dyDescent="0.3">
      <c r="A268" s="15" t="str">
        <f>'[1]Annex 2 EHV charges'!$G264</f>
        <v>Marsh Lane Boston BIO</v>
      </c>
      <c r="B268" s="15" t="str">
        <f>IFERROR(VLOOKUP($A268,'[2]Annex 2 EHV charges'!$G$10:$P$346,2,FALSE),"-")</f>
        <v>-</v>
      </c>
      <c r="C268" s="41">
        <f>_xlfn.XLOOKUP($A268,'[1]Annex 2 EHV charges'!$G$10:$G$296,'[1]Annex 2 EHV charges'!$I$10:$I$296,"-",0)</f>
        <v>0</v>
      </c>
      <c r="D268" s="41">
        <f>_xlfn.XLOOKUP($A268,'[3]Annex 2 EHV charges'!$G$10:$G$307,'[3]Annex 2 EHV charges'!$I$10:$I$307,0,0)</f>
        <v>1.01</v>
      </c>
      <c r="E268" s="41">
        <f>IFERROR(_xlfn.XLOOKUP($A268,'[4]Annex 2 EHV charges'!$G$10:$G$290,'[4]Annex 2 EHV charges'!$I$10:$I$290,0,0),0)</f>
        <v>0</v>
      </c>
      <c r="F268" s="41">
        <f>_xlfn.XLOOKUP($A268,'[5]Annex 2 EHV charges'!$G$10:$G$308,'[5]Annex 2 EHV charges'!$J$10:$J$308,0,0)</f>
        <v>0</v>
      </c>
      <c r="G268" s="41">
        <f>_xlfn.XLOOKUP($A268,'[2]Annex 2 EHV charges'!$G$10:$G$346,'[2]Annex 2 EHV charges'!$J$10:$J$346,0,0)</f>
        <v>0</v>
      </c>
      <c r="H268" s="16">
        <f t="shared" si="16"/>
        <v>0</v>
      </c>
      <c r="I268" s="16">
        <f t="shared" si="17"/>
        <v>3.6864999999999997</v>
      </c>
      <c r="J268" s="16">
        <f t="shared" si="20"/>
        <v>0</v>
      </c>
      <c r="K268" s="16">
        <f t="shared" si="18"/>
        <v>0</v>
      </c>
      <c r="L268" s="16">
        <f t="shared" si="19"/>
        <v>0</v>
      </c>
      <c r="M268" s="42"/>
      <c r="N268" s="42"/>
      <c r="O268" s="42"/>
      <c r="P268" s="42"/>
    </row>
    <row r="269" spans="1:16" x14ac:dyDescent="0.3">
      <c r="A269" s="15" t="str">
        <f>'[1]Annex 2 EHV charges'!$G265</f>
        <v>Mead Phase1</v>
      </c>
      <c r="B269" s="15" t="str">
        <f>IFERROR(VLOOKUP($A269,'[2]Annex 2 EHV charges'!$G$10:$P$346,2,FALSE),"-")</f>
        <v>-</v>
      </c>
      <c r="C269" s="41">
        <f>_xlfn.XLOOKUP($A269,'[1]Annex 2 EHV charges'!$G$10:$G$296,'[1]Annex 2 EHV charges'!$I$10:$I$296,"-",0)</f>
        <v>25.71</v>
      </c>
      <c r="D269" s="41">
        <f>_xlfn.XLOOKUP($A269,'[3]Annex 2 EHV charges'!$G$10:$G$307,'[3]Annex 2 EHV charges'!$I$10:$I$307,0,0)</f>
        <v>26.97</v>
      </c>
      <c r="E269" s="41">
        <f>IFERROR(_xlfn.XLOOKUP($A269,'[4]Annex 2 EHV charges'!$G$10:$G$290,'[4]Annex 2 EHV charges'!$I$10:$I$290,0,0),0)</f>
        <v>27.93</v>
      </c>
      <c r="F269" s="41">
        <f>_xlfn.XLOOKUP($A269,'[5]Annex 2 EHV charges'!$G$10:$G$308,'[5]Annex 2 EHV charges'!$J$10:$J$308,0,0)</f>
        <v>0</v>
      </c>
      <c r="G269" s="41">
        <f>_xlfn.XLOOKUP($A269,'[2]Annex 2 EHV charges'!$G$10:$G$346,'[2]Annex 2 EHV charges'!$J$10:$J$346,0,0)</f>
        <v>0</v>
      </c>
      <c r="H269" s="16">
        <f t="shared" si="16"/>
        <v>93.841499999999996</v>
      </c>
      <c r="I269" s="16">
        <f t="shared" si="17"/>
        <v>98.4405</v>
      </c>
      <c r="J269" s="16">
        <f t="shared" si="20"/>
        <v>101.94449999999999</v>
      </c>
      <c r="K269" s="16">
        <f t="shared" si="18"/>
        <v>0</v>
      </c>
      <c r="L269" s="16">
        <f t="shared" si="19"/>
        <v>0</v>
      </c>
      <c r="M269" s="42"/>
      <c r="N269" s="42"/>
      <c r="O269" s="42"/>
      <c r="P269" s="42"/>
    </row>
    <row r="270" spans="1:16" x14ac:dyDescent="0.3">
      <c r="A270" s="15" t="str">
        <f>'[1]Annex 2 EHV charges'!$G266</f>
        <v>Mill Farm 2, Great Ponton</v>
      </c>
      <c r="B270" s="15" t="str">
        <f>IFERROR(VLOOKUP($A270,'[2]Annex 2 EHV charges'!$G$10:$P$346,2,FALSE),"-")</f>
        <v>-</v>
      </c>
      <c r="C270" s="41">
        <f>_xlfn.XLOOKUP($A270,'[1]Annex 2 EHV charges'!$G$10:$G$296,'[1]Annex 2 EHV charges'!$I$10:$I$296,"-",0)</f>
        <v>18.260000000000002</v>
      </c>
      <c r="D270" s="41">
        <f>_xlfn.XLOOKUP($A270,'[3]Annex 2 EHV charges'!$G$10:$G$307,'[3]Annex 2 EHV charges'!$I$10:$I$307,0,0)</f>
        <v>19.27</v>
      </c>
      <c r="E270" s="41">
        <f>IFERROR(_xlfn.XLOOKUP($A270,'[4]Annex 2 EHV charges'!$G$10:$G$290,'[4]Annex 2 EHV charges'!$I$10:$I$290,0,0),0)</f>
        <v>19.95</v>
      </c>
      <c r="F270" s="41">
        <f>_xlfn.XLOOKUP($A270,'[5]Annex 2 EHV charges'!$G$10:$G$308,'[5]Annex 2 EHV charges'!$J$10:$J$308,0,0)</f>
        <v>0</v>
      </c>
      <c r="G270" s="41">
        <f>_xlfn.XLOOKUP($A270,'[2]Annex 2 EHV charges'!$G$10:$G$346,'[2]Annex 2 EHV charges'!$J$10:$J$346,0,0)</f>
        <v>0</v>
      </c>
      <c r="H270" s="16">
        <f t="shared" si="16"/>
        <v>66.649000000000001</v>
      </c>
      <c r="I270" s="16">
        <f t="shared" si="17"/>
        <v>70.335499999999996</v>
      </c>
      <c r="J270" s="16">
        <f t="shared" si="20"/>
        <v>72.817499999999995</v>
      </c>
      <c r="K270" s="16">
        <f t="shared" si="18"/>
        <v>0</v>
      </c>
      <c r="L270" s="16">
        <f t="shared" si="19"/>
        <v>0</v>
      </c>
      <c r="M270" s="42"/>
      <c r="N270" s="42"/>
      <c r="O270" s="42"/>
      <c r="P270" s="42"/>
    </row>
    <row r="271" spans="1:16" x14ac:dyDescent="0.3">
      <c r="A271" s="15" t="str">
        <f>'[1]Annex 2 EHV charges'!$G267</f>
        <v>Newton Wood Farm ESS</v>
      </c>
      <c r="B271" s="15">
        <f>IFERROR(VLOOKUP($A271,'[2]Annex 2 EHV charges'!$G$10:$P$346,2,FALSE),"-")</f>
        <v>0</v>
      </c>
      <c r="C271" s="41">
        <f>_xlfn.XLOOKUP($A271,'[1]Annex 2 EHV charges'!$G$10:$G$296,'[1]Annex 2 EHV charges'!$I$10:$I$296,"-",0)</f>
        <v>469.94</v>
      </c>
      <c r="D271" s="41">
        <f>_xlfn.XLOOKUP($A271,'[3]Annex 2 EHV charges'!$G$10:$G$307,'[3]Annex 2 EHV charges'!$I$10:$I$307,0,0)</f>
        <v>478.37</v>
      </c>
      <c r="E271" s="41">
        <f>IFERROR(_xlfn.XLOOKUP($A271,'[4]Annex 2 EHV charges'!$G$10:$G$290,'[4]Annex 2 EHV charges'!$I$10:$I$290,0,0),0)</f>
        <v>507.82</v>
      </c>
      <c r="F271" s="41">
        <f>_xlfn.XLOOKUP($A271,'[5]Annex 2 EHV charges'!$G$10:$G$308,'[5]Annex 2 EHV charges'!$J$10:$J$308,0,0)</f>
        <v>499.26</v>
      </c>
      <c r="G271" s="41">
        <f>_xlfn.XLOOKUP($A271,'[2]Annex 2 EHV charges'!$G$10:$G$346,'[2]Annex 2 EHV charges'!$J$10:$J$346,0,0)</f>
        <v>356.8</v>
      </c>
      <c r="H271" s="16">
        <f t="shared" si="16"/>
        <v>1715.2809999999999</v>
      </c>
      <c r="I271" s="16">
        <f t="shared" si="17"/>
        <v>1746.0504999999998</v>
      </c>
      <c r="J271" s="16">
        <f t="shared" si="20"/>
        <v>1853.5429999999999</v>
      </c>
      <c r="K271" s="16">
        <f t="shared" si="18"/>
        <v>1827.2915999999998</v>
      </c>
      <c r="L271" s="16">
        <f t="shared" si="19"/>
        <v>1302.32</v>
      </c>
      <c r="M271" s="42"/>
      <c r="N271" s="42"/>
      <c r="O271" s="42"/>
      <c r="P271" s="42"/>
    </row>
    <row r="272" spans="1:16" x14ac:dyDescent="0.3">
      <c r="A272" s="15" t="str">
        <f>'[1]Annex 2 EHV charges'!$G268</f>
        <v>Portway Newport P GAS</v>
      </c>
      <c r="B272" s="15" t="str">
        <f>IFERROR(VLOOKUP($A272,'[2]Annex 2 EHV charges'!$G$10:$P$346,2,FALSE),"-")</f>
        <v>-</v>
      </c>
      <c r="C272" s="41">
        <f>_xlfn.XLOOKUP($A272,'[1]Annex 2 EHV charges'!$G$10:$G$296,'[1]Annex 2 EHV charges'!$I$10:$I$296,"-",0)</f>
        <v>41.75</v>
      </c>
      <c r="D272" s="41">
        <f>_xlfn.XLOOKUP($A272,'[3]Annex 2 EHV charges'!$G$10:$G$307,'[3]Annex 2 EHV charges'!$I$10:$I$307,0,0)</f>
        <v>44.04</v>
      </c>
      <c r="E272" s="41">
        <f>IFERROR(_xlfn.XLOOKUP($A272,'[4]Annex 2 EHV charges'!$G$10:$G$290,'[4]Annex 2 EHV charges'!$I$10:$I$290,0,0),0)</f>
        <v>45.61</v>
      </c>
      <c r="F272" s="41">
        <f>_xlfn.XLOOKUP($A272,'[5]Annex 2 EHV charges'!$G$10:$G$308,'[5]Annex 2 EHV charges'!$J$10:$J$308,0,0)</f>
        <v>44.84</v>
      </c>
      <c r="G272" s="41">
        <f>_xlfn.XLOOKUP($A272,'[2]Annex 2 EHV charges'!$G$10:$G$346,'[2]Annex 2 EHV charges'!$J$10:$J$346,0,0)</f>
        <v>0</v>
      </c>
      <c r="H272" s="16">
        <f t="shared" ref="H272:H312" si="21">($C272/100)*365</f>
        <v>152.38749999999999</v>
      </c>
      <c r="I272" s="16">
        <f t="shared" ref="I272:I312" si="22">($D272/100)*365</f>
        <v>160.74600000000001</v>
      </c>
      <c r="J272" s="16">
        <f t="shared" si="20"/>
        <v>166.47650000000002</v>
      </c>
      <c r="K272" s="16">
        <f t="shared" ref="K272:K312" si="23">($F272/100)*366</f>
        <v>164.11440000000002</v>
      </c>
      <c r="L272" s="16">
        <f t="shared" ref="L272:L312" si="24">($G272/100)*365</f>
        <v>0</v>
      </c>
      <c r="M272" s="42"/>
      <c r="N272" s="42"/>
      <c r="O272" s="42"/>
      <c r="P272" s="42"/>
    </row>
    <row r="273" spans="1:16" x14ac:dyDescent="0.3">
      <c r="A273" s="15" t="str">
        <f>'[1]Annex 2 EHV charges'!$G269</f>
        <v>Potash Farm A ESS</v>
      </c>
      <c r="B273" s="15">
        <f>IFERROR(VLOOKUP($A273,'[2]Annex 2 EHV charges'!$G$10:$P$346,2,FALSE),"-")</f>
        <v>0</v>
      </c>
      <c r="C273" s="41">
        <f>_xlfn.XLOOKUP($A273,'[1]Annex 2 EHV charges'!$G$10:$G$296,'[1]Annex 2 EHV charges'!$I$10:$I$296,"-",0)</f>
        <v>636.92999999999995</v>
      </c>
      <c r="D273" s="41">
        <f>_xlfn.XLOOKUP($A273,'[3]Annex 2 EHV charges'!$G$10:$G$307,'[3]Annex 2 EHV charges'!$I$10:$I$307,0,0)</f>
        <v>651.21</v>
      </c>
      <c r="E273" s="41">
        <f>IFERROR(_xlfn.XLOOKUP($A273,'[4]Annex 2 EHV charges'!$G$10:$G$290,'[4]Annex 2 EHV charges'!$I$10:$I$290,0,0),0)</f>
        <v>686.82</v>
      </c>
      <c r="F273" s="41">
        <f>_xlfn.XLOOKUP($A273,'[5]Annex 2 EHV charges'!$G$10:$G$308,'[5]Annex 2 EHV charges'!$J$10:$J$308,0,0)</f>
        <v>675.25</v>
      </c>
      <c r="G273" s="41">
        <f>_xlfn.XLOOKUP($A273,'[2]Annex 2 EHV charges'!$G$10:$G$346,'[2]Annex 2 EHV charges'!$J$10:$J$346,0,0)</f>
        <v>356.8</v>
      </c>
      <c r="H273" s="16">
        <f t="shared" si="21"/>
        <v>2324.7944999999995</v>
      </c>
      <c r="I273" s="16">
        <f t="shared" si="22"/>
        <v>2376.9165000000003</v>
      </c>
      <c r="J273" s="16">
        <f t="shared" si="20"/>
        <v>2506.8930000000005</v>
      </c>
      <c r="K273" s="16">
        <f t="shared" si="23"/>
        <v>2471.415</v>
      </c>
      <c r="L273" s="16">
        <f t="shared" si="24"/>
        <v>1302.32</v>
      </c>
      <c r="M273" s="42"/>
      <c r="N273" s="42"/>
      <c r="O273" s="42"/>
      <c r="P273" s="42"/>
    </row>
    <row r="274" spans="1:16" x14ac:dyDescent="0.3">
      <c r="A274" s="15" t="str">
        <f>'[1]Annex 2 EHV charges'!$G270</f>
        <v>Potash Farm B ESS</v>
      </c>
      <c r="B274" s="15">
        <f>IFERROR(VLOOKUP($A274,'[2]Annex 2 EHV charges'!$G$10:$P$346,2,FALSE),"-")</f>
        <v>0</v>
      </c>
      <c r="C274" s="41">
        <f>_xlfn.XLOOKUP($A274,'[1]Annex 2 EHV charges'!$G$10:$G$296,'[1]Annex 2 EHV charges'!$I$10:$I$296,"-",0)</f>
        <v>503.06</v>
      </c>
      <c r="D274" s="41">
        <f>_xlfn.XLOOKUP($A274,'[3]Annex 2 EHV charges'!$G$10:$G$307,'[3]Annex 2 EHV charges'!$I$10:$I$307,0,0)</f>
        <v>513.44000000000005</v>
      </c>
      <c r="E274" s="41">
        <f>IFERROR(_xlfn.XLOOKUP($A274,'[4]Annex 2 EHV charges'!$G$10:$G$290,'[4]Annex 2 EHV charges'!$I$10:$I$290,0,0),0)</f>
        <v>544.14</v>
      </c>
      <c r="F274" s="41">
        <f>_xlfn.XLOOKUP($A274,'[5]Annex 2 EHV charges'!$G$10:$G$308,'[5]Annex 2 EHV charges'!$J$10:$J$308,0,0)</f>
        <v>534.97</v>
      </c>
      <c r="G274" s="41">
        <f>_xlfn.XLOOKUP($A274,'[2]Annex 2 EHV charges'!$G$10:$G$346,'[2]Annex 2 EHV charges'!$J$10:$J$346,0,0)</f>
        <v>356.8</v>
      </c>
      <c r="H274" s="16">
        <f t="shared" si="21"/>
        <v>1836.1689999999999</v>
      </c>
      <c r="I274" s="16">
        <f t="shared" si="22"/>
        <v>1874.056</v>
      </c>
      <c r="J274" s="16">
        <f t="shared" si="20"/>
        <v>1986.1109999999999</v>
      </c>
      <c r="K274" s="16">
        <f t="shared" si="23"/>
        <v>1957.9902000000002</v>
      </c>
      <c r="L274" s="16">
        <f t="shared" si="24"/>
        <v>1302.32</v>
      </c>
      <c r="M274" s="42"/>
      <c r="N274" s="42"/>
      <c r="O274" s="42"/>
      <c r="P274" s="42"/>
    </row>
    <row r="275" spans="1:16" x14ac:dyDescent="0.3">
      <c r="A275" s="15" t="str">
        <f>'[1]Annex 2 EHV charges'!$G271</f>
        <v>Ranksborough Farm PV</v>
      </c>
      <c r="B275" s="15" t="str">
        <f>IFERROR(VLOOKUP($A275,'[2]Annex 2 EHV charges'!$G$10:$P$346,2,FALSE),"-")</f>
        <v>-</v>
      </c>
      <c r="C275" s="41">
        <f>_xlfn.XLOOKUP($A275,'[1]Annex 2 EHV charges'!$G$10:$G$296,'[1]Annex 2 EHV charges'!$I$10:$I$296,"-",0)</f>
        <v>4.22</v>
      </c>
      <c r="D275" s="41">
        <f>_xlfn.XLOOKUP($A275,'[3]Annex 2 EHV charges'!$G$10:$G$307,'[3]Annex 2 EHV charges'!$I$10:$I$307,0,0)</f>
        <v>4.47</v>
      </c>
      <c r="E275" s="41">
        <f>IFERROR(_xlfn.XLOOKUP($A275,'[4]Annex 2 EHV charges'!$G$10:$G$290,'[4]Annex 2 EHV charges'!$I$10:$I$290,0,0),0)</f>
        <v>0</v>
      </c>
      <c r="F275" s="41">
        <f>_xlfn.XLOOKUP($A275,'[5]Annex 2 EHV charges'!$G$10:$G$308,'[5]Annex 2 EHV charges'!$J$10:$J$308,0,0)</f>
        <v>0</v>
      </c>
      <c r="G275" s="41">
        <f>_xlfn.XLOOKUP($A275,'[2]Annex 2 EHV charges'!$G$10:$G$346,'[2]Annex 2 EHV charges'!$J$10:$J$346,0,0)</f>
        <v>0</v>
      </c>
      <c r="H275" s="16">
        <f t="shared" si="21"/>
        <v>15.402999999999999</v>
      </c>
      <c r="I275" s="16">
        <f t="shared" si="22"/>
        <v>16.3155</v>
      </c>
      <c r="J275" s="16">
        <f t="shared" si="20"/>
        <v>0</v>
      </c>
      <c r="K275" s="16">
        <f t="shared" si="23"/>
        <v>0</v>
      </c>
      <c r="L275" s="16">
        <f t="shared" si="24"/>
        <v>0</v>
      </c>
      <c r="M275" s="42"/>
      <c r="N275" s="42"/>
      <c r="O275" s="42"/>
      <c r="P275" s="42"/>
    </row>
    <row r="276" spans="1:16" x14ac:dyDescent="0.3">
      <c r="A276" s="15" t="str">
        <f>'[1]Annex 2 EHV charges'!$G272</f>
        <v>Red House Solar farm</v>
      </c>
      <c r="B276" s="15" t="str">
        <f>IFERROR(VLOOKUP($A276,'[2]Annex 2 EHV charges'!$G$10:$P$346,2,FALSE),"-")</f>
        <v>-</v>
      </c>
      <c r="C276" s="41">
        <f>_xlfn.XLOOKUP($A276,'[1]Annex 2 EHV charges'!$G$10:$G$296,'[1]Annex 2 EHV charges'!$I$10:$I$296,"-",0)</f>
        <v>0.77</v>
      </c>
      <c r="D276" s="41">
        <f>_xlfn.XLOOKUP($A276,'[3]Annex 2 EHV charges'!$G$10:$G$307,'[3]Annex 2 EHV charges'!$I$10:$I$307,0,0)</f>
        <v>0.8</v>
      </c>
      <c r="E276" s="41">
        <f>IFERROR(_xlfn.XLOOKUP($A276,'[4]Annex 2 EHV charges'!$G$10:$G$290,'[4]Annex 2 EHV charges'!$I$10:$I$290,0,0),0)</f>
        <v>0.83</v>
      </c>
      <c r="F276" s="41">
        <f>_xlfn.XLOOKUP($A276,'[5]Annex 2 EHV charges'!$G$10:$G$308,'[5]Annex 2 EHV charges'!$J$10:$J$308,0,0)</f>
        <v>0.82</v>
      </c>
      <c r="G276" s="41">
        <f>_xlfn.XLOOKUP($A276,'[2]Annex 2 EHV charges'!$G$10:$G$346,'[2]Annex 2 EHV charges'!$J$10:$J$346,0,0)</f>
        <v>0</v>
      </c>
      <c r="H276" s="16">
        <f t="shared" si="21"/>
        <v>2.8105000000000002</v>
      </c>
      <c r="I276" s="16">
        <f t="shared" si="22"/>
        <v>2.92</v>
      </c>
      <c r="J276" s="16">
        <f t="shared" si="20"/>
        <v>3.0295000000000001</v>
      </c>
      <c r="K276" s="16">
        <f t="shared" si="23"/>
        <v>3.0011999999999994</v>
      </c>
      <c r="L276" s="16">
        <f t="shared" si="24"/>
        <v>0</v>
      </c>
      <c r="M276" s="42"/>
      <c r="N276" s="42"/>
      <c r="O276" s="42"/>
      <c r="P276" s="42"/>
    </row>
    <row r="277" spans="1:16" x14ac:dyDescent="0.3">
      <c r="A277" s="15" t="str">
        <f>'[1]Annex 2 EHV charges'!$G273</f>
        <v>Retford Road Gas Gen</v>
      </c>
      <c r="B277" s="15" t="str">
        <f>IFERROR(VLOOKUP($A277,'[2]Annex 2 EHV charges'!$G$10:$P$346,2,FALSE),"-")</f>
        <v>-</v>
      </c>
      <c r="C277" s="41">
        <f>_xlfn.XLOOKUP($A277,'[1]Annex 2 EHV charges'!$G$10:$G$296,'[1]Annex 2 EHV charges'!$I$10:$I$296,"-",0)</f>
        <v>0</v>
      </c>
      <c r="D277" s="41">
        <f>_xlfn.XLOOKUP($A277,'[3]Annex 2 EHV charges'!$G$10:$G$307,'[3]Annex 2 EHV charges'!$I$10:$I$307,0,0)</f>
        <v>1.01</v>
      </c>
      <c r="E277" s="41">
        <f>IFERROR(_xlfn.XLOOKUP($A277,'[4]Annex 2 EHV charges'!$G$10:$G$290,'[4]Annex 2 EHV charges'!$I$10:$I$290,0,0),0)</f>
        <v>1.04</v>
      </c>
      <c r="F277" s="41">
        <f>_xlfn.XLOOKUP($A277,'[5]Annex 2 EHV charges'!$G$10:$G$308,'[5]Annex 2 EHV charges'!$J$10:$J$308,0,0)</f>
        <v>1.02</v>
      </c>
      <c r="G277" s="41">
        <f>_xlfn.XLOOKUP($A277,'[2]Annex 2 EHV charges'!$G$10:$G$346,'[2]Annex 2 EHV charges'!$J$10:$J$346,0,0)</f>
        <v>0</v>
      </c>
      <c r="H277" s="16">
        <f t="shared" si="21"/>
        <v>0</v>
      </c>
      <c r="I277" s="16">
        <f t="shared" si="22"/>
        <v>3.6864999999999997</v>
      </c>
      <c r="J277" s="16">
        <f t="shared" si="20"/>
        <v>3.7959999999999998</v>
      </c>
      <c r="K277" s="16">
        <f t="shared" si="23"/>
        <v>3.7332000000000001</v>
      </c>
      <c r="L277" s="16">
        <f t="shared" si="24"/>
        <v>0</v>
      </c>
      <c r="M277" s="42"/>
      <c r="N277" s="42"/>
      <c r="O277" s="42"/>
      <c r="P277" s="42"/>
    </row>
    <row r="278" spans="1:16" x14ac:dyDescent="0.3">
      <c r="A278" s="15" t="str">
        <f>'[1]Annex 2 EHV charges'!$G274</f>
        <v>Sheepbridge Lane ESS</v>
      </c>
      <c r="B278" s="15">
        <f>IFERROR(VLOOKUP($A278,'[2]Annex 2 EHV charges'!$G$10:$P$346,2,FALSE),"-")</f>
        <v>0</v>
      </c>
      <c r="C278" s="41">
        <f>_xlfn.XLOOKUP($A278,'[1]Annex 2 EHV charges'!$G$10:$G$296,'[1]Annex 2 EHV charges'!$I$10:$I$296,"-",0)</f>
        <v>20.16</v>
      </c>
      <c r="D278" s="41">
        <f>_xlfn.XLOOKUP($A278,'[3]Annex 2 EHV charges'!$G$10:$G$307,'[3]Annex 2 EHV charges'!$I$10:$I$307,0,0)</f>
        <v>21.13</v>
      </c>
      <c r="E278" s="41">
        <f>IFERROR(_xlfn.XLOOKUP($A278,'[4]Annex 2 EHV charges'!$G$10:$G$290,'[4]Annex 2 EHV charges'!$I$10:$I$290,0,0),0)</f>
        <v>21.88</v>
      </c>
      <c r="F278" s="41">
        <f>_xlfn.XLOOKUP($A278,'[5]Annex 2 EHV charges'!$G$10:$G$308,'[5]Annex 2 EHV charges'!$J$10:$J$308,0,0)</f>
        <v>21.51</v>
      </c>
      <c r="G278" s="41">
        <f>_xlfn.XLOOKUP($A278,'[2]Annex 2 EHV charges'!$G$10:$G$346,'[2]Annex 2 EHV charges'!$J$10:$J$346,0,0)</f>
        <v>3.21</v>
      </c>
      <c r="H278" s="16">
        <f t="shared" si="21"/>
        <v>73.584000000000003</v>
      </c>
      <c r="I278" s="16">
        <f t="shared" si="22"/>
        <v>77.124499999999998</v>
      </c>
      <c r="J278" s="16">
        <f t="shared" si="20"/>
        <v>79.861999999999995</v>
      </c>
      <c r="K278" s="16">
        <f t="shared" si="23"/>
        <v>78.726600000000005</v>
      </c>
      <c r="L278" s="16">
        <f t="shared" si="24"/>
        <v>11.716499999999998</v>
      </c>
      <c r="M278" s="42"/>
      <c r="N278" s="42"/>
      <c r="O278" s="42"/>
      <c r="P278" s="42"/>
    </row>
    <row r="279" spans="1:16" x14ac:dyDescent="0.3">
      <c r="A279" s="15" t="str">
        <f>'[1]Annex 2 EHV charges'!$G275</f>
        <v>Shirebrook Wind Farm</v>
      </c>
      <c r="B279" s="15">
        <f>IFERROR(VLOOKUP($A279,'[2]Annex 2 EHV charges'!$G$10:$P$346,2,FALSE),"-")</f>
        <v>0</v>
      </c>
      <c r="C279" s="41">
        <f>_xlfn.XLOOKUP($A279,'[1]Annex 2 EHV charges'!$G$10:$G$296,'[1]Annex 2 EHV charges'!$I$10:$I$296,"-",0)</f>
        <v>23.68</v>
      </c>
      <c r="D279" s="41">
        <f>_xlfn.XLOOKUP($A279,'[3]Annex 2 EHV charges'!$G$10:$G$307,'[3]Annex 2 EHV charges'!$I$10:$I$307,0,0)</f>
        <v>24.94</v>
      </c>
      <c r="E279" s="41">
        <f>IFERROR(_xlfn.XLOOKUP($A279,'[4]Annex 2 EHV charges'!$G$10:$G$290,'[4]Annex 2 EHV charges'!$I$10:$I$290,0,0),0)</f>
        <v>25.83</v>
      </c>
      <c r="F279" s="41">
        <f>_xlfn.XLOOKUP($A279,'[5]Annex 2 EHV charges'!$G$10:$G$308,'[5]Annex 2 EHV charges'!$J$10:$J$308,0,0)</f>
        <v>25.4</v>
      </c>
      <c r="G279" s="41">
        <f>_xlfn.XLOOKUP($A279,'[2]Annex 2 EHV charges'!$G$10:$G$346,'[2]Annex 2 EHV charges'!$J$10:$J$346,0,0)</f>
        <v>2.52</v>
      </c>
      <c r="H279" s="16">
        <f t="shared" si="21"/>
        <v>86.432000000000002</v>
      </c>
      <c r="I279" s="16">
        <f t="shared" si="22"/>
        <v>91.031000000000006</v>
      </c>
      <c r="J279" s="16">
        <f t="shared" si="20"/>
        <v>94.279499999999985</v>
      </c>
      <c r="K279" s="16">
        <f t="shared" si="23"/>
        <v>92.963999999999999</v>
      </c>
      <c r="L279" s="16">
        <f t="shared" si="24"/>
        <v>9.1980000000000004</v>
      </c>
      <c r="M279" s="42"/>
      <c r="N279" s="42"/>
      <c r="O279" s="42"/>
      <c r="P279" s="42"/>
    </row>
    <row r="280" spans="1:16" x14ac:dyDescent="0.3">
      <c r="A280" s="15" t="str">
        <f>'[1]Annex 2 EHV charges'!$G276</f>
        <v>South Wheatley PV</v>
      </c>
      <c r="B280" s="15">
        <f>IFERROR(VLOOKUP($A280,'[2]Annex 2 EHV charges'!$G$10:$P$346,2,FALSE),"-")</f>
        <v>0</v>
      </c>
      <c r="C280" s="41">
        <f>_xlfn.XLOOKUP($A280,'[1]Annex 2 EHV charges'!$G$10:$G$296,'[1]Annex 2 EHV charges'!$I$10:$I$296,"-",0)</f>
        <v>0</v>
      </c>
      <c r="D280" s="41">
        <f>_xlfn.XLOOKUP($A280,'[3]Annex 2 EHV charges'!$G$10:$G$307,'[3]Annex 2 EHV charges'!$I$10:$I$307,0,0)</f>
        <v>1.19</v>
      </c>
      <c r="E280" s="41">
        <f>IFERROR(_xlfn.XLOOKUP($A280,'[4]Annex 2 EHV charges'!$G$10:$G$290,'[4]Annex 2 EHV charges'!$I$10:$I$290,0,0),0)</f>
        <v>1.27</v>
      </c>
      <c r="F280" s="41">
        <f>_xlfn.XLOOKUP($A280,'[5]Annex 2 EHV charges'!$G$10:$G$308,'[5]Annex 2 EHV charges'!$J$10:$J$308,0,0)</f>
        <v>1.25</v>
      </c>
      <c r="G280" s="41">
        <f>_xlfn.XLOOKUP($A280,'[2]Annex 2 EHV charges'!$G$10:$G$346,'[2]Annex 2 EHV charges'!$J$10:$J$346,0,0)</f>
        <v>0.89</v>
      </c>
      <c r="H280" s="16">
        <f t="shared" si="21"/>
        <v>0</v>
      </c>
      <c r="I280" s="16">
        <f t="shared" si="22"/>
        <v>4.3434999999999997</v>
      </c>
      <c r="J280" s="16">
        <f t="shared" si="20"/>
        <v>4.6354999999999995</v>
      </c>
      <c r="K280" s="16">
        <f t="shared" si="23"/>
        <v>4.5750000000000002</v>
      </c>
      <c r="L280" s="16">
        <f t="shared" si="24"/>
        <v>3.2484999999999999</v>
      </c>
      <c r="M280" s="42"/>
      <c r="N280" s="42"/>
      <c r="O280" s="42"/>
      <c r="P280" s="42"/>
    </row>
    <row r="281" spans="1:16" x14ac:dyDescent="0.3">
      <c r="A281" s="15" t="str">
        <f>'[1]Annex 2 EHV charges'!$G277</f>
        <v>Spring Ridge WF</v>
      </c>
      <c r="B281" s="15" t="str">
        <f>IFERROR(VLOOKUP($A281,'[2]Annex 2 EHV charges'!$G$10:$P$346,2,FALSE),"-")</f>
        <v>-</v>
      </c>
      <c r="C281" s="41">
        <f>_xlfn.XLOOKUP($A281,'[1]Annex 2 EHV charges'!$G$10:$G$296,'[1]Annex 2 EHV charges'!$I$10:$I$296,"-",0)</f>
        <v>131.53</v>
      </c>
      <c r="D281" s="41">
        <f>_xlfn.XLOOKUP($A281,'[3]Annex 2 EHV charges'!$G$10:$G$307,'[3]Annex 2 EHV charges'!$I$10:$I$307,0,0)</f>
        <v>134.24</v>
      </c>
      <c r="E281" s="41">
        <f>IFERROR(_xlfn.XLOOKUP($A281,'[4]Annex 2 EHV charges'!$G$10:$G$290,'[4]Annex 2 EHV charges'!$I$10:$I$290,0,0),0)</f>
        <v>139.03</v>
      </c>
      <c r="F281" s="41">
        <f>_xlfn.XLOOKUP($A281,'[5]Annex 2 EHV charges'!$G$10:$G$308,'[5]Annex 2 EHV charges'!$J$10:$J$308,0,0)</f>
        <v>136.69</v>
      </c>
      <c r="G281" s="41">
        <f>_xlfn.XLOOKUP($A281,'[2]Annex 2 EHV charges'!$G$10:$G$346,'[2]Annex 2 EHV charges'!$J$10:$J$346,0,0)</f>
        <v>0</v>
      </c>
      <c r="H281" s="16">
        <f t="shared" si="21"/>
        <v>480.08449999999999</v>
      </c>
      <c r="I281" s="16">
        <f t="shared" si="22"/>
        <v>489.976</v>
      </c>
      <c r="J281" s="16">
        <f t="shared" ref="J281:J312" si="25">IFERROR(($E281/100)*365,0)</f>
        <v>507.45950000000005</v>
      </c>
      <c r="K281" s="16">
        <f t="shared" si="23"/>
        <v>500.28539999999998</v>
      </c>
      <c r="L281" s="16">
        <f t="shared" si="24"/>
        <v>0</v>
      </c>
      <c r="M281" s="42"/>
      <c r="N281" s="42"/>
      <c r="O281" s="42"/>
      <c r="P281" s="42"/>
    </row>
    <row r="282" spans="1:16" x14ac:dyDescent="0.3">
      <c r="A282" s="15" t="str">
        <f>'[1]Annex 2 EHV charges'!$G278</f>
        <v>Stoke Heights Wind Farm</v>
      </c>
      <c r="B282" s="15" t="str">
        <f>IFERROR(VLOOKUP($A282,'[2]Annex 2 EHV charges'!$G$10:$P$346,2,FALSE),"-")</f>
        <v>-</v>
      </c>
      <c r="C282" s="41">
        <f>_xlfn.XLOOKUP($A282,'[1]Annex 2 EHV charges'!$G$10:$G$296,'[1]Annex 2 EHV charges'!$I$10:$I$296,"-",0)</f>
        <v>105.58</v>
      </c>
      <c r="D282" s="41">
        <f>_xlfn.XLOOKUP($A282,'[3]Annex 2 EHV charges'!$G$10:$G$307,'[3]Annex 2 EHV charges'!$I$10:$I$307,0,0)</f>
        <v>111.69</v>
      </c>
      <c r="E282" s="41">
        <f>IFERROR(_xlfn.XLOOKUP($A282,'[4]Annex 2 EHV charges'!$G$10:$G$290,'[4]Annex 2 EHV charges'!$I$10:$I$290,0,0),0)</f>
        <v>115.67</v>
      </c>
      <c r="F282" s="41">
        <f>_xlfn.XLOOKUP($A282,'[5]Annex 2 EHV charges'!$G$10:$G$308,'[5]Annex 2 EHV charges'!$J$10:$J$308,0,0)</f>
        <v>113.72</v>
      </c>
      <c r="G282" s="41">
        <f>_xlfn.XLOOKUP($A282,'[2]Annex 2 EHV charges'!$G$10:$G$346,'[2]Annex 2 EHV charges'!$J$10:$J$346,0,0)</f>
        <v>0</v>
      </c>
      <c r="H282" s="16">
        <f t="shared" si="21"/>
        <v>385.36700000000002</v>
      </c>
      <c r="I282" s="16">
        <f t="shared" si="22"/>
        <v>407.66849999999999</v>
      </c>
      <c r="J282" s="16">
        <f t="shared" si="25"/>
        <v>422.19550000000004</v>
      </c>
      <c r="K282" s="16">
        <f t="shared" si="23"/>
        <v>416.21519999999998</v>
      </c>
      <c r="L282" s="16">
        <f t="shared" si="24"/>
        <v>0</v>
      </c>
      <c r="M282" s="42"/>
      <c r="N282" s="42"/>
      <c r="O282" s="42"/>
      <c r="P282" s="42"/>
    </row>
    <row r="283" spans="1:16" x14ac:dyDescent="0.3">
      <c r="A283" s="15" t="str">
        <f>'[1]Annex 2 EHV charges'!$G279</f>
        <v>Streetfield STOR</v>
      </c>
      <c r="B283" s="15" t="str">
        <f>IFERROR(VLOOKUP($A283,'[2]Annex 2 EHV charges'!$G$10:$P$346,2,FALSE),"-")</f>
        <v>-</v>
      </c>
      <c r="C283" s="41">
        <f>_xlfn.XLOOKUP($A283,'[1]Annex 2 EHV charges'!$G$10:$G$296,'[1]Annex 2 EHV charges'!$I$10:$I$296,"-",0)</f>
        <v>4.47</v>
      </c>
      <c r="D283" s="41">
        <f>_xlfn.XLOOKUP($A283,'[3]Annex 2 EHV charges'!$G$10:$G$307,'[3]Annex 2 EHV charges'!$I$10:$I$307,0,0)</f>
        <v>4.72</v>
      </c>
      <c r="E283" s="41">
        <f>IFERROR(_xlfn.XLOOKUP($A283,'[4]Annex 2 EHV charges'!$G$10:$G$290,'[4]Annex 2 EHV charges'!$I$10:$I$290,0,0),0)</f>
        <v>0</v>
      </c>
      <c r="F283" s="41">
        <f>_xlfn.XLOOKUP($A283,'[5]Annex 2 EHV charges'!$G$10:$G$308,'[5]Annex 2 EHV charges'!$J$10:$J$308,0,0)</f>
        <v>0</v>
      </c>
      <c r="G283" s="41">
        <f>_xlfn.XLOOKUP($A283,'[2]Annex 2 EHV charges'!$G$10:$G$346,'[2]Annex 2 EHV charges'!$J$10:$J$346,0,0)</f>
        <v>0</v>
      </c>
      <c r="H283" s="16">
        <f t="shared" si="21"/>
        <v>16.3155</v>
      </c>
      <c r="I283" s="16">
        <f t="shared" si="22"/>
        <v>17.227999999999998</v>
      </c>
      <c r="J283" s="16">
        <f t="shared" si="25"/>
        <v>0</v>
      </c>
      <c r="K283" s="16">
        <f t="shared" si="23"/>
        <v>0</v>
      </c>
      <c r="L283" s="16">
        <f t="shared" si="24"/>
        <v>0</v>
      </c>
      <c r="M283" s="42"/>
      <c r="N283" s="42"/>
      <c r="O283" s="42"/>
      <c r="P283" s="42"/>
    </row>
    <row r="284" spans="1:16" x14ac:dyDescent="0.3">
      <c r="A284" s="15" t="str">
        <f>'[1]Annex 2 EHV charges'!$G280</f>
        <v>Stud Farm, Sutton-on-Trent</v>
      </c>
      <c r="B284" s="15" t="str">
        <f>IFERROR(VLOOKUP($A284,'[2]Annex 2 EHV charges'!$G$10:$P$346,2,FALSE),"-")</f>
        <v>-</v>
      </c>
      <c r="C284" s="41">
        <f>_xlfn.XLOOKUP($A284,'[1]Annex 2 EHV charges'!$G$10:$G$296,'[1]Annex 2 EHV charges'!$I$10:$I$296,"-",0)</f>
        <v>2.88</v>
      </c>
      <c r="D284" s="41">
        <f>_xlfn.XLOOKUP($A284,'[3]Annex 2 EHV charges'!$G$10:$G$307,'[3]Annex 2 EHV charges'!$I$10:$I$307,0,0)</f>
        <v>3</v>
      </c>
      <c r="E284" s="41">
        <f>IFERROR(_xlfn.XLOOKUP($A284,'[4]Annex 2 EHV charges'!$G$10:$G$290,'[4]Annex 2 EHV charges'!$I$10:$I$290,0,0),0)</f>
        <v>3.11</v>
      </c>
      <c r="F284" s="41">
        <f>_xlfn.XLOOKUP($A284,'[5]Annex 2 EHV charges'!$G$10:$G$308,'[5]Annex 2 EHV charges'!$J$10:$J$308,0,0)</f>
        <v>0</v>
      </c>
      <c r="G284" s="41">
        <f>_xlfn.XLOOKUP($A284,'[2]Annex 2 EHV charges'!$G$10:$G$346,'[2]Annex 2 EHV charges'!$J$10:$J$346,0,0)</f>
        <v>0</v>
      </c>
      <c r="H284" s="16">
        <f t="shared" si="21"/>
        <v>10.512</v>
      </c>
      <c r="I284" s="16">
        <f t="shared" si="22"/>
        <v>10.95</v>
      </c>
      <c r="J284" s="16">
        <f t="shared" si="25"/>
        <v>11.3515</v>
      </c>
      <c r="K284" s="16">
        <f t="shared" si="23"/>
        <v>0</v>
      </c>
      <c r="L284" s="16">
        <f t="shared" si="24"/>
        <v>0</v>
      </c>
      <c r="M284" s="42"/>
      <c r="N284" s="42"/>
      <c r="O284" s="42"/>
      <c r="P284" s="42"/>
    </row>
    <row r="285" spans="1:16" x14ac:dyDescent="0.3">
      <c r="A285" s="15" t="str">
        <f>'[1]Annex 2 EHV charges'!$G281</f>
        <v>Sutton Elms STOR</v>
      </c>
      <c r="B285" s="15" t="str">
        <f>IFERROR(VLOOKUP($A285,'[2]Annex 2 EHV charges'!$G$10:$P$346,2,FALSE),"-")</f>
        <v>-</v>
      </c>
      <c r="C285" s="41">
        <f>_xlfn.XLOOKUP($A285,'[1]Annex 2 EHV charges'!$G$10:$G$296,'[1]Annex 2 EHV charges'!$I$10:$I$296,"-",0)</f>
        <v>8.67</v>
      </c>
      <c r="D285" s="41">
        <f>_xlfn.XLOOKUP($A285,'[3]Annex 2 EHV charges'!$G$10:$G$307,'[3]Annex 2 EHV charges'!$I$10:$I$307,0,0)</f>
        <v>9.1300000000000008</v>
      </c>
      <c r="E285" s="41">
        <f>IFERROR(_xlfn.XLOOKUP($A285,'[4]Annex 2 EHV charges'!$G$10:$G$290,'[4]Annex 2 EHV charges'!$I$10:$I$290,0,0),0)</f>
        <v>0</v>
      </c>
      <c r="F285" s="41">
        <f>_xlfn.XLOOKUP($A285,'[5]Annex 2 EHV charges'!$G$10:$G$308,'[5]Annex 2 EHV charges'!$J$10:$J$308,0,0)</f>
        <v>0</v>
      </c>
      <c r="G285" s="41">
        <f>_xlfn.XLOOKUP($A285,'[2]Annex 2 EHV charges'!$G$10:$G$346,'[2]Annex 2 EHV charges'!$J$10:$J$346,0,0)</f>
        <v>0</v>
      </c>
      <c r="H285" s="16">
        <f t="shared" si="21"/>
        <v>31.645499999999998</v>
      </c>
      <c r="I285" s="16">
        <f t="shared" si="22"/>
        <v>33.3245</v>
      </c>
      <c r="J285" s="16">
        <f t="shared" si="25"/>
        <v>0</v>
      </c>
      <c r="K285" s="16">
        <f t="shared" si="23"/>
        <v>0</v>
      </c>
      <c r="L285" s="16">
        <f t="shared" si="24"/>
        <v>0</v>
      </c>
      <c r="M285" s="42"/>
      <c r="N285" s="42"/>
      <c r="O285" s="42"/>
      <c r="P285" s="42"/>
    </row>
    <row r="286" spans="1:16" x14ac:dyDescent="0.3">
      <c r="A286" s="15" t="str">
        <f>'[1]Annex 2 EHV charges'!$G282</f>
        <v>Swift Wind Farm</v>
      </c>
      <c r="B286" s="15" t="str">
        <f>IFERROR(VLOOKUP($A286,'[2]Annex 2 EHV charges'!$G$10:$P$346,2,FALSE),"-")</f>
        <v>-</v>
      </c>
      <c r="C286" s="41">
        <f>_xlfn.XLOOKUP($A286,'[1]Annex 2 EHV charges'!$G$10:$G$296,'[1]Annex 2 EHV charges'!$I$10:$I$296,"-",0)</f>
        <v>3.87</v>
      </c>
      <c r="D286" s="41">
        <f>_xlfn.XLOOKUP($A286,'[3]Annex 2 EHV charges'!$G$10:$G$307,'[3]Annex 2 EHV charges'!$I$10:$I$307,0,0)</f>
        <v>4.0599999999999996</v>
      </c>
      <c r="E286" s="41">
        <f>IFERROR(_xlfn.XLOOKUP($A286,'[4]Annex 2 EHV charges'!$G$10:$G$290,'[4]Annex 2 EHV charges'!$I$10:$I$290,0,0),0)</f>
        <v>4.21</v>
      </c>
      <c r="F286" s="41">
        <f>_xlfn.XLOOKUP($A286,'[5]Annex 2 EHV charges'!$G$10:$G$308,'[5]Annex 2 EHV charges'!$J$10:$J$308,0,0)</f>
        <v>4.13</v>
      </c>
      <c r="G286" s="41">
        <f>_xlfn.XLOOKUP($A286,'[2]Annex 2 EHV charges'!$G$10:$G$346,'[2]Annex 2 EHV charges'!$J$10:$J$346,0,0)</f>
        <v>0</v>
      </c>
      <c r="H286" s="16">
        <f t="shared" si="21"/>
        <v>14.125499999999999</v>
      </c>
      <c r="I286" s="16">
        <f t="shared" si="22"/>
        <v>14.818999999999999</v>
      </c>
      <c r="J286" s="16">
        <f t="shared" si="25"/>
        <v>15.3665</v>
      </c>
      <c r="K286" s="16">
        <f t="shared" si="23"/>
        <v>15.115799999999998</v>
      </c>
      <c r="L286" s="16">
        <f t="shared" si="24"/>
        <v>0</v>
      </c>
      <c r="M286" s="42"/>
      <c r="N286" s="42"/>
      <c r="O286" s="42"/>
      <c r="P286" s="42"/>
    </row>
    <row r="287" spans="1:16" x14ac:dyDescent="0.3">
      <c r="A287" s="15" t="str">
        <f>'[1]Annex 2 EHV charges'!$G283</f>
        <v>Tathall End Solar Farm</v>
      </c>
      <c r="B287" s="15" t="str">
        <f>IFERROR(VLOOKUP($A287,'[2]Annex 2 EHV charges'!$G$10:$P$346,2,FALSE),"-")</f>
        <v>-</v>
      </c>
      <c r="C287" s="41">
        <f>_xlfn.XLOOKUP($A287,'[1]Annex 2 EHV charges'!$G$10:$G$296,'[1]Annex 2 EHV charges'!$I$10:$I$296,"-",0)</f>
        <v>18.2</v>
      </c>
      <c r="D287" s="41">
        <f>_xlfn.XLOOKUP($A287,'[3]Annex 2 EHV charges'!$G$10:$G$307,'[3]Annex 2 EHV charges'!$I$10:$I$307,0,0)</f>
        <v>19.2</v>
      </c>
      <c r="E287" s="41">
        <f>IFERROR(_xlfn.XLOOKUP($A287,'[4]Annex 2 EHV charges'!$G$10:$G$290,'[4]Annex 2 EHV charges'!$I$10:$I$290,0,0),0)</f>
        <v>19.89</v>
      </c>
      <c r="F287" s="41">
        <f>_xlfn.XLOOKUP($A287,'[5]Annex 2 EHV charges'!$G$10:$G$308,'[5]Annex 2 EHV charges'!$J$10:$J$308,0,0)</f>
        <v>19.55</v>
      </c>
      <c r="G287" s="41">
        <f>_xlfn.XLOOKUP($A287,'[2]Annex 2 EHV charges'!$G$10:$G$346,'[2]Annex 2 EHV charges'!$J$10:$J$346,0,0)</f>
        <v>0</v>
      </c>
      <c r="H287" s="16">
        <f t="shared" si="21"/>
        <v>66.429999999999993</v>
      </c>
      <c r="I287" s="16">
        <f t="shared" si="22"/>
        <v>70.08</v>
      </c>
      <c r="J287" s="16">
        <f t="shared" si="25"/>
        <v>72.598500000000001</v>
      </c>
      <c r="K287" s="16">
        <f t="shared" si="23"/>
        <v>71.552999999999997</v>
      </c>
      <c r="L287" s="16">
        <f t="shared" si="24"/>
        <v>0</v>
      </c>
      <c r="M287" s="42"/>
      <c r="N287" s="42"/>
      <c r="O287" s="42"/>
      <c r="P287" s="42"/>
    </row>
    <row r="288" spans="1:16" x14ac:dyDescent="0.3">
      <c r="A288" s="15" t="str">
        <f>'[1]Annex 2 EHV charges'!$G284</f>
        <v>Thornton Estate STOR</v>
      </c>
      <c r="B288" s="15" t="str">
        <f>IFERROR(VLOOKUP($A288,'[2]Annex 2 EHV charges'!$G$10:$P$346,2,FALSE),"-")</f>
        <v>-</v>
      </c>
      <c r="C288" s="41">
        <f>_xlfn.XLOOKUP($A288,'[1]Annex 2 EHV charges'!$G$10:$G$296,'[1]Annex 2 EHV charges'!$I$10:$I$296,"-",0)</f>
        <v>8.01</v>
      </c>
      <c r="D288" s="41">
        <f>_xlfn.XLOOKUP($A288,'[3]Annex 2 EHV charges'!$G$10:$G$307,'[3]Annex 2 EHV charges'!$I$10:$I$307,0,0)</f>
        <v>8.3800000000000008</v>
      </c>
      <c r="E288" s="41">
        <f>IFERROR(_xlfn.XLOOKUP($A288,'[4]Annex 2 EHV charges'!$G$10:$G$290,'[4]Annex 2 EHV charges'!$I$10:$I$290,0,0),0)</f>
        <v>0</v>
      </c>
      <c r="F288" s="41">
        <f>_xlfn.XLOOKUP($A288,'[5]Annex 2 EHV charges'!$G$10:$G$308,'[5]Annex 2 EHV charges'!$J$10:$J$308,0,0)</f>
        <v>0</v>
      </c>
      <c r="G288" s="41">
        <f>_xlfn.XLOOKUP($A288,'[2]Annex 2 EHV charges'!$G$10:$G$346,'[2]Annex 2 EHV charges'!$J$10:$J$346,0,0)</f>
        <v>0</v>
      </c>
      <c r="H288" s="16">
        <f t="shared" si="21"/>
        <v>29.236500000000003</v>
      </c>
      <c r="I288" s="16">
        <f t="shared" si="22"/>
        <v>30.587000000000003</v>
      </c>
      <c r="J288" s="16">
        <f t="shared" si="25"/>
        <v>0</v>
      </c>
      <c r="K288" s="16">
        <f t="shared" si="23"/>
        <v>0</v>
      </c>
      <c r="L288" s="16">
        <f t="shared" si="24"/>
        <v>0</v>
      </c>
      <c r="M288" s="42"/>
      <c r="N288" s="42"/>
      <c r="O288" s="42"/>
      <c r="P288" s="42"/>
    </row>
    <row r="289" spans="1:12" x14ac:dyDescent="0.3">
      <c r="A289" s="15" t="str">
        <f>'[1]Annex 2 EHV charges'!$G285</f>
        <v>Thornton Solar Farm</v>
      </c>
      <c r="B289" s="15">
        <f>IFERROR(VLOOKUP($A289,'[2]Annex 2 EHV charges'!$G$10:$P$346,2,FALSE),"-")</f>
        <v>0</v>
      </c>
      <c r="C289" s="41">
        <f>_xlfn.XLOOKUP($A289,'[1]Annex 2 EHV charges'!$G$10:$G$296,'[1]Annex 2 EHV charges'!$I$10:$I$296,"-",0)</f>
        <v>64.17</v>
      </c>
      <c r="D289" s="41">
        <f>_xlfn.XLOOKUP($A289,'[3]Annex 2 EHV charges'!$G$10:$G$307,'[3]Annex 2 EHV charges'!$I$10:$I$307,0,0)</f>
        <v>65.55</v>
      </c>
      <c r="E289" s="41">
        <f>IFERROR(_xlfn.XLOOKUP($A289,'[4]Annex 2 EHV charges'!$G$10:$G$290,'[4]Annex 2 EHV charges'!$I$10:$I$290,0,0),0)</f>
        <v>67.89</v>
      </c>
      <c r="F289" s="41">
        <f>_xlfn.XLOOKUP($A289,'[5]Annex 2 EHV charges'!$G$10:$G$308,'[5]Annex 2 EHV charges'!$J$10:$J$308,0,0)</f>
        <v>66.739999999999995</v>
      </c>
      <c r="G289" s="41">
        <f>_xlfn.XLOOKUP($A289,'[2]Annex 2 EHV charges'!$G$10:$G$346,'[2]Annex 2 EHV charges'!$J$10:$J$346,0,0)</f>
        <v>5.67</v>
      </c>
      <c r="H289" s="16">
        <f t="shared" si="21"/>
        <v>234.22050000000002</v>
      </c>
      <c r="I289" s="16">
        <f t="shared" si="22"/>
        <v>239.25749999999999</v>
      </c>
      <c r="J289" s="16">
        <f t="shared" si="25"/>
        <v>247.79850000000002</v>
      </c>
      <c r="K289" s="16">
        <f t="shared" si="23"/>
        <v>244.26839999999999</v>
      </c>
      <c r="L289" s="16">
        <f t="shared" si="24"/>
        <v>20.695499999999999</v>
      </c>
    </row>
    <row r="290" spans="1:12" ht="26.4" x14ac:dyDescent="0.3">
      <c r="A290" s="15" t="str">
        <f>'[1]Annex 2 EHV charges'!$G286</f>
        <v>Thurlaston Estate Solar Farm</v>
      </c>
      <c r="B290" s="15">
        <f>IFERROR(VLOOKUP($A290,'[2]Annex 2 EHV charges'!$G$10:$P$346,2,FALSE),"-")</f>
        <v>0</v>
      </c>
      <c r="C290" s="41">
        <f>_xlfn.XLOOKUP($A290,'[1]Annex 2 EHV charges'!$G$10:$G$296,'[1]Annex 2 EHV charges'!$I$10:$I$296,"-",0)</f>
        <v>0.96</v>
      </c>
      <c r="D290" s="41">
        <f>_xlfn.XLOOKUP($A290,'[3]Annex 2 EHV charges'!$G$10:$G$307,'[3]Annex 2 EHV charges'!$I$10:$I$307,0,0)</f>
        <v>1</v>
      </c>
      <c r="E290" s="41">
        <f>IFERROR(_xlfn.XLOOKUP($A290,'[4]Annex 2 EHV charges'!$G$10:$G$290,'[4]Annex 2 EHV charges'!$I$10:$I$290,0,0),0)</f>
        <v>1.03</v>
      </c>
      <c r="F290" s="41">
        <f>_xlfn.XLOOKUP($A290,'[5]Annex 2 EHV charges'!$G$10:$G$308,'[5]Annex 2 EHV charges'!$J$10:$J$308,0,0)</f>
        <v>1.01</v>
      </c>
      <c r="G290" s="41">
        <f>_xlfn.XLOOKUP($A290,'[2]Annex 2 EHV charges'!$G$10:$G$346,'[2]Annex 2 EHV charges'!$J$10:$J$346,0,0)</f>
        <v>36.51</v>
      </c>
      <c r="H290" s="16">
        <f t="shared" si="21"/>
        <v>3.5039999999999996</v>
      </c>
      <c r="I290" s="16">
        <f t="shared" si="22"/>
        <v>3.65</v>
      </c>
      <c r="J290" s="16">
        <f t="shared" si="25"/>
        <v>3.7595000000000001</v>
      </c>
      <c r="K290" s="16">
        <f t="shared" si="23"/>
        <v>3.6965999999999997</v>
      </c>
      <c r="L290" s="16">
        <f t="shared" si="24"/>
        <v>133.26149999999998</v>
      </c>
    </row>
    <row r="291" spans="1:12" x14ac:dyDescent="0.3">
      <c r="A291" s="15" t="str">
        <f>'[1]Annex 2 EHV charges'!$G287</f>
        <v>Tuckey Farm PV</v>
      </c>
      <c r="B291" s="15">
        <f>IFERROR(VLOOKUP($A291,'[2]Annex 2 EHV charges'!$G$10:$P$346,2,FALSE),"-")</f>
        <v>0</v>
      </c>
      <c r="C291" s="41">
        <f>_xlfn.XLOOKUP($A291,'[1]Annex 2 EHV charges'!$G$10:$G$296,'[1]Annex 2 EHV charges'!$I$10:$I$296,"-",0)</f>
        <v>3.76</v>
      </c>
      <c r="D291" s="41">
        <f>_xlfn.XLOOKUP($A291,'[3]Annex 2 EHV charges'!$G$10:$G$307,'[3]Annex 2 EHV charges'!$I$10:$I$307,0,0)</f>
        <v>3.96</v>
      </c>
      <c r="E291" s="41">
        <f>IFERROR(_xlfn.XLOOKUP($A291,'[4]Annex 2 EHV charges'!$G$10:$G$290,'[4]Annex 2 EHV charges'!$I$10:$I$290,0,0),0)</f>
        <v>4.0999999999999996</v>
      </c>
      <c r="F291" s="41">
        <f>_xlfn.XLOOKUP($A291,'[5]Annex 2 EHV charges'!$G$10:$G$308,'[5]Annex 2 EHV charges'!$J$10:$J$308,0,0)</f>
        <v>4.03</v>
      </c>
      <c r="G291" s="41">
        <f>_xlfn.XLOOKUP($A291,'[2]Annex 2 EHV charges'!$G$10:$G$346,'[2]Annex 2 EHV charges'!$J$10:$J$346,0,0)</f>
        <v>2.2000000000000002</v>
      </c>
      <c r="H291" s="16">
        <f t="shared" si="21"/>
        <v>13.723999999999998</v>
      </c>
      <c r="I291" s="16">
        <f t="shared" si="22"/>
        <v>14.453999999999999</v>
      </c>
      <c r="J291" s="16">
        <f t="shared" si="25"/>
        <v>14.964999999999998</v>
      </c>
      <c r="K291" s="16">
        <f t="shared" si="23"/>
        <v>14.7498</v>
      </c>
      <c r="L291" s="16">
        <f t="shared" si="24"/>
        <v>8.0300000000000011</v>
      </c>
    </row>
    <row r="292" spans="1:12" x14ac:dyDescent="0.3">
      <c r="A292" s="15" t="str">
        <f>'[1]Annex 2 EHV charges'!$G288</f>
        <v>Tutbury Solar Farm</v>
      </c>
      <c r="B292" s="15" t="str">
        <f>IFERROR(VLOOKUP($A292,'[2]Annex 2 EHV charges'!$G$10:$P$346,2,FALSE),"-")</f>
        <v>-</v>
      </c>
      <c r="C292" s="41">
        <f>_xlfn.XLOOKUP($A292,'[1]Annex 2 EHV charges'!$G$10:$G$296,'[1]Annex 2 EHV charges'!$I$10:$I$296,"-",0)</f>
        <v>43.24</v>
      </c>
      <c r="D292" s="41">
        <f>_xlfn.XLOOKUP($A292,'[3]Annex 2 EHV charges'!$G$10:$G$307,'[3]Annex 2 EHV charges'!$I$10:$I$307,0,0)</f>
        <v>45.47</v>
      </c>
      <c r="E292" s="41">
        <f>IFERROR(_xlfn.XLOOKUP($A292,'[4]Annex 2 EHV charges'!$G$10:$G$290,'[4]Annex 2 EHV charges'!$I$10:$I$290,0,0),0)</f>
        <v>47.09</v>
      </c>
      <c r="F292" s="41">
        <f>_xlfn.XLOOKUP($A292,'[5]Annex 2 EHV charges'!$G$10:$G$308,'[5]Annex 2 EHV charges'!$J$10:$J$308,0,0)</f>
        <v>46.3</v>
      </c>
      <c r="G292" s="41">
        <f>_xlfn.XLOOKUP($A292,'[2]Annex 2 EHV charges'!$G$10:$G$346,'[2]Annex 2 EHV charges'!$J$10:$J$346,0,0)</f>
        <v>0</v>
      </c>
      <c r="H292" s="16">
        <f t="shared" si="21"/>
        <v>157.82599999999999</v>
      </c>
      <c r="I292" s="16">
        <f t="shared" si="22"/>
        <v>165.96549999999999</v>
      </c>
      <c r="J292" s="16">
        <f t="shared" si="25"/>
        <v>171.8785</v>
      </c>
      <c r="K292" s="16">
        <f t="shared" si="23"/>
        <v>169.458</v>
      </c>
      <c r="L292" s="16">
        <f t="shared" si="24"/>
        <v>0</v>
      </c>
    </row>
    <row r="293" spans="1:12" x14ac:dyDescent="0.3">
      <c r="A293" s="15" t="str">
        <f>'[1]Annex 2 EHV charges'!$G289</f>
        <v>Walworth farm EES</v>
      </c>
      <c r="B293" s="15" t="str">
        <f>IFERROR(VLOOKUP($A293,'[2]Annex 2 EHV charges'!$G$10:$P$346,2,FALSE),"-")</f>
        <v>-</v>
      </c>
      <c r="C293" s="41">
        <f>_xlfn.XLOOKUP($A293,'[1]Annex 2 EHV charges'!$G$10:$G$296,'[1]Annex 2 EHV charges'!$I$10:$I$296,"-",0)</f>
        <v>41.35</v>
      </c>
      <c r="D293" s="41">
        <f>_xlfn.XLOOKUP($A293,'[3]Annex 2 EHV charges'!$G$10:$G$307,'[3]Annex 2 EHV charges'!$I$10:$I$307,0,0)</f>
        <v>42.09</v>
      </c>
      <c r="E293" s="41">
        <f>IFERROR(_xlfn.XLOOKUP($A293,'[4]Annex 2 EHV charges'!$G$10:$G$290,'[4]Annex 2 EHV charges'!$I$10:$I$290,0,0),0)</f>
        <v>0</v>
      </c>
      <c r="F293" s="41">
        <f>_xlfn.XLOOKUP($A293,'[5]Annex 2 EHV charges'!$G$10:$G$308,'[5]Annex 2 EHV charges'!$J$10:$J$308,0,0)</f>
        <v>0</v>
      </c>
      <c r="G293" s="41">
        <f>_xlfn.XLOOKUP($A293,'[2]Annex 2 EHV charges'!$G$10:$G$346,'[2]Annex 2 EHV charges'!$J$10:$J$346,0,0)</f>
        <v>0</v>
      </c>
      <c r="H293" s="16">
        <f t="shared" si="21"/>
        <v>150.92750000000001</v>
      </c>
      <c r="I293" s="16">
        <f t="shared" si="22"/>
        <v>153.62850000000003</v>
      </c>
      <c r="J293" s="16">
        <f t="shared" si="25"/>
        <v>0</v>
      </c>
      <c r="K293" s="16">
        <f t="shared" si="23"/>
        <v>0</v>
      </c>
      <c r="L293" s="16">
        <f t="shared" si="24"/>
        <v>0</v>
      </c>
    </row>
    <row r="294" spans="1:12" x14ac:dyDescent="0.3">
      <c r="A294" s="15" t="str">
        <f>'[1]Annex 2 EHV charges'!$G290</f>
        <v>Whaddon 2872</v>
      </c>
      <c r="B294" s="15" t="str">
        <f>IFERROR(VLOOKUP($A294,'[2]Annex 2 EHV charges'!$G$10:$P$346,2,FALSE),"-")</f>
        <v>-</v>
      </c>
      <c r="C294" s="41">
        <f>_xlfn.XLOOKUP($A294,'[1]Annex 2 EHV charges'!$G$10:$G$296,'[1]Annex 2 EHV charges'!$I$10:$I$296,"-",0)</f>
        <v>1.01</v>
      </c>
      <c r="D294" s="41">
        <f>_xlfn.XLOOKUP($A294,'[3]Annex 2 EHV charges'!$G$10:$G$307,'[3]Annex 2 EHV charges'!$I$10:$I$307,0,0)</f>
        <v>0</v>
      </c>
      <c r="E294" s="41">
        <f>IFERROR(_xlfn.XLOOKUP($A294,'[4]Annex 2 EHV charges'!$G$10:$G$290,'[4]Annex 2 EHV charges'!$I$10:$I$290,0,0),0)</f>
        <v>1.0900000000000001</v>
      </c>
      <c r="F294" s="41">
        <f>_xlfn.XLOOKUP($A294,'[5]Annex 2 EHV charges'!$G$10:$G$308,'[5]Annex 2 EHV charges'!$J$10:$J$308,0,0)</f>
        <v>1.07</v>
      </c>
      <c r="G294" s="41">
        <f>_xlfn.XLOOKUP($A294,'[2]Annex 2 EHV charges'!$G$10:$G$346,'[2]Annex 2 EHV charges'!$J$10:$J$346,0,0)</f>
        <v>0</v>
      </c>
      <c r="H294" s="16">
        <f t="shared" si="21"/>
        <v>3.6864999999999997</v>
      </c>
      <c r="I294" s="16">
        <f t="shared" si="22"/>
        <v>0</v>
      </c>
      <c r="J294" s="16">
        <f t="shared" si="25"/>
        <v>3.9784999999999999</v>
      </c>
      <c r="K294" s="16">
        <f t="shared" si="23"/>
        <v>3.9162000000000003</v>
      </c>
      <c r="L294" s="16">
        <f t="shared" si="24"/>
        <v>0</v>
      </c>
    </row>
    <row r="295" spans="1:12" x14ac:dyDescent="0.3">
      <c r="A295" s="15" t="str">
        <f>'[1]Annex 2 EHV charges'!$G291</f>
        <v>Whitecross Lane PV Park</v>
      </c>
      <c r="B295" s="15">
        <f>IFERROR(VLOOKUP($A295,'[2]Annex 2 EHV charges'!$G$10:$P$346,2,FALSE),"-")</f>
        <v>0</v>
      </c>
      <c r="C295" s="41">
        <f>_xlfn.XLOOKUP($A295,'[1]Annex 2 EHV charges'!$G$10:$G$296,'[1]Annex 2 EHV charges'!$I$10:$I$296,"-",0)</f>
        <v>17.829999999999998</v>
      </c>
      <c r="D295" s="41">
        <f>_xlfn.XLOOKUP($A295,'[3]Annex 2 EHV charges'!$G$10:$G$307,'[3]Annex 2 EHV charges'!$I$10:$I$307,0,0)</f>
        <v>18.7</v>
      </c>
      <c r="E295" s="41">
        <f>IFERROR(_xlfn.XLOOKUP($A295,'[4]Annex 2 EHV charges'!$G$10:$G$290,'[4]Annex 2 EHV charges'!$I$10:$I$290,0,0),0)</f>
        <v>19.36</v>
      </c>
      <c r="F295" s="41">
        <f>_xlfn.XLOOKUP($A295,'[5]Annex 2 EHV charges'!$G$10:$G$308,'[5]Annex 2 EHV charges'!$J$10:$J$308,0,0)</f>
        <v>19.04</v>
      </c>
      <c r="G295" s="41">
        <f>_xlfn.XLOOKUP($A295,'[2]Annex 2 EHV charges'!$G$10:$G$346,'[2]Annex 2 EHV charges'!$J$10:$J$346,0,0)</f>
        <v>99.55</v>
      </c>
      <c r="H295" s="16">
        <f t="shared" si="21"/>
        <v>65.079499999999996</v>
      </c>
      <c r="I295" s="16">
        <f t="shared" si="22"/>
        <v>68.254999999999995</v>
      </c>
      <c r="J295" s="16">
        <f t="shared" si="25"/>
        <v>70.664000000000001</v>
      </c>
      <c r="K295" s="16">
        <f t="shared" si="23"/>
        <v>69.686399999999992</v>
      </c>
      <c r="L295" s="16">
        <f t="shared" si="24"/>
        <v>363.35749999999996</v>
      </c>
    </row>
    <row r="296" spans="1:12" x14ac:dyDescent="0.3">
      <c r="A296" s="15" t="str">
        <f>'[1]Annex 2 EHV charges'!$G292</f>
        <v>Whitfield Hs Fm STOR</v>
      </c>
      <c r="B296" s="15" t="str">
        <f>IFERROR(VLOOKUP($A296,'[2]Annex 2 EHV charges'!$G$10:$P$346,2,FALSE),"-")</f>
        <v>-</v>
      </c>
      <c r="C296" s="41">
        <f>_xlfn.XLOOKUP($A296,'[1]Annex 2 EHV charges'!$G$10:$G$296,'[1]Annex 2 EHV charges'!$I$10:$I$296,"-",0)</f>
        <v>7.84</v>
      </c>
      <c r="D296" s="41">
        <f>_xlfn.XLOOKUP($A296,'[3]Annex 2 EHV charges'!$G$10:$G$307,'[3]Annex 2 EHV charges'!$I$10:$I$307,0,0)</f>
        <v>8.15</v>
      </c>
      <c r="E296" s="41">
        <f>IFERROR(_xlfn.XLOOKUP($A296,'[4]Annex 2 EHV charges'!$G$10:$G$290,'[4]Annex 2 EHV charges'!$I$10:$I$290,0,0),0)</f>
        <v>0</v>
      </c>
      <c r="F296" s="41">
        <f>_xlfn.XLOOKUP($A296,'[5]Annex 2 EHV charges'!$G$10:$G$308,'[5]Annex 2 EHV charges'!$J$10:$J$308,0,0)</f>
        <v>0</v>
      </c>
      <c r="G296" s="41">
        <f>_xlfn.XLOOKUP($A296,'[2]Annex 2 EHV charges'!$G$10:$G$346,'[2]Annex 2 EHV charges'!$J$10:$J$346,0,0)</f>
        <v>0</v>
      </c>
      <c r="H296" s="16">
        <f t="shared" si="21"/>
        <v>28.616</v>
      </c>
      <c r="I296" s="16">
        <f t="shared" si="22"/>
        <v>29.747500000000002</v>
      </c>
      <c r="J296" s="16">
        <f t="shared" si="25"/>
        <v>0</v>
      </c>
      <c r="K296" s="16">
        <f t="shared" si="23"/>
        <v>0</v>
      </c>
      <c r="L296" s="16">
        <f t="shared" si="24"/>
        <v>0</v>
      </c>
    </row>
    <row r="297" spans="1:12" x14ac:dyDescent="0.3">
      <c r="A297" s="15" t="str">
        <f>'[1]Annex 2 EHV charges'!$G293</f>
        <v>Whitsundoles Solar Farm</v>
      </c>
      <c r="B297" s="15" t="str">
        <f>IFERROR(VLOOKUP($A297,'[2]Annex 2 EHV charges'!$G$10:$P$346,2,FALSE),"-")</f>
        <v>-</v>
      </c>
      <c r="C297" s="41">
        <f>_xlfn.XLOOKUP($A297,'[1]Annex 2 EHV charges'!$G$10:$G$296,'[1]Annex 2 EHV charges'!$I$10:$I$296,"-",0)</f>
        <v>19.88</v>
      </c>
      <c r="D297" s="41">
        <f>_xlfn.XLOOKUP($A297,'[3]Annex 2 EHV charges'!$G$10:$G$307,'[3]Annex 2 EHV charges'!$I$10:$I$307,0,0)</f>
        <v>20.96</v>
      </c>
      <c r="E297" s="41">
        <f>IFERROR(_xlfn.XLOOKUP($A297,'[4]Annex 2 EHV charges'!$G$10:$G$290,'[4]Annex 2 EHV charges'!$I$10:$I$290,0,0),0)</f>
        <v>21.7</v>
      </c>
      <c r="F297" s="41">
        <f>_xlfn.XLOOKUP($A297,'[5]Annex 2 EHV charges'!$G$10:$G$308,'[5]Annex 2 EHV charges'!$J$10:$J$308,0,0)</f>
        <v>21.34</v>
      </c>
      <c r="G297" s="41">
        <f>_xlfn.XLOOKUP($A297,'[2]Annex 2 EHV charges'!$G$10:$G$346,'[2]Annex 2 EHV charges'!$J$10:$J$346,0,0)</f>
        <v>0</v>
      </c>
      <c r="H297" s="16">
        <f t="shared" si="21"/>
        <v>72.561999999999998</v>
      </c>
      <c r="I297" s="16">
        <f t="shared" si="22"/>
        <v>76.504000000000005</v>
      </c>
      <c r="J297" s="16">
        <f t="shared" si="25"/>
        <v>79.204999999999998</v>
      </c>
      <c r="K297" s="16">
        <f t="shared" si="23"/>
        <v>78.104399999999998</v>
      </c>
      <c r="L297" s="16">
        <f t="shared" si="24"/>
        <v>0</v>
      </c>
    </row>
    <row r="298" spans="1:12" x14ac:dyDescent="0.3">
      <c r="A298" s="15" t="str">
        <f>'[1]Annex 2 EHV charges'!$G294</f>
        <v>Wide Lane Solar Farm</v>
      </c>
      <c r="B298" s="15" t="str">
        <f>IFERROR(VLOOKUP($A298,'[2]Annex 2 EHV charges'!$G$10:$P$346,2,FALSE),"-")</f>
        <v>-</v>
      </c>
      <c r="C298" s="41">
        <f>_xlfn.XLOOKUP($A298,'[1]Annex 2 EHV charges'!$G$10:$G$296,'[1]Annex 2 EHV charges'!$I$10:$I$296,"-",0)</f>
        <v>4.6100000000000003</v>
      </c>
      <c r="D298" s="41">
        <f>_xlfn.XLOOKUP($A298,'[3]Annex 2 EHV charges'!$G$10:$G$307,'[3]Annex 2 EHV charges'!$I$10:$I$307,0,0)</f>
        <v>4.8099999999999996</v>
      </c>
      <c r="E298" s="41">
        <f>IFERROR(_xlfn.XLOOKUP($A298,'[4]Annex 2 EHV charges'!$G$10:$G$290,'[4]Annex 2 EHV charges'!$I$10:$I$290,0,0),0)</f>
        <v>4.99</v>
      </c>
      <c r="F298" s="41">
        <f>_xlfn.XLOOKUP($A298,'[5]Annex 2 EHV charges'!$G$10:$G$308,'[5]Annex 2 EHV charges'!$J$10:$J$308,0,0)</f>
        <v>4.9000000000000004</v>
      </c>
      <c r="G298" s="41">
        <f>_xlfn.XLOOKUP($A298,'[2]Annex 2 EHV charges'!$G$10:$G$346,'[2]Annex 2 EHV charges'!$J$10:$J$346,0,0)</f>
        <v>0</v>
      </c>
      <c r="H298" s="16">
        <f t="shared" si="21"/>
        <v>16.826499999999999</v>
      </c>
      <c r="I298" s="16">
        <f t="shared" si="22"/>
        <v>17.5565</v>
      </c>
      <c r="J298" s="16">
        <f t="shared" si="25"/>
        <v>18.2135</v>
      </c>
      <c r="K298" s="16">
        <f t="shared" si="23"/>
        <v>17.934000000000001</v>
      </c>
      <c r="L298" s="16">
        <f t="shared" si="24"/>
        <v>0</v>
      </c>
    </row>
    <row r="299" spans="1:12" ht="26.4" x14ac:dyDescent="0.3">
      <c r="A299" s="15" t="str">
        <f>'[1]Annex 2 EHV charges'!$G295</f>
        <v>Willow Park Farm Generation</v>
      </c>
      <c r="B299" s="15" t="str">
        <f>IFERROR(VLOOKUP($A299,'[2]Annex 2 EHV charges'!$G$10:$P$346,2,FALSE),"-")</f>
        <v>-</v>
      </c>
      <c r="C299" s="41">
        <f>_xlfn.XLOOKUP($A299,'[1]Annex 2 EHV charges'!$G$10:$G$296,'[1]Annex 2 EHV charges'!$I$10:$I$296,"-",0)</f>
        <v>29.12</v>
      </c>
      <c r="D299" s="41">
        <f>_xlfn.XLOOKUP($A299,'[3]Annex 2 EHV charges'!$G$10:$G$307,'[3]Annex 2 EHV charges'!$I$10:$I$307,0,0)</f>
        <v>30.65</v>
      </c>
      <c r="E299" s="41">
        <f>IFERROR(_xlfn.XLOOKUP($A299,'[4]Annex 2 EHV charges'!$G$10:$G$290,'[4]Annex 2 EHV charges'!$I$10:$I$290,0,0),0)</f>
        <v>0</v>
      </c>
      <c r="F299" s="41">
        <f>_xlfn.XLOOKUP($A299,'[5]Annex 2 EHV charges'!$G$10:$G$308,'[5]Annex 2 EHV charges'!$J$10:$J$308,0,0)</f>
        <v>0</v>
      </c>
      <c r="G299" s="41">
        <f>_xlfn.XLOOKUP($A299,'[2]Annex 2 EHV charges'!$G$10:$G$346,'[2]Annex 2 EHV charges'!$J$10:$J$346,0,0)</f>
        <v>0</v>
      </c>
      <c r="H299" s="16">
        <f t="shared" si="21"/>
        <v>106.28800000000001</v>
      </c>
      <c r="I299" s="16">
        <f t="shared" si="22"/>
        <v>111.8725</v>
      </c>
      <c r="J299" s="16">
        <f t="shared" si="25"/>
        <v>0</v>
      </c>
      <c r="K299" s="16">
        <f t="shared" si="23"/>
        <v>0</v>
      </c>
      <c r="L299" s="16">
        <f t="shared" si="24"/>
        <v>0</v>
      </c>
    </row>
    <row r="300" spans="1:12" x14ac:dyDescent="0.3">
      <c r="A300" s="15" t="str">
        <f>'[1]Annex 2 EHV charges'!$G296</f>
        <v>Wilsthorpe Farm</v>
      </c>
      <c r="B300" s="15" t="str">
        <f>IFERROR(VLOOKUP($A300,'[2]Annex 2 EHV charges'!$G$10:$P$346,2,FALSE),"-")</f>
        <v>-</v>
      </c>
      <c r="C300" s="41">
        <f>_xlfn.XLOOKUP($A300,'[1]Annex 2 EHV charges'!$G$10:$G$296,'[1]Annex 2 EHV charges'!$I$10:$I$296,"-",0)</f>
        <v>3.83</v>
      </c>
      <c r="D300" s="41">
        <f>_xlfn.XLOOKUP($A300,'[3]Annex 2 EHV charges'!$G$10:$G$307,'[3]Annex 2 EHV charges'!$I$10:$I$307,0,0)</f>
        <v>7.46</v>
      </c>
      <c r="E300" s="41">
        <f>IFERROR(_xlfn.XLOOKUP($A300,'[4]Annex 2 EHV charges'!$G$10:$G$290,'[4]Annex 2 EHV charges'!$I$10:$I$290,0,0),0)</f>
        <v>7.73</v>
      </c>
      <c r="F300" s="41">
        <f>_xlfn.XLOOKUP($A300,'[5]Annex 2 EHV charges'!$G$10:$G$308,'[5]Annex 2 EHV charges'!$J$10:$J$308,0,0)</f>
        <v>0</v>
      </c>
      <c r="G300" s="41">
        <f>_xlfn.XLOOKUP($A300,'[2]Annex 2 EHV charges'!$G$10:$G$346,'[2]Annex 2 EHV charges'!$J$10:$J$346,0,0)</f>
        <v>0</v>
      </c>
      <c r="H300" s="16">
        <f t="shared" si="21"/>
        <v>13.9795</v>
      </c>
      <c r="I300" s="16">
        <f t="shared" si="22"/>
        <v>27.228999999999999</v>
      </c>
      <c r="J300" s="16">
        <f t="shared" si="25"/>
        <v>28.214500000000001</v>
      </c>
      <c r="K300" s="16">
        <f t="shared" si="23"/>
        <v>0</v>
      </c>
      <c r="L300" s="16">
        <f t="shared" si="24"/>
        <v>0</v>
      </c>
    </row>
    <row r="301" spans="1:12" x14ac:dyDescent="0.3">
      <c r="A301" s="15">
        <f>'[1]Annex 2 EHV charges'!$G297</f>
        <v>0</v>
      </c>
      <c r="B301" s="15" t="str">
        <f>IFERROR(VLOOKUP($A301,'[2]Annex 2 EHV charges'!$G$10:$P$346,2,FALSE),"-")</f>
        <v>-</v>
      </c>
      <c r="C301" s="41" t="str">
        <f>_xlfn.XLOOKUP($A301,'[1]Annex 2 EHV charges'!$G$10:$G$296,'[1]Annex 2 EHV charges'!$I$10:$I$296,"-",0)</f>
        <v>-</v>
      </c>
      <c r="D301" s="41">
        <f>_xlfn.XLOOKUP($A301,'[3]Annex 2 EHV charges'!$G$10:$G$307,'[3]Annex 2 EHV charges'!$I$10:$I$307,0,0)</f>
        <v>0</v>
      </c>
      <c r="E301" s="41">
        <f>IFERROR(_xlfn.XLOOKUP($A301,'[4]Annex 2 EHV charges'!$G$10:$G$290,'[4]Annex 2 EHV charges'!$I$10:$I$290,0,0),0)</f>
        <v>0</v>
      </c>
      <c r="F301" s="41">
        <f>_xlfn.XLOOKUP($A301,'[5]Annex 2 EHV charges'!$G$10:$G$308,'[5]Annex 2 EHV charges'!$J$10:$J$308,0,0)</f>
        <v>0</v>
      </c>
      <c r="G301" s="41">
        <f>_xlfn.XLOOKUP($A301,'[2]Annex 2 EHV charges'!$G$10:$G$346,'[2]Annex 2 EHV charges'!$J$10:$J$346,0,0)</f>
        <v>0</v>
      </c>
      <c r="H301" s="16" t="e">
        <f t="shared" si="21"/>
        <v>#VALUE!</v>
      </c>
      <c r="I301" s="16">
        <f t="shared" si="22"/>
        <v>0</v>
      </c>
      <c r="J301" s="16">
        <f t="shared" si="25"/>
        <v>0</v>
      </c>
      <c r="K301" s="16">
        <f t="shared" si="23"/>
        <v>0</v>
      </c>
      <c r="L301" s="16">
        <f t="shared" si="24"/>
        <v>0</v>
      </c>
    </row>
    <row r="302" spans="1:12" x14ac:dyDescent="0.3">
      <c r="A302" s="15">
        <f>'[1]Annex 2 EHV charges'!$G298</f>
        <v>0</v>
      </c>
      <c r="B302" s="15" t="str">
        <f>IFERROR(VLOOKUP($A302,'[2]Annex 2 EHV charges'!$G$10:$P$346,2,FALSE),"-")</f>
        <v>-</v>
      </c>
      <c r="C302" s="41" t="str">
        <f>_xlfn.XLOOKUP($A302,'[1]Annex 2 EHV charges'!$G$10:$G$296,'[1]Annex 2 EHV charges'!$I$10:$I$296,"-",0)</f>
        <v>-</v>
      </c>
      <c r="D302" s="41">
        <f>_xlfn.XLOOKUP($A302,'[3]Annex 2 EHV charges'!$G$10:$G$307,'[3]Annex 2 EHV charges'!$I$10:$I$307,0,0)</f>
        <v>0</v>
      </c>
      <c r="E302" s="41">
        <f>IFERROR(_xlfn.XLOOKUP($A302,'[4]Annex 2 EHV charges'!$G$10:$G$290,'[4]Annex 2 EHV charges'!$I$10:$I$290,0,0),0)</f>
        <v>0</v>
      </c>
      <c r="F302" s="41">
        <f>_xlfn.XLOOKUP($A302,'[5]Annex 2 EHV charges'!$G$10:$G$308,'[5]Annex 2 EHV charges'!$J$10:$J$308,0,0)</f>
        <v>0</v>
      </c>
      <c r="G302" s="41">
        <f>_xlfn.XLOOKUP($A302,'[2]Annex 2 EHV charges'!$G$10:$G$346,'[2]Annex 2 EHV charges'!$J$10:$J$346,0,0)</f>
        <v>0</v>
      </c>
      <c r="H302" s="16" t="e">
        <f t="shared" si="21"/>
        <v>#VALUE!</v>
      </c>
      <c r="I302" s="16">
        <f t="shared" si="22"/>
        <v>0</v>
      </c>
      <c r="J302" s="16">
        <f t="shared" si="25"/>
        <v>0</v>
      </c>
      <c r="K302" s="16">
        <f t="shared" si="23"/>
        <v>0</v>
      </c>
      <c r="L302" s="16">
        <f t="shared" si="24"/>
        <v>0</v>
      </c>
    </row>
    <row r="303" spans="1:12" x14ac:dyDescent="0.3">
      <c r="A303" s="15">
        <f>'[1]Annex 2 EHV charges'!$G299</f>
        <v>0</v>
      </c>
      <c r="B303" s="15" t="str">
        <f>IFERROR(VLOOKUP($A303,'[2]Annex 2 EHV charges'!$G$10:$P$346,2,FALSE),"-")</f>
        <v>-</v>
      </c>
      <c r="C303" s="41" t="str">
        <f>_xlfn.XLOOKUP($A303,'[1]Annex 2 EHV charges'!$G$10:$G$296,'[1]Annex 2 EHV charges'!$I$10:$I$296,"-",0)</f>
        <v>-</v>
      </c>
      <c r="D303" s="41">
        <f>_xlfn.XLOOKUP($A303,'[3]Annex 2 EHV charges'!$G$10:$G$307,'[3]Annex 2 EHV charges'!$I$10:$I$307,0,0)</f>
        <v>0</v>
      </c>
      <c r="E303" s="41">
        <f>IFERROR(_xlfn.XLOOKUP($A303,'[4]Annex 2 EHV charges'!$G$10:$G$290,'[4]Annex 2 EHV charges'!$I$10:$I$290,0,0),0)</f>
        <v>0</v>
      </c>
      <c r="F303" s="41">
        <f>_xlfn.XLOOKUP($A303,'[5]Annex 2 EHV charges'!$G$10:$G$308,'[5]Annex 2 EHV charges'!$J$10:$J$308,0,0)</f>
        <v>0</v>
      </c>
      <c r="G303" s="41">
        <f>_xlfn.XLOOKUP($A303,'[2]Annex 2 EHV charges'!$G$10:$G$346,'[2]Annex 2 EHV charges'!$J$10:$J$346,0,0)</f>
        <v>0</v>
      </c>
      <c r="H303" s="16" t="e">
        <f t="shared" si="21"/>
        <v>#VALUE!</v>
      </c>
      <c r="I303" s="16">
        <f t="shared" si="22"/>
        <v>0</v>
      </c>
      <c r="J303" s="16">
        <f t="shared" si="25"/>
        <v>0</v>
      </c>
      <c r="K303" s="16">
        <f t="shared" si="23"/>
        <v>0</v>
      </c>
      <c r="L303" s="16">
        <f t="shared" si="24"/>
        <v>0</v>
      </c>
    </row>
    <row r="304" spans="1:12" x14ac:dyDescent="0.3">
      <c r="A304" s="15">
        <f>'[1]Annex 2 EHV charges'!$G300</f>
        <v>0</v>
      </c>
      <c r="B304" s="15" t="str">
        <f>IFERROR(VLOOKUP($A304,'[2]Annex 2 EHV charges'!$G$10:$P$346,2,FALSE),"-")</f>
        <v>-</v>
      </c>
      <c r="C304" s="41" t="str">
        <f>_xlfn.XLOOKUP($A304,'[1]Annex 2 EHV charges'!$G$10:$G$296,'[1]Annex 2 EHV charges'!$I$10:$I$296,"-",0)</f>
        <v>-</v>
      </c>
      <c r="D304" s="41">
        <f>_xlfn.XLOOKUP($A304,'[3]Annex 2 EHV charges'!$G$10:$G$307,'[3]Annex 2 EHV charges'!$I$10:$I$307,0,0)</f>
        <v>0</v>
      </c>
      <c r="E304" s="41">
        <f>IFERROR(_xlfn.XLOOKUP($A304,'[4]Annex 2 EHV charges'!$G$10:$G$290,'[4]Annex 2 EHV charges'!$I$10:$I$290,0,0),0)</f>
        <v>0</v>
      </c>
      <c r="F304" s="41">
        <f>_xlfn.XLOOKUP($A304,'[5]Annex 2 EHV charges'!$G$10:$G$308,'[5]Annex 2 EHV charges'!$J$10:$J$308,0,0)</f>
        <v>0</v>
      </c>
      <c r="G304" s="41">
        <f>_xlfn.XLOOKUP($A304,'[2]Annex 2 EHV charges'!$G$10:$G$346,'[2]Annex 2 EHV charges'!$J$10:$J$346,0,0)</f>
        <v>0</v>
      </c>
      <c r="H304" s="16" t="e">
        <f t="shared" si="21"/>
        <v>#VALUE!</v>
      </c>
      <c r="I304" s="16">
        <f t="shared" si="22"/>
        <v>0</v>
      </c>
      <c r="J304" s="16">
        <f t="shared" si="25"/>
        <v>0</v>
      </c>
      <c r="K304" s="16">
        <f t="shared" si="23"/>
        <v>0</v>
      </c>
      <c r="L304" s="16">
        <f t="shared" si="24"/>
        <v>0</v>
      </c>
    </row>
    <row r="305" spans="1:12" x14ac:dyDescent="0.3">
      <c r="A305" s="15">
        <f>'[1]Annex 2 EHV charges'!$G301</f>
        <v>0</v>
      </c>
      <c r="B305" s="15" t="str">
        <f>IFERROR(VLOOKUP($A305,'[2]Annex 2 EHV charges'!$G$10:$P$346,2,FALSE),"-")</f>
        <v>-</v>
      </c>
      <c r="C305" s="41" t="str">
        <f>_xlfn.XLOOKUP($A305,'[1]Annex 2 EHV charges'!$G$10:$G$296,'[1]Annex 2 EHV charges'!$I$10:$I$296,"-",0)</f>
        <v>-</v>
      </c>
      <c r="D305" s="41">
        <f>_xlfn.XLOOKUP($A305,'[3]Annex 2 EHV charges'!$G$10:$G$307,'[3]Annex 2 EHV charges'!$I$10:$I$307,0,0)</f>
        <v>0</v>
      </c>
      <c r="E305" s="41">
        <f>IFERROR(_xlfn.XLOOKUP($A305,'[4]Annex 2 EHV charges'!$G$10:$G$290,'[4]Annex 2 EHV charges'!$I$10:$I$290,0,0),0)</f>
        <v>0</v>
      </c>
      <c r="F305" s="41">
        <f>_xlfn.XLOOKUP($A305,'[5]Annex 2 EHV charges'!$G$10:$G$308,'[5]Annex 2 EHV charges'!$J$10:$J$308,0,0)</f>
        <v>0</v>
      </c>
      <c r="G305" s="41">
        <f>_xlfn.XLOOKUP($A305,'[2]Annex 2 EHV charges'!$G$10:$G$346,'[2]Annex 2 EHV charges'!$J$10:$J$346,0,0)</f>
        <v>0</v>
      </c>
      <c r="H305" s="16" t="e">
        <f t="shared" si="21"/>
        <v>#VALUE!</v>
      </c>
      <c r="I305" s="16">
        <f t="shared" si="22"/>
        <v>0</v>
      </c>
      <c r="J305" s="16">
        <f t="shared" si="25"/>
        <v>0</v>
      </c>
      <c r="K305" s="16">
        <f t="shared" si="23"/>
        <v>0</v>
      </c>
      <c r="L305" s="16">
        <f t="shared" si="24"/>
        <v>0</v>
      </c>
    </row>
    <row r="306" spans="1:12" x14ac:dyDescent="0.3">
      <c r="A306" s="15">
        <f>'[1]Annex 2 EHV charges'!$G302</f>
        <v>0</v>
      </c>
      <c r="B306" s="15" t="str">
        <f>IFERROR(VLOOKUP($A306,'[2]Annex 2 EHV charges'!$G$10:$P$346,2,FALSE),"-")</f>
        <v>-</v>
      </c>
      <c r="C306" s="41" t="str">
        <f>_xlfn.XLOOKUP($A306,'[1]Annex 2 EHV charges'!$G$10:$G$296,'[1]Annex 2 EHV charges'!$I$10:$I$296,"-",0)</f>
        <v>-</v>
      </c>
      <c r="D306" s="41">
        <f>_xlfn.XLOOKUP($A306,'[3]Annex 2 EHV charges'!$G$10:$G$307,'[3]Annex 2 EHV charges'!$I$10:$I$307,0,0)</f>
        <v>0</v>
      </c>
      <c r="E306" s="41">
        <f>IFERROR(_xlfn.XLOOKUP($A306,'[4]Annex 2 EHV charges'!$G$10:$G$290,'[4]Annex 2 EHV charges'!$I$10:$I$290,0,0),0)</f>
        <v>0</v>
      </c>
      <c r="F306" s="41">
        <f>_xlfn.XLOOKUP($A306,'[5]Annex 2 EHV charges'!$G$10:$G$308,'[5]Annex 2 EHV charges'!$J$10:$J$308,0,0)</f>
        <v>0</v>
      </c>
      <c r="G306" s="41">
        <f>_xlfn.XLOOKUP($A306,'[2]Annex 2 EHV charges'!$G$10:$G$346,'[2]Annex 2 EHV charges'!$J$10:$J$346,0,0)</f>
        <v>0</v>
      </c>
      <c r="H306" s="16" t="e">
        <f t="shared" si="21"/>
        <v>#VALUE!</v>
      </c>
      <c r="I306" s="16">
        <f t="shared" si="22"/>
        <v>0</v>
      </c>
      <c r="J306" s="16">
        <f t="shared" si="25"/>
        <v>0</v>
      </c>
      <c r="K306" s="16">
        <f t="shared" si="23"/>
        <v>0</v>
      </c>
      <c r="L306" s="16">
        <f t="shared" si="24"/>
        <v>0</v>
      </c>
    </row>
    <row r="307" spans="1:12" x14ac:dyDescent="0.3">
      <c r="A307" s="15">
        <f>'[1]Annex 2 EHV charges'!$G303</f>
        <v>0</v>
      </c>
      <c r="B307" s="15" t="str">
        <f>IFERROR(VLOOKUP($A307,'[2]Annex 2 EHV charges'!$G$10:$P$346,2,FALSE),"-")</f>
        <v>-</v>
      </c>
      <c r="C307" s="41" t="str">
        <f>_xlfn.XLOOKUP($A307,'[1]Annex 2 EHV charges'!$G$10:$G$296,'[1]Annex 2 EHV charges'!$I$10:$I$296,"-",0)</f>
        <v>-</v>
      </c>
      <c r="D307" s="41">
        <f>_xlfn.XLOOKUP($A307,'[3]Annex 2 EHV charges'!$G$10:$G$307,'[3]Annex 2 EHV charges'!$I$10:$I$307,0,0)</f>
        <v>0</v>
      </c>
      <c r="E307" s="41">
        <f>IFERROR(_xlfn.XLOOKUP($A307,'[4]Annex 2 EHV charges'!$G$10:$G$290,'[4]Annex 2 EHV charges'!$I$10:$I$290,0,0),0)</f>
        <v>0</v>
      </c>
      <c r="F307" s="41">
        <f>_xlfn.XLOOKUP($A307,'[5]Annex 2 EHV charges'!$G$10:$G$308,'[5]Annex 2 EHV charges'!$J$10:$J$308,0,0)</f>
        <v>0</v>
      </c>
      <c r="G307" s="41">
        <f>_xlfn.XLOOKUP($A307,'[2]Annex 2 EHV charges'!$G$10:$G$346,'[2]Annex 2 EHV charges'!$J$10:$J$346,0,0)</f>
        <v>0</v>
      </c>
      <c r="H307" s="16" t="e">
        <f t="shared" si="21"/>
        <v>#VALUE!</v>
      </c>
      <c r="I307" s="16">
        <f t="shared" si="22"/>
        <v>0</v>
      </c>
      <c r="J307" s="16">
        <f t="shared" si="25"/>
        <v>0</v>
      </c>
      <c r="K307" s="16">
        <f t="shared" si="23"/>
        <v>0</v>
      </c>
      <c r="L307" s="16">
        <f t="shared" si="24"/>
        <v>0</v>
      </c>
    </row>
    <row r="308" spans="1:12" x14ac:dyDescent="0.3">
      <c r="A308" s="15">
        <f>'[1]Annex 2 EHV charges'!$G304</f>
        <v>0</v>
      </c>
      <c r="B308" s="15" t="str">
        <f>IFERROR(VLOOKUP($A308,'[2]Annex 2 EHV charges'!$G$10:$P$346,2,FALSE),"-")</f>
        <v>-</v>
      </c>
      <c r="C308" s="41" t="str">
        <f>_xlfn.XLOOKUP($A308,'[1]Annex 2 EHV charges'!$G$10:$G$296,'[1]Annex 2 EHV charges'!$I$10:$I$296,"-",0)</f>
        <v>-</v>
      </c>
      <c r="D308" s="41">
        <f>_xlfn.XLOOKUP($A308,'[3]Annex 2 EHV charges'!$G$10:$G$307,'[3]Annex 2 EHV charges'!$I$10:$I$307,0,0)</f>
        <v>0</v>
      </c>
      <c r="E308" s="41">
        <f>IFERROR(_xlfn.XLOOKUP($A308,'[4]Annex 2 EHV charges'!$G$10:$G$290,'[4]Annex 2 EHV charges'!$I$10:$I$290,0,0),0)</f>
        <v>0</v>
      </c>
      <c r="F308" s="41">
        <f>_xlfn.XLOOKUP($A308,'[5]Annex 2 EHV charges'!$G$10:$G$308,'[5]Annex 2 EHV charges'!$J$10:$J$308,0,0)</f>
        <v>0</v>
      </c>
      <c r="G308" s="41">
        <f>_xlfn.XLOOKUP($A308,'[2]Annex 2 EHV charges'!$G$10:$G$346,'[2]Annex 2 EHV charges'!$J$10:$J$346,0,0)</f>
        <v>0</v>
      </c>
      <c r="H308" s="16" t="e">
        <f t="shared" si="21"/>
        <v>#VALUE!</v>
      </c>
      <c r="I308" s="16">
        <f t="shared" si="22"/>
        <v>0</v>
      </c>
      <c r="J308" s="16">
        <f t="shared" si="25"/>
        <v>0</v>
      </c>
      <c r="K308" s="16">
        <f t="shared" si="23"/>
        <v>0</v>
      </c>
      <c r="L308" s="16">
        <f t="shared" si="24"/>
        <v>0</v>
      </c>
    </row>
    <row r="309" spans="1:12" x14ac:dyDescent="0.3">
      <c r="A309" s="15">
        <f>'[1]Annex 2 EHV charges'!$G305</f>
        <v>0</v>
      </c>
      <c r="B309" s="15" t="str">
        <f>IFERROR(VLOOKUP($A309,'[2]Annex 2 EHV charges'!$G$10:$P$346,2,FALSE),"-")</f>
        <v>-</v>
      </c>
      <c r="C309" s="41" t="str">
        <f>_xlfn.XLOOKUP($A309,'[1]Annex 2 EHV charges'!$G$10:$G$296,'[1]Annex 2 EHV charges'!$I$10:$I$296,"-",0)</f>
        <v>-</v>
      </c>
      <c r="D309" s="41">
        <f>_xlfn.XLOOKUP($A309,'[3]Annex 2 EHV charges'!$G$10:$G$307,'[3]Annex 2 EHV charges'!$I$10:$I$307,0,0)</f>
        <v>0</v>
      </c>
      <c r="E309" s="41">
        <f>IFERROR(_xlfn.XLOOKUP($A309,'[4]Annex 2 EHV charges'!$G$10:$G$290,'[4]Annex 2 EHV charges'!$I$10:$I$290,0,0),0)</f>
        <v>0</v>
      </c>
      <c r="F309" s="41">
        <f>_xlfn.XLOOKUP($A309,'[5]Annex 2 EHV charges'!$G$10:$G$308,'[5]Annex 2 EHV charges'!$J$10:$J$308,0,0)</f>
        <v>0</v>
      </c>
      <c r="G309" s="41">
        <f>_xlfn.XLOOKUP($A309,'[2]Annex 2 EHV charges'!$G$10:$G$346,'[2]Annex 2 EHV charges'!$J$10:$J$346,0,0)</f>
        <v>0</v>
      </c>
      <c r="H309" s="16" t="e">
        <f t="shared" si="21"/>
        <v>#VALUE!</v>
      </c>
      <c r="I309" s="16">
        <f t="shared" si="22"/>
        <v>0</v>
      </c>
      <c r="J309" s="16">
        <f t="shared" si="25"/>
        <v>0</v>
      </c>
      <c r="K309" s="16">
        <f t="shared" si="23"/>
        <v>0</v>
      </c>
      <c r="L309" s="16">
        <f t="shared" si="24"/>
        <v>0</v>
      </c>
    </row>
    <row r="310" spans="1:12" x14ac:dyDescent="0.3">
      <c r="A310" s="15">
        <f>'[1]Annex 2 EHV charges'!$G306</f>
        <v>0</v>
      </c>
      <c r="B310" s="15" t="str">
        <f>IFERROR(VLOOKUP($A310,'[2]Annex 2 EHV charges'!$G$10:$P$346,2,FALSE),"-")</f>
        <v>-</v>
      </c>
      <c r="C310" s="41" t="str">
        <f>_xlfn.XLOOKUP($A310,'[1]Annex 2 EHV charges'!$G$10:$G$296,'[1]Annex 2 EHV charges'!$I$10:$I$296,"-",0)</f>
        <v>-</v>
      </c>
      <c r="D310" s="41">
        <f>_xlfn.XLOOKUP($A310,'[3]Annex 2 EHV charges'!$G$10:$G$307,'[3]Annex 2 EHV charges'!$I$10:$I$307,0,0)</f>
        <v>0</v>
      </c>
      <c r="E310" s="41">
        <f>IFERROR(_xlfn.XLOOKUP($A310,'[4]Annex 2 EHV charges'!$G$10:$G$290,'[4]Annex 2 EHV charges'!$I$10:$I$290,0,0),0)</f>
        <v>0</v>
      </c>
      <c r="F310" s="41">
        <f>_xlfn.XLOOKUP($A310,'[5]Annex 2 EHV charges'!$G$10:$G$308,'[5]Annex 2 EHV charges'!$J$10:$J$308,0,0)</f>
        <v>0</v>
      </c>
      <c r="G310" s="41">
        <f>_xlfn.XLOOKUP($A310,'[2]Annex 2 EHV charges'!$G$10:$G$346,'[2]Annex 2 EHV charges'!$J$10:$J$346,0,0)</f>
        <v>0</v>
      </c>
      <c r="H310" s="16" t="e">
        <f t="shared" si="21"/>
        <v>#VALUE!</v>
      </c>
      <c r="I310" s="16">
        <f t="shared" si="22"/>
        <v>0</v>
      </c>
      <c r="J310" s="16">
        <f t="shared" si="25"/>
        <v>0</v>
      </c>
      <c r="K310" s="16">
        <f t="shared" si="23"/>
        <v>0</v>
      </c>
      <c r="L310" s="16">
        <f t="shared" si="24"/>
        <v>0</v>
      </c>
    </row>
    <row r="311" spans="1:12" x14ac:dyDescent="0.3">
      <c r="A311" s="15">
        <f>'[1]Annex 2 EHV charges'!$G307</f>
        <v>0</v>
      </c>
      <c r="B311" s="15" t="str">
        <f>IFERROR(VLOOKUP($A311,'[2]Annex 2 EHV charges'!$G$10:$P$346,2,FALSE),"-")</f>
        <v>-</v>
      </c>
      <c r="C311" s="41" t="str">
        <f>_xlfn.XLOOKUP($A311,'[1]Annex 2 EHV charges'!$G$10:$G$296,'[1]Annex 2 EHV charges'!$I$10:$I$296,"-",0)</f>
        <v>-</v>
      </c>
      <c r="D311" s="41">
        <f>_xlfn.XLOOKUP($A311,'[3]Annex 2 EHV charges'!$G$10:$G$307,'[3]Annex 2 EHV charges'!$I$10:$I$307,0,0)</f>
        <v>0</v>
      </c>
      <c r="E311" s="41">
        <f>IFERROR(_xlfn.XLOOKUP($A311,'[4]Annex 2 EHV charges'!$G$10:$G$290,'[4]Annex 2 EHV charges'!$I$10:$I$290,0,0),0)</f>
        <v>0</v>
      </c>
      <c r="F311" s="41">
        <f>_xlfn.XLOOKUP($A311,'[5]Annex 2 EHV charges'!$G$10:$G$308,'[5]Annex 2 EHV charges'!$J$10:$J$308,0,0)</f>
        <v>0</v>
      </c>
      <c r="G311" s="41">
        <f>_xlfn.XLOOKUP($A311,'[2]Annex 2 EHV charges'!$G$10:$G$346,'[2]Annex 2 EHV charges'!$J$10:$J$346,0,0)</f>
        <v>0</v>
      </c>
      <c r="H311" s="16" t="e">
        <f t="shared" si="21"/>
        <v>#VALUE!</v>
      </c>
      <c r="I311" s="16">
        <f t="shared" si="22"/>
        <v>0</v>
      </c>
      <c r="J311" s="16">
        <f t="shared" si="25"/>
        <v>0</v>
      </c>
      <c r="K311" s="16">
        <f t="shared" si="23"/>
        <v>0</v>
      </c>
      <c r="L311" s="16">
        <f t="shared" si="24"/>
        <v>0</v>
      </c>
    </row>
    <row r="312" spans="1:12" x14ac:dyDescent="0.3">
      <c r="A312" s="15">
        <f>'[1]Annex 2 EHV charges'!$G308</f>
        <v>0</v>
      </c>
      <c r="B312" s="15" t="str">
        <f>IFERROR(VLOOKUP($A312,'[2]Annex 2 EHV charges'!$G$10:$P$346,2,FALSE),"-")</f>
        <v>-</v>
      </c>
      <c r="C312" s="41" t="str">
        <f>_xlfn.XLOOKUP($A312,'[1]Annex 2 EHV charges'!$G$10:$G$296,'[1]Annex 2 EHV charges'!$I$10:$I$296,"-",0)</f>
        <v>-</v>
      </c>
      <c r="D312" s="41">
        <f>_xlfn.XLOOKUP($A312,'[3]Annex 2 EHV charges'!$G$10:$G$307,'[3]Annex 2 EHV charges'!$I$10:$I$307,0,0)</f>
        <v>0</v>
      </c>
      <c r="E312" s="41">
        <f>IFERROR(_xlfn.XLOOKUP($A312,'[4]Annex 2 EHV charges'!$G$10:$G$290,'[4]Annex 2 EHV charges'!$I$10:$I$290,0,0),0)</f>
        <v>0</v>
      </c>
      <c r="F312" s="41">
        <f>_xlfn.XLOOKUP($A312,'[5]Annex 2 EHV charges'!$G$10:$G$308,'[5]Annex 2 EHV charges'!$J$10:$J$308,0,0)</f>
        <v>0</v>
      </c>
      <c r="G312" s="41">
        <f>_xlfn.XLOOKUP($A312,'[2]Annex 2 EHV charges'!$G$10:$G$346,'[2]Annex 2 EHV charges'!$J$10:$J$346,0,0)</f>
        <v>0</v>
      </c>
      <c r="H312" s="16" t="e">
        <f t="shared" si="21"/>
        <v>#VALUE!</v>
      </c>
      <c r="I312" s="16">
        <f t="shared" si="22"/>
        <v>0</v>
      </c>
      <c r="J312" s="16">
        <f t="shared" si="25"/>
        <v>0</v>
      </c>
      <c r="K312" s="16">
        <f t="shared" si="23"/>
        <v>0</v>
      </c>
      <c r="L312" s="16">
        <f t="shared" si="24"/>
        <v>0</v>
      </c>
    </row>
    <row r="313" spans="1:12" x14ac:dyDescent="0.3">
      <c r="A313" s="15"/>
      <c r="B313" s="15"/>
    </row>
    <row r="314" spans="1:12" x14ac:dyDescent="0.3">
      <c r="A314" s="15"/>
      <c r="B314" s="15"/>
    </row>
    <row r="315" spans="1:12" x14ac:dyDescent="0.3">
      <c r="A315" s="15"/>
      <c r="B315" s="15"/>
    </row>
    <row r="316" spans="1:12" x14ac:dyDescent="0.3">
      <c r="A316" s="15"/>
      <c r="B316" s="15"/>
    </row>
    <row r="317" spans="1:12" x14ac:dyDescent="0.3">
      <c r="A317" s="15"/>
      <c r="B317" s="15"/>
    </row>
    <row r="318" spans="1:12" x14ac:dyDescent="0.3">
      <c r="A318" s="15"/>
      <c r="B318" s="15"/>
    </row>
    <row r="319" spans="1:12" x14ac:dyDescent="0.3">
      <c r="A319" s="15"/>
      <c r="B319" s="15"/>
    </row>
    <row r="320" spans="1:1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</sheetData>
  <mergeCells count="12">
    <mergeCell ref="U11:AE11"/>
    <mergeCell ref="B6:P6"/>
    <mergeCell ref="B8:P8"/>
    <mergeCell ref="R13:Z13"/>
    <mergeCell ref="AB13:AF13"/>
    <mergeCell ref="C10:H10"/>
    <mergeCell ref="B7:P7"/>
    <mergeCell ref="B1:P1"/>
    <mergeCell ref="B2:P2"/>
    <mergeCell ref="B3:P3"/>
    <mergeCell ref="B4:P4"/>
    <mergeCell ref="B5:P5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Dr_Sam</dc:creator>
  <cp:lastModifiedBy>Jude Onuh</cp:lastModifiedBy>
  <dcterms:created xsi:type="dcterms:W3CDTF">2023-05-27T08:30:42Z</dcterms:created>
  <dcterms:modified xsi:type="dcterms:W3CDTF">2024-09-11T11:39:42Z</dcterms:modified>
</cp:coreProperties>
</file>