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ha\Downloads\"/>
    </mc:Choice>
  </mc:AlternateContent>
  <xr:revisionPtr revIDLastSave="0" documentId="13_ncr:1_{B09C4C37-8D34-4669-A7E2-854C083D62D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st_of_Living_Index_by_Country" sheetId="1" r:id="rId1"/>
  </sheets>
  <calcPr calcId="191029"/>
</workbook>
</file>

<file path=xl/calcChain.xml><?xml version="1.0" encoding="utf-8"?>
<calcChain xmlns="http://schemas.openxmlformats.org/spreadsheetml/2006/main">
  <c r="N81" i="1" l="1"/>
  <c r="N80" i="1"/>
  <c r="N79" i="1"/>
  <c r="N75" i="1"/>
  <c r="N74" i="1"/>
  <c r="N78" i="1"/>
  <c r="N73" i="1"/>
  <c r="N72" i="1"/>
  <c r="N69" i="1"/>
  <c r="N68" i="1"/>
  <c r="N67" i="1"/>
  <c r="N66" i="1"/>
  <c r="N63" i="1"/>
  <c r="N62" i="1"/>
  <c r="N61" i="1"/>
  <c r="N60" i="1"/>
  <c r="N59" i="1"/>
  <c r="N58" i="1"/>
  <c r="N54" i="1"/>
  <c r="N53" i="1"/>
  <c r="N50" i="1"/>
  <c r="N40" i="1"/>
  <c r="N39" i="1"/>
  <c r="N38" i="1"/>
  <c r="N37" i="1"/>
  <c r="N36" i="1"/>
  <c r="N35" i="1"/>
  <c r="N26" i="1"/>
  <c r="N23" i="1"/>
  <c r="N22" i="1"/>
  <c r="M18" i="1"/>
  <c r="D123" i="1"/>
  <c r="C123" i="1"/>
  <c r="K3" i="1"/>
  <c r="K2" i="1"/>
  <c r="N6" i="1"/>
  <c r="O7" i="1"/>
  <c r="N25" i="1" l="1"/>
  <c r="N24" i="1"/>
</calcChain>
</file>

<file path=xl/sharedStrings.xml><?xml version="1.0" encoding="utf-8"?>
<sst xmlns="http://schemas.openxmlformats.org/spreadsheetml/2006/main" count="211" uniqueCount="199">
  <si>
    <t>Rank</t>
  </si>
  <si>
    <t>Country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</si>
  <si>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</si>
  <si>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</si>
  <si>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</si>
  <si>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</si>
  <si>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</si>
  <si>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</si>
  <si>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Module 4</t>
  </si>
  <si>
    <t>Switzerland</t>
  </si>
  <si>
    <t>Bahamas</t>
  </si>
  <si>
    <t>Iceland</t>
  </si>
  <si>
    <t>Singapore</t>
  </si>
  <si>
    <t>Barbados</t>
  </si>
  <si>
    <t>calculate variance of a linear combination of some variables</t>
  </si>
  <si>
    <t>Norway</t>
  </si>
  <si>
    <t>Denmark</t>
  </si>
  <si>
    <t>Hong Kong (China)</t>
  </si>
  <si>
    <t>United States</t>
  </si>
  <si>
    <t>Assume a normal distribution for one of the variables in your data and calculate CDFs and expectations</t>
  </si>
  <si>
    <t>Australia</t>
  </si>
  <si>
    <t>Austria</t>
  </si>
  <si>
    <t>Canada</t>
  </si>
  <si>
    <t>New Zealand</t>
  </si>
  <si>
    <t>Ireland</t>
  </si>
  <si>
    <t>France</t>
  </si>
  <si>
    <t>Puerto Rico</t>
  </si>
  <si>
    <t>Module 5</t>
  </si>
  <si>
    <t>Finland</t>
  </si>
  <si>
    <t>point estimates</t>
  </si>
  <si>
    <t>Netherlands</t>
  </si>
  <si>
    <t>Israel</t>
  </si>
  <si>
    <t>Luxembourg</t>
  </si>
  <si>
    <t>Germany</t>
  </si>
  <si>
    <t>United Kingdom</t>
  </si>
  <si>
    <t xml:space="preserve">confidence intervals with different confidence levels
</t>
  </si>
  <si>
    <t>Belgium</t>
  </si>
  <si>
    <t>South Korea</t>
  </si>
  <si>
    <t>Sweden</t>
  </si>
  <si>
    <t>Italy</t>
  </si>
  <si>
    <t>United Arab Emirates</t>
  </si>
  <si>
    <t>Cyprus</t>
  </si>
  <si>
    <t>Uruguay</t>
  </si>
  <si>
    <t>Jamaica</t>
  </si>
  <si>
    <t>Malta</t>
  </si>
  <si>
    <t>Trinidad And Tobago</t>
  </si>
  <si>
    <t>Costa Rica</t>
  </si>
  <si>
    <t>Bahrain</t>
  </si>
  <si>
    <t>Greece</t>
  </si>
  <si>
    <t>Estonia</t>
  </si>
  <si>
    <t>Qatar</t>
  </si>
  <si>
    <t>Slovenia</t>
  </si>
  <si>
    <t>Latvia</t>
  </si>
  <si>
    <t>Spain</t>
  </si>
  <si>
    <t>Lithuania</t>
  </si>
  <si>
    <t>Slovakia</t>
  </si>
  <si>
    <t>Cuba</t>
  </si>
  <si>
    <t>Czech Republic</t>
  </si>
  <si>
    <t>Panama</t>
  </si>
  <si>
    <t>Japan</t>
  </si>
  <si>
    <t>Croatia</t>
  </si>
  <si>
    <t>Saudi Arabia</t>
  </si>
  <si>
    <t>Taiwan</t>
  </si>
  <si>
    <t>Portugal</t>
  </si>
  <si>
    <t>Oman</t>
  </si>
  <si>
    <t>Kuwait</t>
  </si>
  <si>
    <t>Albania</t>
  </si>
  <si>
    <t>Lebanon</t>
  </si>
  <si>
    <t>Hungary</t>
  </si>
  <si>
    <t>Palestine</t>
  </si>
  <si>
    <t>Jordan</t>
  </si>
  <si>
    <t>Armenia</t>
  </si>
  <si>
    <t>Poland</t>
  </si>
  <si>
    <t>Mexico</t>
  </si>
  <si>
    <t>El Salvador</t>
  </si>
  <si>
    <t>Montenegro</t>
  </si>
  <si>
    <t>Chile</t>
  </si>
  <si>
    <t>Guatemala</t>
  </si>
  <si>
    <t>Venezuela</t>
  </si>
  <si>
    <t>Bulgaria</t>
  </si>
  <si>
    <t>Dominican Republic</t>
  </si>
  <si>
    <t>Serbia</t>
  </si>
  <si>
    <t>Romania</t>
  </si>
  <si>
    <t>Turkey</t>
  </si>
  <si>
    <t>Cambodia</t>
  </si>
  <si>
    <t>Cameroon</t>
  </si>
  <si>
    <t>Zimbabwe</t>
  </si>
  <si>
    <t>Mauritius</t>
  </si>
  <si>
    <t>Fiji</t>
  </si>
  <si>
    <t>Bosnia And Herzegovina</t>
  </si>
  <si>
    <t>Sri Lanka</t>
  </si>
  <si>
    <t>South Africa</t>
  </si>
  <si>
    <t>Thailand</t>
  </si>
  <si>
    <t>Moldova</t>
  </si>
  <si>
    <t>Georgia</t>
  </si>
  <si>
    <t>North Macedonia</t>
  </si>
  <si>
    <t>Ecuador</t>
  </si>
  <si>
    <t>Kazakhstan</t>
  </si>
  <si>
    <t>China</t>
  </si>
  <si>
    <t>Nigeria</t>
  </si>
  <si>
    <t>Azerbaijan</t>
  </si>
  <si>
    <t>Philippines</t>
  </si>
  <si>
    <t>Russia</t>
  </si>
  <si>
    <t>Ghana</t>
  </si>
  <si>
    <t>Brazil</t>
  </si>
  <si>
    <t>Kenya</t>
  </si>
  <si>
    <t>Botswana</t>
  </si>
  <si>
    <t>Malaysia</t>
  </si>
  <si>
    <t>Peru</t>
  </si>
  <si>
    <t>Morocco</t>
  </si>
  <si>
    <t>Kosovo (Disputed Territory)</t>
  </si>
  <si>
    <t>Argentina</t>
  </si>
  <si>
    <t>Iraq</t>
  </si>
  <si>
    <t>Uganda</t>
  </si>
  <si>
    <t>Algeria</t>
  </si>
  <si>
    <t>Colombia</t>
  </si>
  <si>
    <t>Vietnam</t>
  </si>
  <si>
    <t>Tunisia</t>
  </si>
  <si>
    <t>Bolivia</t>
  </si>
  <si>
    <t>Kyrgyzstan</t>
  </si>
  <si>
    <t>Indonesia</t>
  </si>
  <si>
    <t>Iran</t>
  </si>
  <si>
    <t>Uzbekistan</t>
  </si>
  <si>
    <t>Belarus</t>
  </si>
  <si>
    <t>Ukraine</t>
  </si>
  <si>
    <t>Nepal</t>
  </si>
  <si>
    <t>Paraguay</t>
  </si>
  <si>
    <t>Madagascar</t>
  </si>
  <si>
    <t>Syria</t>
  </si>
  <si>
    <t>Tanzania</t>
  </si>
  <si>
    <t>Bangladesh</t>
  </si>
  <si>
    <t>India</t>
  </si>
  <si>
    <t>Egypt</t>
  </si>
  <si>
    <t>Libya</t>
  </si>
  <si>
    <t>Pakistan</t>
  </si>
  <si>
    <t>calculate covariances and correlations</t>
  </si>
  <si>
    <t>The covariance between cost of living index and rent index</t>
  </si>
  <si>
    <t>The correlation coefficient between cost of living index and rent index</t>
  </si>
  <si>
    <t>Variance of cost of living</t>
  </si>
  <si>
    <t>Variance of rent</t>
  </si>
  <si>
    <t>Variance of linear combination of cost of living index and rent index</t>
  </si>
  <si>
    <t>1)</t>
  </si>
  <si>
    <t>2)</t>
  </si>
  <si>
    <t>weight(cost of living)</t>
  </si>
  <si>
    <t>weight(rent index)</t>
  </si>
  <si>
    <t>3)</t>
  </si>
  <si>
    <t>mean of rent index</t>
  </si>
  <si>
    <t>mean of rent index(expectation of rent index)</t>
  </si>
  <si>
    <t>standard deviation of rent index</t>
  </si>
  <si>
    <t>CDFs for rent index</t>
  </si>
  <si>
    <t>CDF for value 19, the rent index value for example</t>
  </si>
  <si>
    <t>4)</t>
  </si>
  <si>
    <t>mean of cost of living index</t>
  </si>
  <si>
    <t>median of cost of living index</t>
  </si>
  <si>
    <t xml:space="preserve">median of rent index </t>
  </si>
  <si>
    <t>mode of cost of living index</t>
  </si>
  <si>
    <t>mode of the rent index</t>
  </si>
  <si>
    <t>5)</t>
  </si>
  <si>
    <t>CDF for value 67.2 , the rent index value for example</t>
  </si>
  <si>
    <t>sample size</t>
  </si>
  <si>
    <t>mean</t>
  </si>
  <si>
    <t>mode</t>
  </si>
  <si>
    <t>meadian</t>
  </si>
  <si>
    <t>cost of living index</t>
  </si>
  <si>
    <t>rent index</t>
  </si>
  <si>
    <t>CDF</t>
  </si>
  <si>
    <t>Value</t>
  </si>
  <si>
    <t>standard error(cost of living)</t>
  </si>
  <si>
    <t>standard error(rent index)</t>
  </si>
  <si>
    <t>critical values(90% confidence level)</t>
  </si>
  <si>
    <t>critical values(95% confidence level)</t>
  </si>
  <si>
    <t>critical values(99% confidence level)</t>
  </si>
  <si>
    <t>margin of error(cost of living (90% c.i))</t>
  </si>
  <si>
    <t>margin of error(rent index(90% c.i))</t>
  </si>
  <si>
    <t>margin of error(cost of living (95% c.i))</t>
  </si>
  <si>
    <t>margin of error(rent index(95% c.i))</t>
  </si>
  <si>
    <t>margin of error(cost of living(99% c.i))</t>
  </si>
  <si>
    <t>margin of error(rent index(99% c.i))</t>
  </si>
  <si>
    <t>cost of living index (lower bound)</t>
  </si>
  <si>
    <t>cost of living index (upper bound)</t>
  </si>
  <si>
    <t>confidence intervals (90%)</t>
  </si>
  <si>
    <t>confidence intervals (95%)</t>
  </si>
  <si>
    <t>rent index (lower bound)</t>
  </si>
  <si>
    <t>rent index (upper bound)</t>
  </si>
  <si>
    <t>cost of living index(lower bound)</t>
  </si>
  <si>
    <t>cost of living index(upper bound)</t>
  </si>
  <si>
    <t>rent index(lower bound)</t>
  </si>
  <si>
    <t>standard deviation of cost of living index</t>
  </si>
  <si>
    <t>rent index(upper bound)</t>
  </si>
  <si>
    <t>confidence intervals (99%)</t>
  </si>
  <si>
    <t>Rent index (C.I)</t>
  </si>
  <si>
    <t>Cost of living index (C.I)</t>
  </si>
  <si>
    <t>Confidence level</t>
  </si>
  <si>
    <t>(39.77,47.34)</t>
  </si>
  <si>
    <t>(13.38,18.73)</t>
  </si>
  <si>
    <t>(40.68,46.43)</t>
  </si>
  <si>
    <t>(14.02,18.09)</t>
  </si>
  <si>
    <t>(41.14,45.97)</t>
  </si>
  <si>
    <t>(14.35,17.76)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</si>
</sst>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docs-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I75" workbookViewId="0">
      <selection activeCell="M91" sqref="M91"/>
    </sheetView>
  </sheetViews>
  <sheetFormatPr defaultColWidth="14.42578125" defaultRowHeight="15" customHeight="1"/>
  <cols>
    <col min="1" max="1" width="10.28515625" customWidth="1"/>
    <col min="2" max="2" width="17.140625" customWidth="1"/>
    <col min="3" max="3" width="23.7109375" customWidth="1"/>
    <col min="4" max="4" width="10.28515625" customWidth="1"/>
    <col min="5" max="5" width="40.28515625" customWidth="1"/>
    <col min="6" max="6" width="33.28515625" customWidth="1"/>
    <col min="7" max="7" width="30" customWidth="1"/>
    <col min="8" max="8" width="28.5703125" customWidth="1"/>
    <col min="9" max="9" width="21.5703125" customWidth="1"/>
    <col min="10" max="10" width="23" bestFit="1" customWidth="1"/>
    <col min="11" max="11" width="21.5703125" customWidth="1"/>
    <col min="12" max="12" width="12" customWidth="1"/>
    <col min="13" max="13" width="52.85546875" customWidth="1"/>
    <col min="14" max="14" width="22.42578125" bestFit="1" customWidth="1"/>
    <col min="15" max="15" width="16.42578125" customWidth="1"/>
    <col min="16" max="16" width="28.28515625" customWidth="1"/>
    <col min="17" max="17" width="15.5703125" customWidth="1"/>
    <col min="18" max="18" width="20.7109375" customWidth="1"/>
    <col min="19" max="19" width="27" customWidth="1"/>
    <col min="20" max="20" width="19" customWidth="1"/>
    <col min="21" max="21" width="18.85546875" customWidth="1"/>
    <col min="22" max="22" width="26.42578125" customWidth="1"/>
    <col min="23" max="23" width="52.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8</v>
      </c>
    </row>
    <row r="2" spans="1:17">
      <c r="A2" s="1">
        <v>1</v>
      </c>
      <c r="B2" s="1" t="s">
        <v>9</v>
      </c>
      <c r="C2" s="1">
        <v>101.1</v>
      </c>
      <c r="D2" s="1">
        <v>46.5</v>
      </c>
      <c r="E2" s="1">
        <v>74.900000000000006</v>
      </c>
      <c r="F2" s="1">
        <v>109.1</v>
      </c>
      <c r="G2" s="1">
        <v>97</v>
      </c>
      <c r="H2" s="1">
        <v>158.69999999999999</v>
      </c>
      <c r="J2" s="8" t="s">
        <v>138</v>
      </c>
      <c r="K2">
        <f>_xlfn.VAR.S(C1:C122)</f>
        <v>260.74415840220752</v>
      </c>
      <c r="L2" s="11" t="s">
        <v>141</v>
      </c>
      <c r="M2" s="4" t="s">
        <v>135</v>
      </c>
    </row>
    <row r="3" spans="1:17">
      <c r="A3" s="1">
        <v>2</v>
      </c>
      <c r="B3" s="1" t="s">
        <v>10</v>
      </c>
      <c r="C3" s="1">
        <v>85</v>
      </c>
      <c r="D3" s="1">
        <v>36.700000000000003</v>
      </c>
      <c r="E3" s="1">
        <v>61.8</v>
      </c>
      <c r="F3" s="1">
        <v>81.599999999999994</v>
      </c>
      <c r="G3" s="1">
        <v>83.3</v>
      </c>
      <c r="H3" s="1">
        <v>54.6</v>
      </c>
      <c r="J3" s="8" t="s">
        <v>139</v>
      </c>
      <c r="K3">
        <f>_xlfn.VAR.S(D1:D122)</f>
        <v>130.23984573002835</v>
      </c>
    </row>
    <row r="4" spans="1:17" ht="15.75" thickBot="1">
      <c r="A4" s="1">
        <v>3</v>
      </c>
      <c r="B4" s="1" t="s">
        <v>11</v>
      </c>
      <c r="C4" s="1">
        <v>83</v>
      </c>
      <c r="D4" s="1">
        <v>39.200000000000003</v>
      </c>
      <c r="E4" s="1">
        <v>62</v>
      </c>
      <c r="F4" s="1">
        <v>88.4</v>
      </c>
      <c r="G4" s="1">
        <v>86.8</v>
      </c>
      <c r="H4" s="1">
        <v>120.3</v>
      </c>
      <c r="J4" s="8" t="s">
        <v>143</v>
      </c>
      <c r="K4">
        <v>0.73</v>
      </c>
      <c r="M4" s="10" t="s">
        <v>136</v>
      </c>
      <c r="N4" s="10"/>
      <c r="O4" s="10"/>
      <c r="P4" s="10"/>
    </row>
    <row r="5" spans="1:17">
      <c r="A5" s="1">
        <v>4</v>
      </c>
      <c r="B5" s="1" t="s">
        <v>12</v>
      </c>
      <c r="C5" s="1">
        <v>76.7</v>
      </c>
      <c r="D5" s="1">
        <v>67.2</v>
      </c>
      <c r="E5" s="1">
        <v>72.099999999999994</v>
      </c>
      <c r="F5" s="1">
        <v>74.599999999999994</v>
      </c>
      <c r="G5" s="1">
        <v>50.4</v>
      </c>
      <c r="H5" s="1">
        <v>111.1</v>
      </c>
      <c r="J5" s="8" t="s">
        <v>144</v>
      </c>
      <c r="K5">
        <v>0.27</v>
      </c>
      <c r="M5" s="7"/>
      <c r="N5" s="7" t="s">
        <v>2</v>
      </c>
      <c r="O5" s="7" t="s">
        <v>3</v>
      </c>
    </row>
    <row r="6" spans="1:17">
      <c r="A6" s="1">
        <v>5</v>
      </c>
      <c r="B6" s="1" t="s">
        <v>13</v>
      </c>
      <c r="C6" s="1">
        <v>76.599999999999994</v>
      </c>
      <c r="D6" s="1">
        <v>19</v>
      </c>
      <c r="E6" s="1">
        <v>48.9</v>
      </c>
      <c r="F6" s="1">
        <v>80.8</v>
      </c>
      <c r="G6" s="1">
        <v>69.400000000000006</v>
      </c>
      <c r="H6" s="1">
        <v>43.5</v>
      </c>
      <c r="M6" s="5" t="s">
        <v>2</v>
      </c>
      <c r="N6" s="5">
        <f>VARP(Cost_of_Living_Index_by_Country!$C$2:$C$122)</f>
        <v>258.58924800218921</v>
      </c>
      <c r="O6" s="5"/>
    </row>
    <row r="7" spans="1:17" ht="15.75" thickBot="1">
      <c r="A7" s="1">
        <v>6</v>
      </c>
      <c r="B7" s="1" t="s">
        <v>15</v>
      </c>
      <c r="C7" s="1">
        <v>76</v>
      </c>
      <c r="D7" s="1">
        <v>26.2</v>
      </c>
      <c r="E7" s="1">
        <v>52.1</v>
      </c>
      <c r="F7" s="1">
        <v>79</v>
      </c>
      <c r="G7" s="1">
        <v>73.5</v>
      </c>
      <c r="H7" s="1">
        <v>114.7</v>
      </c>
      <c r="M7" s="6" t="s">
        <v>3</v>
      </c>
      <c r="N7" s="6">
        <v>150.02285636227035</v>
      </c>
      <c r="O7" s="6">
        <f>VARP(Cost_of_Living_Index_by_Country!$D$2:$D$122)</f>
        <v>129.16348336862316</v>
      </c>
    </row>
    <row r="8" spans="1:17">
      <c r="A8" s="1">
        <v>7</v>
      </c>
      <c r="B8" s="1" t="s">
        <v>16</v>
      </c>
      <c r="C8" s="1">
        <v>72.3</v>
      </c>
      <c r="D8" s="1">
        <v>26.4</v>
      </c>
      <c r="E8" s="1">
        <v>50.2</v>
      </c>
      <c r="F8" s="1">
        <v>64.8</v>
      </c>
      <c r="G8" s="1">
        <v>81.3</v>
      </c>
      <c r="H8" s="1">
        <v>127.2</v>
      </c>
    </row>
    <row r="9" spans="1:17" ht="15.75" thickBot="1">
      <c r="A9" s="1">
        <v>8</v>
      </c>
      <c r="B9" s="1" t="s">
        <v>17</v>
      </c>
      <c r="C9" s="1">
        <v>70.8</v>
      </c>
      <c r="D9" s="1">
        <v>59.4</v>
      </c>
      <c r="E9" s="1">
        <v>65.3</v>
      </c>
      <c r="F9" s="1">
        <v>84.6</v>
      </c>
      <c r="G9" s="1">
        <v>46.2</v>
      </c>
      <c r="H9" s="1">
        <v>109.3</v>
      </c>
      <c r="M9" s="9" t="s">
        <v>137</v>
      </c>
      <c r="N9" s="9"/>
      <c r="O9" s="9"/>
      <c r="P9" s="9"/>
      <c r="Q9" s="9"/>
    </row>
    <row r="10" spans="1:17">
      <c r="A10" s="1">
        <v>9</v>
      </c>
      <c r="B10" s="1" t="s">
        <v>18</v>
      </c>
      <c r="C10" s="1">
        <v>70.400000000000006</v>
      </c>
      <c r="D10" s="1">
        <v>41.7</v>
      </c>
      <c r="E10" s="1">
        <v>56.6</v>
      </c>
      <c r="F10" s="1">
        <v>75</v>
      </c>
      <c r="G10" s="1">
        <v>67.2</v>
      </c>
      <c r="H10" s="1">
        <v>142.30000000000001</v>
      </c>
      <c r="M10" s="7"/>
      <c r="N10" s="7" t="s">
        <v>2</v>
      </c>
      <c r="O10" s="7" t="s">
        <v>3</v>
      </c>
    </row>
    <row r="11" spans="1:17" ht="15.75" thickBot="1">
      <c r="A11" s="1">
        <v>10</v>
      </c>
      <c r="B11" s="1" t="s">
        <v>20</v>
      </c>
      <c r="C11" s="1">
        <v>70.2</v>
      </c>
      <c r="D11" s="1">
        <v>33.4</v>
      </c>
      <c r="E11" s="1">
        <v>52.5</v>
      </c>
      <c r="F11" s="1">
        <v>77.3</v>
      </c>
      <c r="G11" s="1">
        <v>62.5</v>
      </c>
      <c r="H11" s="1">
        <v>127.4</v>
      </c>
      <c r="M11" s="5" t="s">
        <v>2</v>
      </c>
      <c r="N11" s="5">
        <v>1</v>
      </c>
      <c r="O11" s="6">
        <v>0.82088500764623262</v>
      </c>
    </row>
    <row r="12" spans="1:17" ht="15.75" thickBot="1">
      <c r="A12" s="1">
        <v>11</v>
      </c>
      <c r="B12" s="1" t="s">
        <v>21</v>
      </c>
      <c r="C12" s="1">
        <v>65.099999999999994</v>
      </c>
      <c r="D12" s="1">
        <v>22.5</v>
      </c>
      <c r="E12" s="1">
        <v>44.7</v>
      </c>
      <c r="F12" s="1">
        <v>66.400000000000006</v>
      </c>
      <c r="G12" s="1">
        <v>59.3</v>
      </c>
      <c r="H12" s="1">
        <v>102.4</v>
      </c>
      <c r="M12" s="6" t="s">
        <v>3</v>
      </c>
      <c r="N12" s="6">
        <v>0.82088500764623262</v>
      </c>
      <c r="O12" s="6">
        <v>1</v>
      </c>
    </row>
    <row r="13" spans="1:17">
      <c r="A13" s="1">
        <v>12</v>
      </c>
      <c r="B13" s="1" t="s">
        <v>22</v>
      </c>
      <c r="C13" s="1">
        <v>64.8</v>
      </c>
      <c r="D13" s="1">
        <v>33.200000000000003</v>
      </c>
      <c r="E13" s="1">
        <v>49.6</v>
      </c>
      <c r="F13" s="1">
        <v>71.2</v>
      </c>
      <c r="G13" s="1">
        <v>61.7</v>
      </c>
      <c r="H13" s="1">
        <v>103.7</v>
      </c>
    </row>
    <row r="14" spans="1:17">
      <c r="A14" s="1">
        <v>13</v>
      </c>
      <c r="B14" s="1" t="s">
        <v>23</v>
      </c>
      <c r="C14" s="1">
        <v>64.599999999999994</v>
      </c>
      <c r="D14" s="1">
        <v>25.9</v>
      </c>
      <c r="E14" s="1">
        <v>46</v>
      </c>
      <c r="F14" s="1">
        <v>71.900000000000006</v>
      </c>
      <c r="G14" s="1">
        <v>57.1</v>
      </c>
      <c r="H14" s="1">
        <v>121</v>
      </c>
    </row>
    <row r="15" spans="1:17">
      <c r="A15" s="1">
        <v>14</v>
      </c>
      <c r="B15" s="1" t="s">
        <v>24</v>
      </c>
      <c r="C15" s="1">
        <v>64.400000000000006</v>
      </c>
      <c r="D15" s="1">
        <v>42.3</v>
      </c>
      <c r="E15" s="1">
        <v>53.8</v>
      </c>
      <c r="F15" s="1">
        <v>59.3</v>
      </c>
      <c r="G15" s="1">
        <v>65.3</v>
      </c>
      <c r="H15" s="1">
        <v>101.1</v>
      </c>
      <c r="L15" s="11" t="s">
        <v>142</v>
      </c>
      <c r="M15" s="8" t="s">
        <v>14</v>
      </c>
    </row>
    <row r="16" spans="1:17">
      <c r="A16" s="1">
        <v>15</v>
      </c>
      <c r="B16" s="1" t="s">
        <v>25</v>
      </c>
      <c r="C16" s="1">
        <v>63.7</v>
      </c>
      <c r="D16" s="1">
        <v>21</v>
      </c>
      <c r="E16" s="1">
        <v>43.2</v>
      </c>
      <c r="F16" s="1">
        <v>69.5</v>
      </c>
      <c r="G16" s="1">
        <v>56.3</v>
      </c>
      <c r="H16" s="1">
        <v>102.4</v>
      </c>
    </row>
    <row r="17" spans="1:14">
      <c r="A17" s="1">
        <v>16</v>
      </c>
      <c r="B17" s="1" t="s">
        <v>26</v>
      </c>
      <c r="C17" s="1">
        <v>63.3</v>
      </c>
      <c r="D17" s="1">
        <v>19.5</v>
      </c>
      <c r="E17" s="1">
        <v>42.3</v>
      </c>
      <c r="F17" s="1">
        <v>64.099999999999994</v>
      </c>
      <c r="G17" s="1">
        <v>53.1</v>
      </c>
      <c r="H17" s="1">
        <v>103.5</v>
      </c>
      <c r="M17" s="8" t="s">
        <v>140</v>
      </c>
    </row>
    <row r="18" spans="1:14">
      <c r="A18" s="1">
        <v>17</v>
      </c>
      <c r="B18" s="1" t="s">
        <v>28</v>
      </c>
      <c r="C18" s="1">
        <v>63.2</v>
      </c>
      <c r="D18" s="1">
        <v>19.7</v>
      </c>
      <c r="E18" s="1">
        <v>42.4</v>
      </c>
      <c r="F18" s="1">
        <v>63</v>
      </c>
      <c r="G18" s="1">
        <v>63.6</v>
      </c>
      <c r="H18" s="1">
        <v>118</v>
      </c>
      <c r="M18">
        <f>(0.73^2)*260.7441+(0.27^2)*130.2398+(2*0.73*0.27*150.0229)</f>
        <v>207.58403948999998</v>
      </c>
    </row>
    <row r="19" spans="1:14">
      <c r="A19" s="1">
        <v>18</v>
      </c>
      <c r="B19" s="1" t="s">
        <v>30</v>
      </c>
      <c r="C19" s="1">
        <v>63.1</v>
      </c>
      <c r="D19" s="1">
        <v>33.5</v>
      </c>
      <c r="E19" s="1">
        <v>48.9</v>
      </c>
      <c r="F19" s="1">
        <v>59.9</v>
      </c>
      <c r="G19" s="1">
        <v>61.2</v>
      </c>
      <c r="H19" s="1">
        <v>124.9</v>
      </c>
    </row>
    <row r="20" spans="1:14">
      <c r="A20" s="1">
        <v>19</v>
      </c>
      <c r="B20" s="1" t="s">
        <v>31</v>
      </c>
      <c r="C20" s="1">
        <v>62.7</v>
      </c>
      <c r="D20" s="1">
        <v>27.1</v>
      </c>
      <c r="E20" s="1">
        <v>45.6</v>
      </c>
      <c r="F20" s="1">
        <v>59.6</v>
      </c>
      <c r="G20" s="1">
        <v>68</v>
      </c>
      <c r="H20" s="1">
        <v>99.4</v>
      </c>
    </row>
    <row r="21" spans="1:14" ht="15.75" customHeight="1">
      <c r="A21" s="1">
        <v>20</v>
      </c>
      <c r="B21" s="1" t="s">
        <v>32</v>
      </c>
      <c r="C21" s="1">
        <v>62.4</v>
      </c>
      <c r="D21" s="1">
        <v>40.5</v>
      </c>
      <c r="E21" s="1">
        <v>51.9</v>
      </c>
      <c r="F21" s="1">
        <v>64.099999999999994</v>
      </c>
      <c r="G21" s="1">
        <v>68.7</v>
      </c>
      <c r="H21" s="1">
        <v>182.5</v>
      </c>
      <c r="L21" s="11" t="s">
        <v>145</v>
      </c>
      <c r="M21" s="8" t="s">
        <v>19</v>
      </c>
    </row>
    <row r="22" spans="1:14" ht="15.75" customHeight="1">
      <c r="A22" s="1">
        <v>21</v>
      </c>
      <c r="B22" s="1" t="s">
        <v>33</v>
      </c>
      <c r="C22" s="1">
        <v>62.2</v>
      </c>
      <c r="D22" s="1">
        <v>24.4</v>
      </c>
      <c r="E22" s="1">
        <v>44</v>
      </c>
      <c r="F22" s="1">
        <v>60.8</v>
      </c>
      <c r="G22" s="1">
        <v>52.8</v>
      </c>
      <c r="H22" s="1">
        <v>120.2</v>
      </c>
      <c r="M22" s="8" t="s">
        <v>147</v>
      </c>
      <c r="N22">
        <f>AVERAGE(D2:D122)</f>
        <v>16.052892561983459</v>
      </c>
    </row>
    <row r="23" spans="1:14" ht="15.75" customHeight="1">
      <c r="A23" s="1">
        <v>22</v>
      </c>
      <c r="B23" s="1" t="s">
        <v>34</v>
      </c>
      <c r="C23" s="1">
        <v>62</v>
      </c>
      <c r="D23" s="1">
        <v>31.1</v>
      </c>
      <c r="E23" s="1">
        <v>47.1</v>
      </c>
      <c r="F23" s="1">
        <v>56.9</v>
      </c>
      <c r="G23" s="1">
        <v>62.7</v>
      </c>
      <c r="H23" s="1">
        <v>115.2</v>
      </c>
      <c r="M23" s="8" t="s">
        <v>148</v>
      </c>
      <c r="N23">
        <f>_xlfn.STDEV.S(D2:D122)</f>
        <v>11.412267335198047</v>
      </c>
    </row>
    <row r="24" spans="1:14" ht="15.75" customHeight="1">
      <c r="A24" s="1">
        <v>23</v>
      </c>
      <c r="B24" s="1" t="s">
        <v>36</v>
      </c>
      <c r="C24" s="1">
        <v>61.1</v>
      </c>
      <c r="D24" s="1">
        <v>20.100000000000001</v>
      </c>
      <c r="E24" s="1">
        <v>41.4</v>
      </c>
      <c r="F24" s="1">
        <v>57.5</v>
      </c>
      <c r="G24" s="1">
        <v>66</v>
      </c>
      <c r="H24" s="1">
        <v>109.8</v>
      </c>
      <c r="M24" s="8" t="s">
        <v>149</v>
      </c>
      <c r="N24">
        <f>_xlfn.NORM.DIST(D2,N22,N23,TRUE)</f>
        <v>0.99618396929019626</v>
      </c>
    </row>
    <row r="25" spans="1:14" ht="15.75" customHeight="1">
      <c r="A25" s="1">
        <v>24</v>
      </c>
      <c r="B25" s="1" t="s">
        <v>37</v>
      </c>
      <c r="C25" s="1">
        <v>60.1</v>
      </c>
      <c r="D25" s="1">
        <v>16</v>
      </c>
      <c r="E25" s="1">
        <v>38.9</v>
      </c>
      <c r="F25" s="1">
        <v>81.400000000000006</v>
      </c>
      <c r="G25" s="1">
        <v>31.4</v>
      </c>
      <c r="H25" s="1">
        <v>109.4</v>
      </c>
      <c r="M25" s="8" t="s">
        <v>150</v>
      </c>
      <c r="N25">
        <f>_xlfn.NORM.DIST(19, N22, N23, TRUE)</f>
        <v>0.60188927454972585</v>
      </c>
    </row>
    <row r="26" spans="1:14" ht="15.75" customHeight="1">
      <c r="A26" s="1">
        <v>25</v>
      </c>
      <c r="B26" s="1" t="s">
        <v>38</v>
      </c>
      <c r="C26" s="1">
        <v>59.3</v>
      </c>
      <c r="D26" s="1">
        <v>20.9</v>
      </c>
      <c r="E26" s="1">
        <v>40.9</v>
      </c>
      <c r="F26" s="1">
        <v>60.8</v>
      </c>
      <c r="G26" s="1">
        <v>54.7</v>
      </c>
      <c r="H26" s="1">
        <v>122.6</v>
      </c>
      <c r="M26" s="8" t="s">
        <v>158</v>
      </c>
      <c r="N26">
        <f>_xlfn.NORM.DIST(67.2,N22,N23,TRUE)</f>
        <v>0.99999629859906813</v>
      </c>
    </row>
    <row r="27" spans="1:14" ht="15.75" customHeight="1">
      <c r="A27" s="1">
        <v>26</v>
      </c>
      <c r="B27" s="1" t="s">
        <v>39</v>
      </c>
      <c r="C27" s="1">
        <v>56.2</v>
      </c>
      <c r="D27" s="1">
        <v>19.2</v>
      </c>
      <c r="E27" s="1">
        <v>38.5</v>
      </c>
      <c r="F27" s="1">
        <v>57</v>
      </c>
      <c r="G27" s="1">
        <v>53.3</v>
      </c>
      <c r="H27" s="1">
        <v>78.3</v>
      </c>
    </row>
    <row r="28" spans="1:14" ht="15.75" customHeight="1">
      <c r="A28" s="1">
        <v>27</v>
      </c>
      <c r="B28" s="1" t="s">
        <v>40</v>
      </c>
      <c r="C28" s="1">
        <v>55.8</v>
      </c>
      <c r="D28" s="1">
        <v>41.3</v>
      </c>
      <c r="E28" s="1">
        <v>48.9</v>
      </c>
      <c r="F28" s="1">
        <v>45.3</v>
      </c>
      <c r="G28" s="1">
        <v>49.2</v>
      </c>
      <c r="H28" s="1">
        <v>127.9</v>
      </c>
      <c r="M28" s="12" t="s">
        <v>166</v>
      </c>
      <c r="N28" s="12" t="s">
        <v>165</v>
      </c>
    </row>
    <row r="29" spans="1:14" ht="15.75" customHeight="1">
      <c r="A29" s="1">
        <v>28</v>
      </c>
      <c r="B29" s="1" t="s">
        <v>41</v>
      </c>
      <c r="C29" s="1">
        <v>54.7</v>
      </c>
      <c r="D29" s="1">
        <v>24.8</v>
      </c>
      <c r="E29" s="1">
        <v>40.4</v>
      </c>
      <c r="F29" s="1">
        <v>49.6</v>
      </c>
      <c r="G29" s="1">
        <v>53.2</v>
      </c>
      <c r="H29" s="1">
        <v>71.400000000000006</v>
      </c>
      <c r="M29" s="13">
        <v>19</v>
      </c>
      <c r="N29" s="13">
        <v>0.60189999999999999</v>
      </c>
    </row>
    <row r="30" spans="1:14" ht="15.75" customHeight="1">
      <c r="A30" s="1">
        <v>29</v>
      </c>
      <c r="B30" s="1" t="s">
        <v>42</v>
      </c>
      <c r="C30" s="1">
        <v>54.1</v>
      </c>
      <c r="D30" s="1">
        <v>13.8</v>
      </c>
      <c r="E30" s="1">
        <v>34.799999999999997</v>
      </c>
      <c r="F30" s="1">
        <v>52.1</v>
      </c>
      <c r="G30" s="1">
        <v>50.2</v>
      </c>
      <c r="H30" s="1">
        <v>56.3</v>
      </c>
      <c r="M30" s="13">
        <v>67.2</v>
      </c>
      <c r="N30" s="13">
        <v>0.99990000000000001</v>
      </c>
    </row>
    <row r="31" spans="1:14" ht="15.75" customHeight="1">
      <c r="A31" s="1">
        <v>30</v>
      </c>
      <c r="B31" s="1" t="s">
        <v>43</v>
      </c>
      <c r="C31" s="1">
        <v>53.9</v>
      </c>
      <c r="D31" s="1">
        <v>14.1</v>
      </c>
      <c r="E31" s="1">
        <v>34.799999999999997</v>
      </c>
      <c r="F31" s="1">
        <v>62</v>
      </c>
      <c r="G31" s="1">
        <v>38.799999999999997</v>
      </c>
      <c r="H31" s="1">
        <v>32.700000000000003</v>
      </c>
    </row>
    <row r="32" spans="1:14" ht="15.75" customHeight="1">
      <c r="A32" s="1">
        <v>31</v>
      </c>
      <c r="B32" s="1" t="s">
        <v>44</v>
      </c>
      <c r="C32" s="1">
        <v>52.8</v>
      </c>
      <c r="D32" s="1">
        <v>24.2</v>
      </c>
      <c r="E32" s="1">
        <v>39.1</v>
      </c>
      <c r="F32" s="1">
        <v>50.6</v>
      </c>
      <c r="G32" s="1">
        <v>56.2</v>
      </c>
      <c r="H32" s="1">
        <v>68.099999999999994</v>
      </c>
    </row>
    <row r="33" spans="1:16" ht="15.75" customHeight="1">
      <c r="A33" s="1">
        <v>32</v>
      </c>
      <c r="B33" s="1" t="s">
        <v>45</v>
      </c>
      <c r="C33" s="1">
        <v>52.6</v>
      </c>
      <c r="D33" s="1">
        <v>13.1</v>
      </c>
      <c r="E33" s="1">
        <v>33.700000000000003</v>
      </c>
      <c r="F33" s="1">
        <v>55.3</v>
      </c>
      <c r="G33" s="1">
        <v>43.9</v>
      </c>
      <c r="H33" s="1">
        <v>43.7</v>
      </c>
      <c r="L33" s="2" t="s">
        <v>27</v>
      </c>
    </row>
    <row r="34" spans="1:16" ht="15.75" customHeight="1">
      <c r="A34" s="1">
        <v>33</v>
      </c>
      <c r="B34" s="1" t="s">
        <v>46</v>
      </c>
      <c r="C34" s="1">
        <v>52.3</v>
      </c>
      <c r="D34" s="1">
        <v>16.7</v>
      </c>
      <c r="E34" s="1">
        <v>35.200000000000003</v>
      </c>
      <c r="F34" s="1">
        <v>56.1</v>
      </c>
      <c r="G34" s="1">
        <v>43.1</v>
      </c>
      <c r="H34" s="1">
        <v>46.2</v>
      </c>
      <c r="L34" s="11" t="s">
        <v>151</v>
      </c>
      <c r="M34" s="3" t="s">
        <v>29</v>
      </c>
    </row>
    <row r="35" spans="1:16" ht="15.75" customHeight="1">
      <c r="A35" s="1">
        <v>34</v>
      </c>
      <c r="B35" s="1" t="s">
        <v>47</v>
      </c>
      <c r="C35" s="1">
        <v>52.3</v>
      </c>
      <c r="D35" s="1">
        <v>20.5</v>
      </c>
      <c r="E35" s="1">
        <v>37</v>
      </c>
      <c r="F35" s="1">
        <v>46.9</v>
      </c>
      <c r="G35" s="1">
        <v>44.7</v>
      </c>
      <c r="H35" s="1">
        <v>105</v>
      </c>
      <c r="M35" s="8" t="s">
        <v>152</v>
      </c>
      <c r="N35">
        <f>AVERAGE(C2:C122)</f>
        <v>43.555371900826422</v>
      </c>
    </row>
    <row r="36" spans="1:16" ht="15.75" customHeight="1">
      <c r="A36" s="1">
        <v>35</v>
      </c>
      <c r="B36" s="1" t="s">
        <v>48</v>
      </c>
      <c r="C36" s="1">
        <v>52</v>
      </c>
      <c r="D36" s="1">
        <v>12.9</v>
      </c>
      <c r="E36" s="1">
        <v>33.200000000000003</v>
      </c>
      <c r="F36" s="1">
        <v>48.4</v>
      </c>
      <c r="G36" s="1">
        <v>51.3</v>
      </c>
      <c r="H36" s="1">
        <v>53</v>
      </c>
      <c r="M36" s="8" t="s">
        <v>146</v>
      </c>
      <c r="N36">
        <f>AVERAGE(D2:D122)</f>
        <v>16.052892561983459</v>
      </c>
    </row>
    <row r="37" spans="1:16" ht="15.75" customHeight="1">
      <c r="A37" s="1">
        <v>36</v>
      </c>
      <c r="B37" s="1" t="s">
        <v>49</v>
      </c>
      <c r="C37" s="1">
        <v>52</v>
      </c>
      <c r="D37" s="1">
        <v>15</v>
      </c>
      <c r="E37" s="1">
        <v>34.200000000000003</v>
      </c>
      <c r="F37" s="1">
        <v>46.4</v>
      </c>
      <c r="G37" s="1">
        <v>50.6</v>
      </c>
      <c r="H37" s="1">
        <v>80.400000000000006</v>
      </c>
      <c r="M37" s="8" t="s">
        <v>153</v>
      </c>
      <c r="N37">
        <f>MEDIAN(C2:C122)</f>
        <v>39.5</v>
      </c>
    </row>
    <row r="38" spans="1:16" ht="15.75" customHeight="1">
      <c r="A38" s="1">
        <v>37</v>
      </c>
      <c r="B38" s="1" t="s">
        <v>50</v>
      </c>
      <c r="C38" s="1">
        <v>51.3</v>
      </c>
      <c r="D38" s="1">
        <v>36.1</v>
      </c>
      <c r="E38" s="1">
        <v>44</v>
      </c>
      <c r="F38" s="1">
        <v>43.9</v>
      </c>
      <c r="G38" s="1">
        <v>47.2</v>
      </c>
      <c r="H38" s="1">
        <v>161.1</v>
      </c>
      <c r="M38" s="8" t="s">
        <v>154</v>
      </c>
      <c r="N38">
        <f>MEDIAN(D2:D122)</f>
        <v>12.4</v>
      </c>
    </row>
    <row r="39" spans="1:16" ht="15.75" customHeight="1">
      <c r="A39" s="1">
        <v>38</v>
      </c>
      <c r="B39" s="1" t="s">
        <v>51</v>
      </c>
      <c r="C39" s="1">
        <v>49.9</v>
      </c>
      <c r="D39" s="1">
        <v>18.7</v>
      </c>
      <c r="E39" s="1">
        <v>34.9</v>
      </c>
      <c r="F39" s="1">
        <v>49</v>
      </c>
      <c r="G39" s="1">
        <v>43.4</v>
      </c>
      <c r="H39" s="1">
        <v>80.900000000000006</v>
      </c>
      <c r="M39" s="8" t="s">
        <v>155</v>
      </c>
      <c r="N39">
        <f>_xlfn.MODE.SNGL(C2:C122)</f>
        <v>26.4</v>
      </c>
    </row>
    <row r="40" spans="1:16" ht="15.75" customHeight="1">
      <c r="A40" s="1">
        <v>39</v>
      </c>
      <c r="B40" s="1" t="s">
        <v>52</v>
      </c>
      <c r="C40" s="1">
        <v>49.1</v>
      </c>
      <c r="D40" s="1">
        <v>11.2</v>
      </c>
      <c r="E40" s="1">
        <v>30.9</v>
      </c>
      <c r="F40" s="1">
        <v>42.8</v>
      </c>
      <c r="G40" s="1">
        <v>44.9</v>
      </c>
      <c r="H40" s="1">
        <v>66.900000000000006</v>
      </c>
      <c r="M40" s="8" t="s">
        <v>156</v>
      </c>
      <c r="N40">
        <f>_xlfn.MODE.SNGL(D2:D122)</f>
        <v>7.7</v>
      </c>
    </row>
    <row r="41" spans="1:16" ht="15.75" customHeight="1">
      <c r="A41" s="1">
        <v>40</v>
      </c>
      <c r="B41" s="1" t="s">
        <v>53</v>
      </c>
      <c r="C41" s="1">
        <v>47.3</v>
      </c>
      <c r="D41" s="1">
        <v>22.9</v>
      </c>
      <c r="E41" s="1">
        <v>35.6</v>
      </c>
      <c r="F41" s="1">
        <v>46</v>
      </c>
      <c r="G41" s="1">
        <v>44.1</v>
      </c>
      <c r="H41" s="1">
        <v>92.1</v>
      </c>
    </row>
    <row r="42" spans="1:16" ht="15.75" customHeight="1">
      <c r="A42" s="1">
        <v>41</v>
      </c>
      <c r="B42" s="1" t="s">
        <v>54</v>
      </c>
      <c r="C42" s="1">
        <v>47.1</v>
      </c>
      <c r="D42" s="1">
        <v>15.6</v>
      </c>
      <c r="E42" s="1">
        <v>31.9</v>
      </c>
      <c r="F42" s="1">
        <v>44.2</v>
      </c>
      <c r="G42" s="1">
        <v>43.5</v>
      </c>
      <c r="H42" s="1">
        <v>75.5</v>
      </c>
      <c r="M42" s="12"/>
      <c r="N42" s="12" t="s">
        <v>160</v>
      </c>
      <c r="O42" s="12" t="s">
        <v>162</v>
      </c>
      <c r="P42" s="12" t="s">
        <v>161</v>
      </c>
    </row>
    <row r="43" spans="1:16" ht="15.75" customHeight="1">
      <c r="A43" s="1">
        <v>42</v>
      </c>
      <c r="B43" s="1" t="s">
        <v>55</v>
      </c>
      <c r="C43" s="1">
        <v>46.7</v>
      </c>
      <c r="D43" s="1">
        <v>14.8</v>
      </c>
      <c r="E43" s="1">
        <v>31.4</v>
      </c>
      <c r="F43" s="1">
        <v>46.7</v>
      </c>
      <c r="G43" s="1">
        <v>34.5</v>
      </c>
      <c r="H43" s="1">
        <v>68.3</v>
      </c>
      <c r="M43" s="12" t="s">
        <v>163</v>
      </c>
      <c r="N43" s="13">
        <v>43.555300000000003</v>
      </c>
      <c r="O43" s="13">
        <v>39.5</v>
      </c>
      <c r="P43" s="13">
        <v>26.4</v>
      </c>
    </row>
    <row r="44" spans="1:16" ht="15.75" customHeight="1">
      <c r="A44" s="1">
        <v>43</v>
      </c>
      <c r="B44" s="1" t="s">
        <v>56</v>
      </c>
      <c r="C44" s="1">
        <v>46.7</v>
      </c>
      <c r="D44" s="1">
        <v>11.8</v>
      </c>
      <c r="E44" s="1">
        <v>29.9</v>
      </c>
      <c r="F44" s="1">
        <v>43</v>
      </c>
      <c r="G44" s="1">
        <v>26</v>
      </c>
      <c r="H44" s="1">
        <v>2.2999999999999998</v>
      </c>
      <c r="M44" s="12" t="s">
        <v>164</v>
      </c>
      <c r="N44" s="13">
        <v>16.052900000000001</v>
      </c>
      <c r="O44" s="13">
        <v>12.4</v>
      </c>
      <c r="P44" s="13">
        <v>7.7</v>
      </c>
    </row>
    <row r="45" spans="1:16" ht="15.75" customHeight="1">
      <c r="A45" s="1">
        <v>44</v>
      </c>
      <c r="B45" s="1" t="s">
        <v>57</v>
      </c>
      <c r="C45" s="1">
        <v>46.6</v>
      </c>
      <c r="D45" s="1">
        <v>18.8</v>
      </c>
      <c r="E45" s="1">
        <v>33.299999999999997</v>
      </c>
      <c r="F45" s="1">
        <v>44.4</v>
      </c>
      <c r="G45" s="1">
        <v>34.1</v>
      </c>
      <c r="H45" s="1">
        <v>84</v>
      </c>
    </row>
    <row r="46" spans="1:16" ht="15.75" customHeight="1">
      <c r="A46" s="1">
        <v>45</v>
      </c>
      <c r="B46" s="1" t="s">
        <v>58</v>
      </c>
      <c r="C46" s="1">
        <v>46.4</v>
      </c>
      <c r="D46" s="1">
        <v>20.100000000000001</v>
      </c>
      <c r="E46" s="1">
        <v>33.799999999999997</v>
      </c>
      <c r="F46" s="1">
        <v>48.3</v>
      </c>
      <c r="G46" s="1">
        <v>42.2</v>
      </c>
      <c r="H46" s="1">
        <v>42.2</v>
      </c>
    </row>
    <row r="47" spans="1:16" ht="15.75" customHeight="1">
      <c r="A47" s="1">
        <v>46</v>
      </c>
      <c r="B47" s="1" t="s">
        <v>59</v>
      </c>
      <c r="C47" s="1">
        <v>46.1</v>
      </c>
      <c r="D47" s="1">
        <v>13.4</v>
      </c>
      <c r="E47" s="1">
        <v>30.4</v>
      </c>
      <c r="F47" s="1">
        <v>53.7</v>
      </c>
      <c r="G47" s="1">
        <v>27.8</v>
      </c>
      <c r="H47" s="1">
        <v>117</v>
      </c>
    </row>
    <row r="48" spans="1:16" ht="15.75" customHeight="1">
      <c r="A48" s="1">
        <v>47</v>
      </c>
      <c r="B48" s="1" t="s">
        <v>60</v>
      </c>
      <c r="C48" s="1">
        <v>45.5</v>
      </c>
      <c r="D48" s="1">
        <v>13.8</v>
      </c>
      <c r="E48" s="1">
        <v>30.3</v>
      </c>
      <c r="F48" s="1">
        <v>43.5</v>
      </c>
      <c r="G48" s="1">
        <v>42.2</v>
      </c>
      <c r="H48" s="1">
        <v>75</v>
      </c>
    </row>
    <row r="49" spans="1:14" ht="15.75" customHeight="1">
      <c r="A49" s="1">
        <v>48</v>
      </c>
      <c r="B49" s="1" t="s">
        <v>61</v>
      </c>
      <c r="C49" s="1">
        <v>45.3</v>
      </c>
      <c r="D49" s="1">
        <v>11.3</v>
      </c>
      <c r="E49" s="1">
        <v>29</v>
      </c>
      <c r="F49" s="1">
        <v>41.6</v>
      </c>
      <c r="G49" s="1">
        <v>30.9</v>
      </c>
      <c r="H49" s="1">
        <v>134.9</v>
      </c>
      <c r="L49" s="11" t="s">
        <v>157</v>
      </c>
      <c r="M49" s="3" t="s">
        <v>35</v>
      </c>
    </row>
    <row r="50" spans="1:14" ht="15.75" customHeight="1">
      <c r="A50" s="1">
        <v>49</v>
      </c>
      <c r="B50" s="1" t="s">
        <v>62</v>
      </c>
      <c r="C50" s="1">
        <v>45.2</v>
      </c>
      <c r="D50" s="1">
        <v>13.1</v>
      </c>
      <c r="E50" s="1">
        <v>29.8</v>
      </c>
      <c r="F50" s="1">
        <v>60.1</v>
      </c>
      <c r="G50" s="1">
        <v>23</v>
      </c>
      <c r="H50" s="1">
        <v>95.1</v>
      </c>
      <c r="M50" s="8" t="s">
        <v>187</v>
      </c>
      <c r="N50">
        <f>_xlfn.STDEV.S(C2:C122)</f>
        <v>16.147574381380242</v>
      </c>
    </row>
    <row r="51" spans="1:14" ht="15.75" customHeight="1">
      <c r="A51" s="1">
        <v>50</v>
      </c>
      <c r="B51" s="1" t="s">
        <v>63</v>
      </c>
      <c r="C51" s="1">
        <v>45.1</v>
      </c>
      <c r="D51" s="1">
        <v>24</v>
      </c>
      <c r="E51" s="1">
        <v>35</v>
      </c>
      <c r="F51" s="1">
        <v>43.8</v>
      </c>
      <c r="G51" s="1">
        <v>36.9</v>
      </c>
      <c r="H51" s="1">
        <v>56.9</v>
      </c>
      <c r="M51" s="8" t="s">
        <v>159</v>
      </c>
      <c r="N51">
        <v>121</v>
      </c>
    </row>
    <row r="52" spans="1:14" ht="15.75" customHeight="1">
      <c r="A52" s="1">
        <v>51</v>
      </c>
      <c r="B52" s="1" t="s">
        <v>64</v>
      </c>
      <c r="C52" s="1">
        <v>42.4</v>
      </c>
      <c r="D52" s="1">
        <v>12.2</v>
      </c>
      <c r="E52" s="1">
        <v>27.9</v>
      </c>
      <c r="F52" s="1">
        <v>39.9</v>
      </c>
      <c r="G52" s="1">
        <v>33.1</v>
      </c>
      <c r="H52" s="1">
        <v>139.80000000000001</v>
      </c>
    </row>
    <row r="53" spans="1:14" ht="15.75" customHeight="1">
      <c r="A53" s="1">
        <v>52</v>
      </c>
      <c r="B53" s="1" t="s">
        <v>65</v>
      </c>
      <c r="C53" s="1">
        <v>42.1</v>
      </c>
      <c r="D53" s="1">
        <v>22.6</v>
      </c>
      <c r="E53" s="1">
        <v>32.700000000000003</v>
      </c>
      <c r="F53" s="1">
        <v>34.5</v>
      </c>
      <c r="G53" s="1">
        <v>36.4</v>
      </c>
      <c r="H53" s="1">
        <v>161.80000000000001</v>
      </c>
      <c r="M53" s="8" t="s">
        <v>167</v>
      </c>
      <c r="N53">
        <f>N50/SQRT(N51)</f>
        <v>1.4679613073982039</v>
      </c>
    </row>
    <row r="54" spans="1:14" ht="15.75" customHeight="1">
      <c r="A54" s="1">
        <v>53</v>
      </c>
      <c r="B54" s="1" t="s">
        <v>66</v>
      </c>
      <c r="C54" s="1">
        <v>42.1</v>
      </c>
      <c r="D54" s="1">
        <v>10.6</v>
      </c>
      <c r="E54" s="1">
        <v>27</v>
      </c>
      <c r="F54" s="1">
        <v>42</v>
      </c>
      <c r="G54" s="1">
        <v>35.700000000000003</v>
      </c>
      <c r="H54" s="1">
        <v>39.9</v>
      </c>
      <c r="M54" s="8" t="s">
        <v>168</v>
      </c>
      <c r="N54">
        <f>N23/SQRT(N51)</f>
        <v>1.037478848654368</v>
      </c>
    </row>
    <row r="55" spans="1:14" ht="15.75" customHeight="1">
      <c r="A55" s="1">
        <v>54</v>
      </c>
      <c r="B55" s="1" t="s">
        <v>67</v>
      </c>
      <c r="C55" s="1">
        <v>41.8</v>
      </c>
      <c r="D55" s="1">
        <v>13.4</v>
      </c>
      <c r="E55" s="1">
        <v>28.1</v>
      </c>
      <c r="F55" s="1">
        <v>32.200000000000003</v>
      </c>
      <c r="G55" s="1">
        <v>37.1</v>
      </c>
      <c r="H55" s="1">
        <v>25.4</v>
      </c>
      <c r="M55" s="8" t="s">
        <v>169</v>
      </c>
      <c r="N55">
        <v>1.645</v>
      </c>
    </row>
    <row r="56" spans="1:14" ht="15.75" customHeight="1">
      <c r="A56" s="1">
        <v>55</v>
      </c>
      <c r="B56" s="1" t="s">
        <v>68</v>
      </c>
      <c r="C56" s="1">
        <v>41.7</v>
      </c>
      <c r="D56" s="1">
        <v>11.3</v>
      </c>
      <c r="E56" s="1">
        <v>27.1</v>
      </c>
      <c r="F56" s="1">
        <v>39.799999999999997</v>
      </c>
      <c r="G56" s="1">
        <v>37</v>
      </c>
      <c r="H56" s="1">
        <v>63.4</v>
      </c>
      <c r="M56" s="8" t="s">
        <v>170</v>
      </c>
      <c r="N56">
        <v>1.96</v>
      </c>
    </row>
    <row r="57" spans="1:14" ht="15.75" customHeight="1">
      <c r="A57" s="1">
        <v>56</v>
      </c>
      <c r="B57" s="1" t="s">
        <v>69</v>
      </c>
      <c r="C57" s="1">
        <v>41.6</v>
      </c>
      <c r="D57" s="1">
        <v>8</v>
      </c>
      <c r="E57" s="1">
        <v>25.5</v>
      </c>
      <c r="F57" s="1">
        <v>40.700000000000003</v>
      </c>
      <c r="G57" s="1">
        <v>27.4</v>
      </c>
      <c r="H57" s="1">
        <v>46.1</v>
      </c>
      <c r="M57" s="8" t="s">
        <v>171</v>
      </c>
      <c r="N57">
        <v>2.5760000000000001</v>
      </c>
    </row>
    <row r="58" spans="1:14" ht="15.75" customHeight="1">
      <c r="A58" s="1">
        <v>57</v>
      </c>
      <c r="B58" s="1" t="s">
        <v>70</v>
      </c>
      <c r="C58" s="1">
        <v>41.2</v>
      </c>
      <c r="D58" s="1">
        <v>7.2</v>
      </c>
      <c r="E58" s="1">
        <v>24.9</v>
      </c>
      <c r="F58" s="1">
        <v>37.1</v>
      </c>
      <c r="G58" s="1">
        <v>34.799999999999997</v>
      </c>
      <c r="H58" s="1">
        <v>45.5</v>
      </c>
      <c r="M58" s="8" t="s">
        <v>172</v>
      </c>
      <c r="N58">
        <f>N55*N53</f>
        <v>2.4147963506700454</v>
      </c>
    </row>
    <row r="59" spans="1:14" ht="15.75" customHeight="1">
      <c r="A59" s="1">
        <v>58</v>
      </c>
      <c r="B59" s="1" t="s">
        <v>71</v>
      </c>
      <c r="C59" s="1">
        <v>41</v>
      </c>
      <c r="D59" s="1">
        <v>19</v>
      </c>
      <c r="E59" s="1">
        <v>30.5</v>
      </c>
      <c r="F59" s="1">
        <v>36</v>
      </c>
      <c r="G59" s="1">
        <v>38.9</v>
      </c>
      <c r="H59" s="1">
        <v>38.5</v>
      </c>
      <c r="M59" s="8" t="s">
        <v>173</v>
      </c>
      <c r="N59">
        <f>N55*N54</f>
        <v>1.7066527060364354</v>
      </c>
    </row>
    <row r="60" spans="1:14" ht="15.75" customHeight="1">
      <c r="A60" s="1">
        <v>59</v>
      </c>
      <c r="B60" s="1" t="s">
        <v>72</v>
      </c>
      <c r="C60" s="1">
        <v>40.799999999999997</v>
      </c>
      <c r="D60" s="1">
        <v>17.100000000000001</v>
      </c>
      <c r="E60" s="1">
        <v>29.5</v>
      </c>
      <c r="F60" s="1">
        <v>36.799999999999997</v>
      </c>
      <c r="G60" s="1">
        <v>35</v>
      </c>
      <c r="H60" s="1">
        <v>85.8</v>
      </c>
      <c r="M60" s="8" t="s">
        <v>174</v>
      </c>
      <c r="N60">
        <f>N56*N53</f>
        <v>2.8772041625004796</v>
      </c>
    </row>
    <row r="61" spans="1:14" ht="15.75" customHeight="1">
      <c r="A61" s="1">
        <v>60</v>
      </c>
      <c r="B61" s="1" t="s">
        <v>73</v>
      </c>
      <c r="C61" s="1">
        <v>40.200000000000003</v>
      </c>
      <c r="D61" s="1">
        <v>15.5</v>
      </c>
      <c r="E61" s="1">
        <v>28.4</v>
      </c>
      <c r="F61" s="1">
        <v>43.4</v>
      </c>
      <c r="G61" s="1">
        <v>35.700000000000003</v>
      </c>
      <c r="H61" s="1">
        <v>45.4</v>
      </c>
      <c r="M61" s="8" t="s">
        <v>175</v>
      </c>
      <c r="N61">
        <f>N56*N54</f>
        <v>2.0334585433625612</v>
      </c>
    </row>
    <row r="62" spans="1:14" ht="15.75" customHeight="1">
      <c r="A62" s="1">
        <v>61</v>
      </c>
      <c r="B62" s="1" t="s">
        <v>74</v>
      </c>
      <c r="C62" s="1">
        <v>39.5</v>
      </c>
      <c r="D62" s="1">
        <v>14.6</v>
      </c>
      <c r="E62" s="1">
        <v>27.6</v>
      </c>
      <c r="F62" s="1">
        <v>43.4</v>
      </c>
      <c r="G62" s="1">
        <v>29.6</v>
      </c>
      <c r="H62" s="1">
        <v>31.9</v>
      </c>
      <c r="M62" s="8" t="s">
        <v>176</v>
      </c>
      <c r="N62">
        <f>N57*N53</f>
        <v>3.7814683278577732</v>
      </c>
    </row>
    <row r="63" spans="1:14" ht="15.75" customHeight="1">
      <c r="A63" s="1">
        <v>62</v>
      </c>
      <c r="B63" s="1" t="s">
        <v>75</v>
      </c>
      <c r="C63" s="1">
        <v>39.4</v>
      </c>
      <c r="D63" s="1">
        <v>15.8</v>
      </c>
      <c r="E63" s="1">
        <v>28.1</v>
      </c>
      <c r="F63" s="1">
        <v>36.700000000000003</v>
      </c>
      <c r="G63" s="1">
        <v>36.299999999999997</v>
      </c>
      <c r="H63" s="1">
        <v>52.9</v>
      </c>
      <c r="M63" s="8" t="s">
        <v>177</v>
      </c>
      <c r="N63">
        <f>N57*N54</f>
        <v>2.672545514133652</v>
      </c>
    </row>
    <row r="64" spans="1:14" ht="15.75" customHeight="1">
      <c r="A64" s="1">
        <v>63</v>
      </c>
      <c r="B64" s="1" t="s">
        <v>76</v>
      </c>
      <c r="C64" s="1">
        <v>39.1</v>
      </c>
      <c r="D64" s="1">
        <v>11.1</v>
      </c>
      <c r="E64" s="1">
        <v>25.7</v>
      </c>
      <c r="F64" s="1">
        <v>41.6</v>
      </c>
      <c r="G64" s="1">
        <v>34.799999999999997</v>
      </c>
      <c r="H64" s="1">
        <v>45.1</v>
      </c>
    </row>
    <row r="65" spans="1:14" ht="15.75" customHeight="1">
      <c r="A65" s="1">
        <v>64</v>
      </c>
      <c r="B65" s="1" t="s">
        <v>77</v>
      </c>
      <c r="C65" s="1">
        <v>38.799999999999997</v>
      </c>
      <c r="D65" s="1">
        <v>12.6</v>
      </c>
      <c r="E65" s="1">
        <v>26.3</v>
      </c>
      <c r="F65" s="1">
        <v>41.8</v>
      </c>
      <c r="G65" s="1">
        <v>31.1</v>
      </c>
      <c r="H65" s="1">
        <v>34.5</v>
      </c>
      <c r="M65" s="8" t="s">
        <v>180</v>
      </c>
    </row>
    <row r="66" spans="1:14" ht="15.75" customHeight="1">
      <c r="A66" s="1">
        <v>65</v>
      </c>
      <c r="B66" s="1" t="s">
        <v>78</v>
      </c>
      <c r="C66" s="1">
        <v>38.299999999999997</v>
      </c>
      <c r="D66" s="1">
        <v>5.8</v>
      </c>
      <c r="E66" s="1">
        <v>22.7</v>
      </c>
      <c r="F66" s="1">
        <v>39.5</v>
      </c>
      <c r="G66" s="1">
        <v>37.700000000000003</v>
      </c>
      <c r="H66" s="1">
        <v>14.7</v>
      </c>
      <c r="M66" s="8" t="s">
        <v>178</v>
      </c>
      <c r="N66">
        <f>N35-N58</f>
        <v>41.140575550156377</v>
      </c>
    </row>
    <row r="67" spans="1:14" ht="15.75" customHeight="1">
      <c r="A67" s="1">
        <v>66</v>
      </c>
      <c r="B67" s="1" t="s">
        <v>79</v>
      </c>
      <c r="C67" s="1">
        <v>38.299999999999997</v>
      </c>
      <c r="D67" s="1">
        <v>10.3</v>
      </c>
      <c r="E67" s="1">
        <v>24.9</v>
      </c>
      <c r="F67" s="1">
        <v>38.200000000000003</v>
      </c>
      <c r="G67" s="1">
        <v>34.700000000000003</v>
      </c>
      <c r="H67" s="1">
        <v>68.400000000000006</v>
      </c>
      <c r="M67" s="8" t="s">
        <v>179</v>
      </c>
      <c r="N67">
        <f>N35+N58</f>
        <v>45.970168251496467</v>
      </c>
    </row>
    <row r="68" spans="1:14" ht="15.75" customHeight="1">
      <c r="A68" s="1">
        <v>67</v>
      </c>
      <c r="B68" s="1" t="s">
        <v>80</v>
      </c>
      <c r="C68" s="1">
        <v>37.9</v>
      </c>
      <c r="D68" s="1">
        <v>10.6</v>
      </c>
      <c r="E68" s="1">
        <v>24.8</v>
      </c>
      <c r="F68" s="1">
        <v>37.6</v>
      </c>
      <c r="G68" s="1">
        <v>33.1</v>
      </c>
      <c r="H68" s="1">
        <v>28.7</v>
      </c>
      <c r="M68" s="8" t="s">
        <v>182</v>
      </c>
      <c r="N68">
        <f>N36-N59</f>
        <v>14.346239855947024</v>
      </c>
    </row>
    <row r="69" spans="1:14" ht="15.75" customHeight="1">
      <c r="A69" s="1">
        <v>68</v>
      </c>
      <c r="B69" s="1" t="s">
        <v>81</v>
      </c>
      <c r="C69" s="1">
        <v>37.700000000000003</v>
      </c>
      <c r="D69" s="1">
        <v>12.4</v>
      </c>
      <c r="E69" s="1">
        <v>25.6</v>
      </c>
      <c r="F69" s="1">
        <v>36</v>
      </c>
      <c r="G69" s="1">
        <v>31.2</v>
      </c>
      <c r="H69" s="1">
        <v>50.2</v>
      </c>
      <c r="M69" s="8" t="s">
        <v>183</v>
      </c>
      <c r="N69">
        <f>N36+N59</f>
        <v>17.759545268019895</v>
      </c>
    </row>
    <row r="70" spans="1:14" ht="15.75" customHeight="1">
      <c r="A70" s="1">
        <v>69</v>
      </c>
      <c r="B70" s="1" t="s">
        <v>82</v>
      </c>
      <c r="C70" s="1">
        <v>37.5</v>
      </c>
      <c r="D70" s="1">
        <v>9.9</v>
      </c>
      <c r="E70" s="1">
        <v>24.2</v>
      </c>
      <c r="F70" s="1">
        <v>36.6</v>
      </c>
      <c r="G70" s="1">
        <v>35.5</v>
      </c>
      <c r="H70" s="1">
        <v>63.8</v>
      </c>
    </row>
    <row r="71" spans="1:14" ht="15.75" customHeight="1">
      <c r="A71" s="1">
        <v>70</v>
      </c>
      <c r="B71" s="1" t="s">
        <v>83</v>
      </c>
      <c r="C71" s="1">
        <v>37.4</v>
      </c>
      <c r="D71" s="1">
        <v>13.2</v>
      </c>
      <c r="E71" s="1">
        <v>25.8</v>
      </c>
      <c r="F71" s="1">
        <v>37.6</v>
      </c>
      <c r="G71" s="1">
        <v>30.7</v>
      </c>
      <c r="H71" s="1">
        <v>49</v>
      </c>
      <c r="M71" s="8" t="s">
        <v>181</v>
      </c>
    </row>
    <row r="72" spans="1:14" ht="15.75" customHeight="1">
      <c r="A72" s="1">
        <v>71</v>
      </c>
      <c r="B72" s="1" t="s">
        <v>84</v>
      </c>
      <c r="C72" s="1">
        <v>37.299999999999997</v>
      </c>
      <c r="D72" s="1">
        <v>9.6</v>
      </c>
      <c r="E72" s="1">
        <v>24</v>
      </c>
      <c r="F72" s="1">
        <v>43.5</v>
      </c>
      <c r="G72" s="1">
        <v>22.7</v>
      </c>
      <c r="H72" s="1">
        <v>23.9</v>
      </c>
      <c r="M72" s="8" t="s">
        <v>184</v>
      </c>
      <c r="N72">
        <f>N35-N60</f>
        <v>40.678167738325939</v>
      </c>
    </row>
    <row r="73" spans="1:14" ht="15.75" customHeight="1">
      <c r="A73" s="1">
        <v>72</v>
      </c>
      <c r="B73" s="1" t="s">
        <v>85</v>
      </c>
      <c r="C73" s="1">
        <v>37.299999999999997</v>
      </c>
      <c r="D73" s="1">
        <v>16.899999999999999</v>
      </c>
      <c r="E73" s="1">
        <v>27.5</v>
      </c>
      <c r="F73" s="1">
        <v>34.6</v>
      </c>
      <c r="G73" s="1">
        <v>35.299999999999997</v>
      </c>
      <c r="H73" s="1">
        <v>10.5</v>
      </c>
      <c r="M73" s="8" t="s">
        <v>185</v>
      </c>
      <c r="N73">
        <f>N35+N60</f>
        <v>46.432576063326906</v>
      </c>
    </row>
    <row r="74" spans="1:14" ht="15.75" customHeight="1">
      <c r="A74" s="1">
        <v>73</v>
      </c>
      <c r="B74" s="1" t="s">
        <v>86</v>
      </c>
      <c r="C74" s="1">
        <v>37.200000000000003</v>
      </c>
      <c r="D74" s="1">
        <v>10</v>
      </c>
      <c r="E74" s="1">
        <v>24.1</v>
      </c>
      <c r="F74" s="1">
        <v>35.5</v>
      </c>
      <c r="G74" s="1">
        <v>26.7</v>
      </c>
      <c r="H74" s="1">
        <v>26.1</v>
      </c>
      <c r="M74" s="8" t="s">
        <v>186</v>
      </c>
      <c r="N74">
        <f>N36-N61</f>
        <v>14.019434018620897</v>
      </c>
    </row>
    <row r="75" spans="1:14" ht="15.75" customHeight="1">
      <c r="A75" s="1">
        <v>74</v>
      </c>
      <c r="B75" s="1" t="s">
        <v>87</v>
      </c>
      <c r="C75" s="1">
        <v>37.1</v>
      </c>
      <c r="D75" s="1">
        <v>10</v>
      </c>
      <c r="E75" s="1">
        <v>24.1</v>
      </c>
      <c r="F75" s="1">
        <v>40.700000000000003</v>
      </c>
      <c r="G75" s="1">
        <v>26.5</v>
      </c>
      <c r="H75" s="1">
        <v>43.2</v>
      </c>
      <c r="M75" s="8" t="s">
        <v>188</v>
      </c>
      <c r="N75">
        <f>N36+N61</f>
        <v>18.086351105346019</v>
      </c>
    </row>
    <row r="76" spans="1:14" ht="15.75" customHeight="1">
      <c r="A76" s="1">
        <v>75</v>
      </c>
      <c r="B76" s="1" t="s">
        <v>88</v>
      </c>
      <c r="C76" s="1">
        <v>35.4</v>
      </c>
      <c r="D76" s="1">
        <v>15.3</v>
      </c>
      <c r="E76" s="1">
        <v>25.8</v>
      </c>
      <c r="F76" s="1">
        <v>43.7</v>
      </c>
      <c r="G76" s="1">
        <v>28.4</v>
      </c>
      <c r="H76" s="1">
        <v>68</v>
      </c>
    </row>
    <row r="77" spans="1:14" ht="15.75" customHeight="1">
      <c r="A77" s="1">
        <v>76</v>
      </c>
      <c r="B77" s="1" t="s">
        <v>89</v>
      </c>
      <c r="C77" s="1">
        <v>35</v>
      </c>
      <c r="D77" s="1">
        <v>6.2</v>
      </c>
      <c r="E77" s="1">
        <v>21.2</v>
      </c>
      <c r="F77" s="1">
        <v>34.5</v>
      </c>
      <c r="G77" s="1">
        <v>22.4</v>
      </c>
      <c r="H77" s="1">
        <v>56.9</v>
      </c>
      <c r="M77" s="8" t="s">
        <v>189</v>
      </c>
    </row>
    <row r="78" spans="1:14" ht="15.75" customHeight="1">
      <c r="A78" s="1">
        <v>77</v>
      </c>
      <c r="B78" s="1" t="s">
        <v>90</v>
      </c>
      <c r="C78" s="1">
        <v>34.6</v>
      </c>
      <c r="D78" s="1">
        <v>5.6</v>
      </c>
      <c r="E78" s="1">
        <v>20.7</v>
      </c>
      <c r="F78" s="1">
        <v>49.3</v>
      </c>
      <c r="G78" s="1">
        <v>18.5</v>
      </c>
      <c r="H78" s="1">
        <v>17.5</v>
      </c>
      <c r="M78" s="8" t="s">
        <v>184</v>
      </c>
      <c r="N78">
        <f>N35-N62</f>
        <v>39.773903572968649</v>
      </c>
    </row>
    <row r="79" spans="1:14" ht="15.75" customHeight="1">
      <c r="A79" s="1">
        <v>78</v>
      </c>
      <c r="B79" s="1" t="s">
        <v>91</v>
      </c>
      <c r="C79" s="1">
        <v>34.5</v>
      </c>
      <c r="D79" s="1">
        <v>11.5</v>
      </c>
      <c r="E79" s="1">
        <v>23.5</v>
      </c>
      <c r="F79" s="1">
        <v>29.7</v>
      </c>
      <c r="G79" s="1">
        <v>29.5</v>
      </c>
      <c r="H79" s="1">
        <v>102.8</v>
      </c>
      <c r="M79" s="8" t="s">
        <v>185</v>
      </c>
      <c r="N79">
        <f>N35+N62</f>
        <v>47.336840228684196</v>
      </c>
    </row>
    <row r="80" spans="1:14" ht="15.75" customHeight="1">
      <c r="A80" s="1">
        <v>79</v>
      </c>
      <c r="B80" s="1" t="s">
        <v>92</v>
      </c>
      <c r="C80" s="1">
        <v>34.1</v>
      </c>
      <c r="D80" s="1">
        <v>11.2</v>
      </c>
      <c r="E80" s="1">
        <v>23.1</v>
      </c>
      <c r="F80" s="1">
        <v>40.5</v>
      </c>
      <c r="G80" s="1">
        <v>18.3</v>
      </c>
      <c r="H80" s="1">
        <v>40.799999999999997</v>
      </c>
      <c r="M80" s="8" t="s">
        <v>186</v>
      </c>
      <c r="N80">
        <f>N36-N63</f>
        <v>13.380347047849806</v>
      </c>
    </row>
    <row r="81" spans="1:15" ht="15.75" customHeight="1">
      <c r="A81" s="1">
        <v>80</v>
      </c>
      <c r="B81" s="1" t="s">
        <v>93</v>
      </c>
      <c r="C81" s="1">
        <v>34</v>
      </c>
      <c r="D81" s="1">
        <v>10.1</v>
      </c>
      <c r="E81" s="1">
        <v>22.5</v>
      </c>
      <c r="F81" s="1">
        <v>31.6</v>
      </c>
      <c r="G81" s="1">
        <v>26.6</v>
      </c>
      <c r="H81" s="1">
        <v>46.6</v>
      </c>
      <c r="M81" s="8" t="s">
        <v>188</v>
      </c>
      <c r="N81" s="8">
        <f>N36+N63</f>
        <v>18.725438076117111</v>
      </c>
    </row>
    <row r="82" spans="1:15" ht="15.75" customHeight="1">
      <c r="A82" s="1">
        <v>81</v>
      </c>
      <c r="B82" s="1" t="s">
        <v>94</v>
      </c>
      <c r="C82" s="1">
        <v>33.4</v>
      </c>
      <c r="D82" s="1">
        <v>13.7</v>
      </c>
      <c r="E82" s="1">
        <v>23.9</v>
      </c>
      <c r="F82" s="1">
        <v>33.299999999999997</v>
      </c>
      <c r="G82" s="1">
        <v>31.6</v>
      </c>
      <c r="H82" s="1">
        <v>35.299999999999997</v>
      </c>
    </row>
    <row r="83" spans="1:15" ht="15.75" customHeight="1">
      <c r="A83" s="1">
        <v>82</v>
      </c>
      <c r="B83" s="1" t="s">
        <v>95</v>
      </c>
      <c r="C83" s="1">
        <v>33</v>
      </c>
      <c r="D83" s="1">
        <v>6.5</v>
      </c>
      <c r="E83" s="1">
        <v>20.3</v>
      </c>
      <c r="F83" s="1">
        <v>32.1</v>
      </c>
      <c r="G83" s="1">
        <v>22.1</v>
      </c>
      <c r="H83" s="1">
        <v>51</v>
      </c>
    </row>
    <row r="84" spans="1:15" ht="15.75" customHeight="1">
      <c r="A84" s="1">
        <v>83</v>
      </c>
      <c r="B84" s="1" t="s">
        <v>96</v>
      </c>
      <c r="C84" s="1">
        <v>32.6</v>
      </c>
      <c r="D84" s="1">
        <v>8.6</v>
      </c>
      <c r="E84" s="1">
        <v>21.1</v>
      </c>
      <c r="F84" s="1">
        <v>34.9</v>
      </c>
      <c r="G84" s="1">
        <v>24.5</v>
      </c>
      <c r="H84" s="1">
        <v>41.6</v>
      </c>
      <c r="M84" s="12" t="s">
        <v>192</v>
      </c>
      <c r="N84" s="12" t="s">
        <v>191</v>
      </c>
      <c r="O84" s="12" t="s">
        <v>190</v>
      </c>
    </row>
    <row r="85" spans="1:15" ht="15.75" customHeight="1">
      <c r="A85" s="1">
        <v>84</v>
      </c>
      <c r="B85" s="1" t="s">
        <v>97</v>
      </c>
      <c r="C85" s="1">
        <v>31.7</v>
      </c>
      <c r="D85" s="1">
        <v>12.3</v>
      </c>
      <c r="E85" s="1">
        <v>22.4</v>
      </c>
      <c r="F85" s="1">
        <v>32.200000000000003</v>
      </c>
      <c r="G85" s="1">
        <v>28.7</v>
      </c>
      <c r="H85" s="1">
        <v>44.7</v>
      </c>
      <c r="M85" s="14">
        <v>0.9</v>
      </c>
      <c r="N85" s="15" t="s">
        <v>197</v>
      </c>
      <c r="O85" s="15" t="s">
        <v>198</v>
      </c>
    </row>
    <row r="86" spans="1:15" ht="15.75" customHeight="1">
      <c r="A86" s="1">
        <v>85</v>
      </c>
      <c r="B86" s="1" t="s">
        <v>98</v>
      </c>
      <c r="C86" s="1">
        <v>31.7</v>
      </c>
      <c r="D86" s="1">
        <v>12.3</v>
      </c>
      <c r="E86" s="1">
        <v>22.4</v>
      </c>
      <c r="F86" s="1">
        <v>36.799999999999997</v>
      </c>
      <c r="G86" s="1">
        <v>20.6</v>
      </c>
      <c r="H86" s="1">
        <v>73.3</v>
      </c>
      <c r="M86" s="14">
        <v>0.95</v>
      </c>
      <c r="N86" s="15" t="s">
        <v>195</v>
      </c>
      <c r="O86" s="15" t="s">
        <v>196</v>
      </c>
    </row>
    <row r="87" spans="1:15" ht="15.75" customHeight="1">
      <c r="A87" s="1">
        <v>86</v>
      </c>
      <c r="B87" s="1" t="s">
        <v>99</v>
      </c>
      <c r="C87" s="1">
        <v>31.4</v>
      </c>
      <c r="D87" s="1">
        <v>22.1</v>
      </c>
      <c r="E87" s="1">
        <v>27</v>
      </c>
      <c r="F87" s="1">
        <v>37.5</v>
      </c>
      <c r="G87" s="1">
        <v>20.6</v>
      </c>
      <c r="H87" s="1">
        <v>11</v>
      </c>
      <c r="M87" s="14">
        <v>0.99</v>
      </c>
      <c r="N87" s="15" t="s">
        <v>193</v>
      </c>
      <c r="O87" s="15" t="s">
        <v>194</v>
      </c>
    </row>
    <row r="88" spans="1:15" ht="15.75" customHeight="1">
      <c r="A88" s="1">
        <v>87</v>
      </c>
      <c r="B88" s="1" t="s">
        <v>100</v>
      </c>
      <c r="C88" s="1">
        <v>31.2</v>
      </c>
      <c r="D88" s="1">
        <v>8.6999999999999993</v>
      </c>
      <c r="E88" s="1">
        <v>20.399999999999999</v>
      </c>
      <c r="F88" s="1">
        <v>29</v>
      </c>
      <c r="G88" s="1">
        <v>31.8</v>
      </c>
      <c r="H88" s="1">
        <v>37.200000000000003</v>
      </c>
    </row>
    <row r="89" spans="1:15" ht="15.75" customHeight="1">
      <c r="A89" s="1">
        <v>88</v>
      </c>
      <c r="B89" s="1" t="s">
        <v>101</v>
      </c>
      <c r="C89" s="1">
        <v>31</v>
      </c>
      <c r="D89" s="1">
        <v>7.1</v>
      </c>
      <c r="E89" s="1">
        <v>19.600000000000001</v>
      </c>
      <c r="F89" s="1">
        <v>35</v>
      </c>
      <c r="G89" s="1">
        <v>16.8</v>
      </c>
      <c r="H89" s="1">
        <v>33.299999999999997</v>
      </c>
    </row>
    <row r="90" spans="1:15" ht="15.75" customHeight="1">
      <c r="A90" s="1">
        <v>89</v>
      </c>
      <c r="B90" s="1" t="s">
        <v>102</v>
      </c>
      <c r="C90" s="1">
        <v>31</v>
      </c>
      <c r="D90" s="1">
        <v>10</v>
      </c>
      <c r="E90" s="1">
        <v>20.9</v>
      </c>
      <c r="F90" s="1">
        <v>28.8</v>
      </c>
      <c r="G90" s="1">
        <v>28</v>
      </c>
      <c r="H90" s="1">
        <v>50.6</v>
      </c>
    </row>
    <row r="91" spans="1:15" ht="15.75" customHeight="1">
      <c r="A91" s="1">
        <v>90</v>
      </c>
      <c r="B91" s="1" t="s">
        <v>103</v>
      </c>
      <c r="C91" s="1">
        <v>30.9</v>
      </c>
      <c r="D91" s="1">
        <v>10.199999999999999</v>
      </c>
      <c r="E91" s="1">
        <v>21</v>
      </c>
      <c r="F91" s="1">
        <v>33.9</v>
      </c>
      <c r="G91" s="1">
        <v>26.9</v>
      </c>
      <c r="H91" s="1">
        <v>18.399999999999999</v>
      </c>
    </row>
    <row r="92" spans="1:15" ht="15.75" customHeight="1">
      <c r="A92" s="1">
        <v>91</v>
      </c>
      <c r="B92" s="1" t="s">
        <v>104</v>
      </c>
      <c r="C92" s="1">
        <v>30.2</v>
      </c>
      <c r="D92" s="1">
        <v>7.9</v>
      </c>
      <c r="E92" s="1">
        <v>19.5</v>
      </c>
      <c r="F92" s="1">
        <v>29.5</v>
      </c>
      <c r="G92" s="1">
        <v>22.6</v>
      </c>
      <c r="H92" s="1">
        <v>37.200000000000003</v>
      </c>
    </row>
    <row r="93" spans="1:15" ht="15.75" customHeight="1">
      <c r="A93" s="1">
        <v>92</v>
      </c>
      <c r="B93" s="1" t="s">
        <v>105</v>
      </c>
      <c r="C93" s="1">
        <v>30.2</v>
      </c>
      <c r="D93" s="1">
        <v>8.5</v>
      </c>
      <c r="E93" s="1">
        <v>19.8</v>
      </c>
      <c r="F93" s="1">
        <v>31</v>
      </c>
      <c r="G93" s="1">
        <v>22.1</v>
      </c>
      <c r="H93" s="1">
        <v>34.200000000000003</v>
      </c>
    </row>
    <row r="94" spans="1:15" ht="15.75" customHeight="1">
      <c r="A94" s="1">
        <v>93</v>
      </c>
      <c r="B94" s="1" t="s">
        <v>106</v>
      </c>
      <c r="C94" s="1">
        <v>30.1</v>
      </c>
      <c r="D94" s="1">
        <v>6.1</v>
      </c>
      <c r="E94" s="1">
        <v>18.5</v>
      </c>
      <c r="F94" s="1">
        <v>30</v>
      </c>
      <c r="G94" s="1">
        <v>22.5</v>
      </c>
      <c r="H94" s="1">
        <v>64.400000000000006</v>
      </c>
    </row>
    <row r="95" spans="1:15" ht="15.75" customHeight="1">
      <c r="A95" s="1">
        <v>94</v>
      </c>
      <c r="B95" s="1" t="s">
        <v>107</v>
      </c>
      <c r="C95" s="1">
        <v>30</v>
      </c>
      <c r="D95" s="1">
        <v>7.7</v>
      </c>
      <c r="E95" s="1">
        <v>19.3</v>
      </c>
      <c r="F95" s="1">
        <v>36.299999999999997</v>
      </c>
      <c r="G95" s="1">
        <v>18.899999999999999</v>
      </c>
      <c r="H95" s="1">
        <v>79.900000000000006</v>
      </c>
    </row>
    <row r="96" spans="1:15" ht="15.75" customHeight="1">
      <c r="A96" s="1">
        <v>95</v>
      </c>
      <c r="B96" s="1" t="s">
        <v>108</v>
      </c>
      <c r="C96" s="1">
        <v>30</v>
      </c>
      <c r="D96" s="1">
        <v>9.6</v>
      </c>
      <c r="E96" s="1">
        <v>20.2</v>
      </c>
      <c r="F96" s="1">
        <v>31.5</v>
      </c>
      <c r="G96" s="1">
        <v>21.3</v>
      </c>
      <c r="H96" s="1">
        <v>34.799999999999997</v>
      </c>
    </row>
    <row r="97" spans="1:8" ht="15.75" customHeight="1">
      <c r="A97" s="1">
        <v>96</v>
      </c>
      <c r="B97" s="1" t="s">
        <v>109</v>
      </c>
      <c r="C97" s="1">
        <v>29.5</v>
      </c>
      <c r="D97" s="1">
        <v>7.4</v>
      </c>
      <c r="E97" s="1">
        <v>18.899999999999999</v>
      </c>
      <c r="F97" s="1">
        <v>29.8</v>
      </c>
      <c r="G97" s="1">
        <v>20.7</v>
      </c>
      <c r="H97" s="1">
        <v>38.6</v>
      </c>
    </row>
    <row r="98" spans="1:8" ht="15.75" customHeight="1">
      <c r="A98" s="1">
        <v>97</v>
      </c>
      <c r="B98" s="1" t="s">
        <v>110</v>
      </c>
      <c r="C98" s="1">
        <v>29.5</v>
      </c>
      <c r="D98" s="1">
        <v>7.7</v>
      </c>
      <c r="E98" s="1">
        <v>19</v>
      </c>
      <c r="F98" s="1">
        <v>29.4</v>
      </c>
      <c r="G98" s="1">
        <v>20.6</v>
      </c>
      <c r="H98" s="1">
        <v>46.7</v>
      </c>
    </row>
    <row r="99" spans="1:8" ht="15.75" customHeight="1">
      <c r="A99" s="1">
        <v>98</v>
      </c>
      <c r="B99" s="1" t="s">
        <v>111</v>
      </c>
      <c r="C99" s="1">
        <v>29.4</v>
      </c>
      <c r="D99" s="1">
        <v>7.6</v>
      </c>
      <c r="E99" s="1">
        <v>18.899999999999999</v>
      </c>
      <c r="F99" s="1">
        <v>29.7</v>
      </c>
      <c r="G99" s="1">
        <v>24.8</v>
      </c>
      <c r="H99" s="1">
        <v>41.5</v>
      </c>
    </row>
    <row r="100" spans="1:8" ht="15.75" customHeight="1">
      <c r="A100" s="1">
        <v>99</v>
      </c>
      <c r="B100" s="1" t="s">
        <v>112</v>
      </c>
      <c r="C100" s="1">
        <v>29.3</v>
      </c>
      <c r="D100" s="1">
        <v>7.6</v>
      </c>
      <c r="E100" s="1">
        <v>18.899999999999999</v>
      </c>
      <c r="F100" s="1">
        <v>28.2</v>
      </c>
      <c r="G100" s="1">
        <v>20.9</v>
      </c>
      <c r="H100" s="1">
        <v>50.4</v>
      </c>
    </row>
    <row r="101" spans="1:8" ht="15.75" customHeight="1">
      <c r="A101" s="1">
        <v>100</v>
      </c>
      <c r="B101" s="1" t="s">
        <v>113</v>
      </c>
      <c r="C101" s="1">
        <v>29.1</v>
      </c>
      <c r="D101" s="1">
        <v>7.7</v>
      </c>
      <c r="E101" s="1">
        <v>18.8</v>
      </c>
      <c r="F101" s="1">
        <v>29.3</v>
      </c>
      <c r="G101" s="1">
        <v>21.6</v>
      </c>
      <c r="H101" s="1">
        <v>17.8</v>
      </c>
    </row>
    <row r="102" spans="1:8" ht="15.75" customHeight="1">
      <c r="A102" s="1">
        <v>101</v>
      </c>
      <c r="B102" s="1" t="s">
        <v>114</v>
      </c>
      <c r="C102" s="1">
        <v>28.9</v>
      </c>
      <c r="D102" s="1">
        <v>3.8</v>
      </c>
      <c r="E102" s="1">
        <v>16.899999999999999</v>
      </c>
      <c r="F102" s="1">
        <v>36.799999999999997</v>
      </c>
      <c r="G102" s="1">
        <v>14</v>
      </c>
      <c r="H102" s="1">
        <v>29.9</v>
      </c>
    </row>
    <row r="103" spans="1:8" ht="15.75" customHeight="1">
      <c r="A103" s="1">
        <v>102</v>
      </c>
      <c r="B103" s="1" t="s">
        <v>115</v>
      </c>
      <c r="C103" s="1">
        <v>28.8</v>
      </c>
      <c r="D103" s="1">
        <v>8.6</v>
      </c>
      <c r="E103" s="1">
        <v>19.100000000000001</v>
      </c>
      <c r="F103" s="1">
        <v>30.3</v>
      </c>
      <c r="G103" s="1">
        <v>20.5</v>
      </c>
      <c r="H103" s="1">
        <v>33.700000000000003</v>
      </c>
    </row>
    <row r="104" spans="1:8" ht="15.75" customHeight="1">
      <c r="A104" s="1">
        <v>103</v>
      </c>
      <c r="B104" s="1" t="s">
        <v>116</v>
      </c>
      <c r="C104" s="1">
        <v>28.7</v>
      </c>
      <c r="D104" s="1">
        <v>9</v>
      </c>
      <c r="E104" s="1">
        <v>19.2</v>
      </c>
      <c r="F104" s="1">
        <v>33.9</v>
      </c>
      <c r="G104" s="1">
        <v>14.8</v>
      </c>
      <c r="H104" s="1">
        <v>40.5</v>
      </c>
    </row>
    <row r="105" spans="1:8" ht="15.75" customHeight="1">
      <c r="A105" s="1">
        <v>104</v>
      </c>
      <c r="B105" s="1" t="s">
        <v>117</v>
      </c>
      <c r="C105" s="1">
        <v>28.1</v>
      </c>
      <c r="D105" s="1">
        <v>4.7</v>
      </c>
      <c r="E105" s="1">
        <v>16.899999999999999</v>
      </c>
      <c r="F105" s="1">
        <v>31.4</v>
      </c>
      <c r="G105" s="1">
        <v>15</v>
      </c>
      <c r="H105" s="1">
        <v>32.200000000000003</v>
      </c>
    </row>
    <row r="106" spans="1:8" ht="15.75" customHeight="1">
      <c r="A106" s="1">
        <v>105</v>
      </c>
      <c r="B106" s="1" t="s">
        <v>118</v>
      </c>
      <c r="C106" s="1">
        <v>27.6</v>
      </c>
      <c r="D106" s="1">
        <v>7.5</v>
      </c>
      <c r="E106" s="1">
        <v>18</v>
      </c>
      <c r="F106" s="1">
        <v>27</v>
      </c>
      <c r="G106" s="1">
        <v>19.399999999999999</v>
      </c>
      <c r="H106" s="1">
        <v>37.9</v>
      </c>
    </row>
    <row r="107" spans="1:8" ht="15.75" customHeight="1">
      <c r="A107" s="1">
        <v>106</v>
      </c>
      <c r="B107" s="1" t="s">
        <v>119</v>
      </c>
      <c r="C107" s="1">
        <v>27.6</v>
      </c>
      <c r="D107" s="1">
        <v>10.7</v>
      </c>
      <c r="E107" s="1">
        <v>19.5</v>
      </c>
      <c r="F107" s="1">
        <v>28.2</v>
      </c>
      <c r="G107" s="1">
        <v>20.2</v>
      </c>
      <c r="H107" s="1">
        <v>30.7</v>
      </c>
    </row>
    <row r="108" spans="1:8" ht="15.75" customHeight="1">
      <c r="A108" s="1">
        <v>107</v>
      </c>
      <c r="B108" s="1" t="s">
        <v>120</v>
      </c>
      <c r="C108" s="1">
        <v>26.7</v>
      </c>
      <c r="D108" s="1">
        <v>7.7</v>
      </c>
      <c r="E108" s="1">
        <v>17.600000000000001</v>
      </c>
      <c r="F108" s="1">
        <v>33.4</v>
      </c>
      <c r="G108" s="1">
        <v>13.5</v>
      </c>
      <c r="H108" s="1">
        <v>31.7</v>
      </c>
    </row>
    <row r="109" spans="1:8" ht="15.75" customHeight="1">
      <c r="A109" s="1">
        <v>108</v>
      </c>
      <c r="B109" s="1" t="s">
        <v>121</v>
      </c>
      <c r="C109" s="1">
        <v>26.4</v>
      </c>
      <c r="D109" s="1">
        <v>8.5</v>
      </c>
      <c r="E109" s="1">
        <v>17.8</v>
      </c>
      <c r="F109" s="1">
        <v>22</v>
      </c>
      <c r="G109" s="1">
        <v>16.3</v>
      </c>
      <c r="H109" s="1">
        <v>26</v>
      </c>
    </row>
    <row r="110" spans="1:8" ht="15.75" customHeight="1">
      <c r="A110" s="1">
        <v>109</v>
      </c>
      <c r="B110" s="1" t="s">
        <v>122</v>
      </c>
      <c r="C110" s="1">
        <v>26.4</v>
      </c>
      <c r="D110" s="1">
        <v>11.2</v>
      </c>
      <c r="E110" s="1">
        <v>19.100000000000001</v>
      </c>
      <c r="F110" s="1">
        <v>28.4</v>
      </c>
      <c r="G110" s="1">
        <v>18.600000000000001</v>
      </c>
      <c r="H110" s="1">
        <v>39.299999999999997</v>
      </c>
    </row>
    <row r="111" spans="1:8" ht="15.75" customHeight="1">
      <c r="A111" s="1">
        <v>110</v>
      </c>
      <c r="B111" s="1" t="s">
        <v>123</v>
      </c>
      <c r="C111" s="1">
        <v>26.4</v>
      </c>
      <c r="D111" s="1">
        <v>8.3000000000000007</v>
      </c>
      <c r="E111" s="1">
        <v>17.7</v>
      </c>
      <c r="F111" s="1">
        <v>25.4</v>
      </c>
      <c r="G111" s="1">
        <v>24.9</v>
      </c>
      <c r="H111" s="1">
        <v>51.8</v>
      </c>
    </row>
    <row r="112" spans="1:8" ht="15.75" customHeight="1">
      <c r="A112" s="1">
        <v>111</v>
      </c>
      <c r="B112" s="1" t="s">
        <v>124</v>
      </c>
      <c r="C112" s="1">
        <v>25.9</v>
      </c>
      <c r="D112" s="1">
        <v>7.6</v>
      </c>
      <c r="E112" s="1">
        <v>17.100000000000001</v>
      </c>
      <c r="F112" s="1">
        <v>25.4</v>
      </c>
      <c r="G112" s="1">
        <v>20.7</v>
      </c>
      <c r="H112" s="1">
        <v>39.5</v>
      </c>
    </row>
    <row r="113" spans="1:8" ht="15.75" customHeight="1">
      <c r="A113" s="1">
        <v>112</v>
      </c>
      <c r="B113" s="1" t="s">
        <v>125</v>
      </c>
      <c r="C113" s="1">
        <v>25.5</v>
      </c>
      <c r="D113" s="1">
        <v>3.5</v>
      </c>
      <c r="E113" s="1">
        <v>15</v>
      </c>
      <c r="F113" s="1">
        <v>25.6</v>
      </c>
      <c r="G113" s="1">
        <v>16.2</v>
      </c>
      <c r="H113" s="1">
        <v>25.4</v>
      </c>
    </row>
    <row r="114" spans="1:8" ht="15.75" customHeight="1">
      <c r="A114" s="1">
        <v>113</v>
      </c>
      <c r="B114" s="1" t="s">
        <v>126</v>
      </c>
      <c r="C114" s="1">
        <v>25.4</v>
      </c>
      <c r="D114" s="1">
        <v>9.1</v>
      </c>
      <c r="E114" s="1">
        <v>17.600000000000001</v>
      </c>
      <c r="F114" s="1">
        <v>24</v>
      </c>
      <c r="G114" s="1">
        <v>17.600000000000001</v>
      </c>
      <c r="H114" s="1">
        <v>34.6</v>
      </c>
    </row>
    <row r="115" spans="1:8" ht="15.75" customHeight="1">
      <c r="A115" s="1">
        <v>114</v>
      </c>
      <c r="B115" s="1" t="s">
        <v>127</v>
      </c>
      <c r="C115" s="1">
        <v>24.5</v>
      </c>
      <c r="D115" s="1">
        <v>7.8</v>
      </c>
      <c r="E115" s="1">
        <v>16.5</v>
      </c>
      <c r="F115" s="1">
        <v>24.1</v>
      </c>
      <c r="G115" s="1">
        <v>14.3</v>
      </c>
      <c r="H115" s="1">
        <v>15.6</v>
      </c>
    </row>
    <row r="116" spans="1:8" ht="15.75" customHeight="1">
      <c r="A116" s="1">
        <v>115</v>
      </c>
      <c r="B116" s="1" t="s">
        <v>128</v>
      </c>
      <c r="C116" s="1">
        <v>24</v>
      </c>
      <c r="D116" s="1">
        <v>3.7</v>
      </c>
      <c r="E116" s="1">
        <v>14.2</v>
      </c>
      <c r="F116" s="1">
        <v>24.5</v>
      </c>
      <c r="G116" s="1">
        <v>15.3</v>
      </c>
      <c r="H116" s="1">
        <v>5.5</v>
      </c>
    </row>
    <row r="117" spans="1:8" ht="15.75" customHeight="1">
      <c r="A117" s="1">
        <v>116</v>
      </c>
      <c r="B117" s="1" t="s">
        <v>129</v>
      </c>
      <c r="C117" s="1">
        <v>23.8</v>
      </c>
      <c r="D117" s="1">
        <v>8.4</v>
      </c>
      <c r="E117" s="1">
        <v>16.399999999999999</v>
      </c>
      <c r="F117" s="1">
        <v>25.4</v>
      </c>
      <c r="G117" s="1">
        <v>16.5</v>
      </c>
      <c r="H117" s="1">
        <v>25.9</v>
      </c>
    </row>
    <row r="118" spans="1:8" ht="15.75" customHeight="1">
      <c r="A118" s="1">
        <v>117</v>
      </c>
      <c r="B118" s="1" t="s">
        <v>130</v>
      </c>
      <c r="C118" s="1">
        <v>22.5</v>
      </c>
      <c r="D118" s="1">
        <v>2.4</v>
      </c>
      <c r="E118" s="1">
        <v>12.8</v>
      </c>
      <c r="F118" s="1">
        <v>25.7</v>
      </c>
      <c r="G118" s="1">
        <v>12.8</v>
      </c>
      <c r="H118" s="1">
        <v>33.1</v>
      </c>
    </row>
    <row r="119" spans="1:8" ht="15.75" customHeight="1">
      <c r="A119" s="1">
        <v>118</v>
      </c>
      <c r="B119" s="1" t="s">
        <v>131</v>
      </c>
      <c r="C119" s="1">
        <v>21.2</v>
      </c>
      <c r="D119" s="1">
        <v>5.6</v>
      </c>
      <c r="E119" s="1">
        <v>13.7</v>
      </c>
      <c r="F119" s="1">
        <v>23.8</v>
      </c>
      <c r="G119" s="1">
        <v>15.1</v>
      </c>
      <c r="H119" s="1">
        <v>82.6</v>
      </c>
    </row>
    <row r="120" spans="1:8" ht="15.75" customHeight="1">
      <c r="A120" s="1">
        <v>119</v>
      </c>
      <c r="B120" s="1" t="s">
        <v>132</v>
      </c>
      <c r="C120" s="1">
        <v>21</v>
      </c>
      <c r="D120" s="1">
        <v>3.7</v>
      </c>
      <c r="E120" s="1">
        <v>12.7</v>
      </c>
      <c r="F120" s="1">
        <v>21.2</v>
      </c>
      <c r="G120" s="1">
        <v>16.2</v>
      </c>
      <c r="H120" s="1">
        <v>20</v>
      </c>
    </row>
    <row r="121" spans="1:8" ht="15.75" customHeight="1">
      <c r="A121" s="1">
        <v>120</v>
      </c>
      <c r="B121" s="1" t="s">
        <v>133</v>
      </c>
      <c r="C121" s="1">
        <v>20.399999999999999</v>
      </c>
      <c r="D121" s="1">
        <v>4.3</v>
      </c>
      <c r="E121" s="1">
        <v>12.7</v>
      </c>
      <c r="F121" s="1">
        <v>22.2</v>
      </c>
      <c r="G121" s="1">
        <v>15.2</v>
      </c>
      <c r="H121" s="1">
        <v>42</v>
      </c>
    </row>
    <row r="122" spans="1:8" ht="15.75" customHeight="1">
      <c r="A122" s="1">
        <v>121</v>
      </c>
      <c r="B122" s="1" t="s">
        <v>134</v>
      </c>
      <c r="C122" s="1">
        <v>18.8</v>
      </c>
      <c r="D122" s="1">
        <v>2.8</v>
      </c>
      <c r="E122" s="1">
        <v>11.1</v>
      </c>
      <c r="F122" s="1">
        <v>17.5</v>
      </c>
      <c r="G122" s="1">
        <v>12.9</v>
      </c>
      <c r="H122" s="1">
        <v>29.1</v>
      </c>
    </row>
    <row r="123" spans="1:8" ht="15.75" customHeight="1">
      <c r="C123">
        <f>SUM(C1:C122)</f>
        <v>5270.1999999999971</v>
      </c>
      <c r="D123">
        <f>SUM(D1:D122)</f>
        <v>1942.3999999999987</v>
      </c>
    </row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M4:P4"/>
    <mergeCell ref="M9:Q9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Cost_of_Living_Index_by_Country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F.A.T.I.H. MaSIkA</cp:lastModifiedBy>
  <dcterms:modified xsi:type="dcterms:W3CDTF">2024-10-01T18:13:06Z</dcterms:modified>
</cp:coreProperties>
</file>