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66925"/>
  <mc:AlternateContent xmlns:mc="http://schemas.openxmlformats.org/markup-compatibility/2006">
    <mc:Choice Requires="x15">
      <x15ac:absPath xmlns:x15ac="http://schemas.microsoft.com/office/spreadsheetml/2010/11/ac" url="C:\Users\Baha\OneDrive\Documents\MY FIVERR ACCOUNT TASKS\mella_r-attachments\"/>
    </mc:Choice>
  </mc:AlternateContent>
  <xr:revisionPtr revIDLastSave="0" documentId="13_ncr:1_{7ED51228-D541-4681-8F3E-C2EE94F77672}" xr6:coauthVersionLast="47" xr6:coauthVersionMax="47" xr10:uidLastSave="{00000000-0000-0000-0000-000000000000}"/>
  <bookViews>
    <workbookView xWindow="-120" yWindow="-120" windowWidth="20730" windowHeight="11760" activeTab="2" xr2:uid="{99853665-B109-4871-B9E9-51A45AC49FCE}"/>
  </bookViews>
  <sheets>
    <sheet name="Introduction" sheetId="2" r:id="rId1"/>
    <sheet name="Chapter 16_Problem 1" sheetId="15" r:id="rId2"/>
    <sheet name="Chapter 16_Problem 2" sheetId="18" r:id="rId3"/>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3" i="18" l="1"/>
  <c r="L43" i="18"/>
  <c r="J44" i="18"/>
  <c r="J45" i="18"/>
  <c r="J46" i="18"/>
  <c r="J47" i="18"/>
  <c r="J48" i="18"/>
  <c r="J49" i="18"/>
  <c r="J50" i="18"/>
  <c r="J51" i="18"/>
  <c r="J52" i="18"/>
  <c r="J53" i="18"/>
  <c r="J54" i="18"/>
  <c r="E55" i="18"/>
  <c r="F55" i="18"/>
  <c r="D55" i="18"/>
  <c r="G55" i="18"/>
  <c r="J55" i="18"/>
  <c r="J56" i="18"/>
  <c r="J57" i="18"/>
  <c r="J58" i="18"/>
  <c r="J59" i="18"/>
  <c r="J60" i="18"/>
  <c r="J61" i="18"/>
  <c r="J62" i="18"/>
  <c r="J63" i="18"/>
  <c r="J64" i="18"/>
  <c r="J65" i="18"/>
  <c r="J66" i="18"/>
  <c r="J67" i="18"/>
  <c r="J43" i="18"/>
  <c r="E44" i="18"/>
  <c r="F44" i="18"/>
  <c r="D44" i="18"/>
  <c r="G44" i="18"/>
  <c r="E45" i="18"/>
  <c r="F45" i="18"/>
  <c r="D45" i="18"/>
  <c r="G45" i="18"/>
  <c r="E46" i="18"/>
  <c r="F46" i="18"/>
  <c r="D46" i="18"/>
  <c r="G46" i="18"/>
  <c r="E47" i="18"/>
  <c r="F47" i="18"/>
  <c r="D47" i="18"/>
  <c r="G47" i="18"/>
  <c r="E48" i="18"/>
  <c r="F48" i="18"/>
  <c r="D48" i="18"/>
  <c r="G48" i="18"/>
  <c r="E49" i="18"/>
  <c r="F49" i="18"/>
  <c r="D49" i="18"/>
  <c r="G49" i="18"/>
  <c r="E50" i="18"/>
  <c r="F50" i="18"/>
  <c r="D50" i="18"/>
  <c r="G50" i="18"/>
  <c r="E51" i="18"/>
  <c r="F51" i="18"/>
  <c r="D51" i="18"/>
  <c r="G51" i="18"/>
  <c r="E52" i="18"/>
  <c r="F52" i="18"/>
  <c r="D52" i="18"/>
  <c r="G52" i="18"/>
  <c r="E53" i="18"/>
  <c r="F53" i="18"/>
  <c r="D53" i="18"/>
  <c r="G53" i="18"/>
  <c r="E54" i="18"/>
  <c r="F54" i="18"/>
  <c r="D54" i="18"/>
  <c r="G54" i="18"/>
  <c r="E56" i="18"/>
  <c r="F56" i="18"/>
  <c r="D56" i="18"/>
  <c r="G56" i="18"/>
  <c r="E57" i="18"/>
  <c r="F57" i="18"/>
  <c r="D57" i="18"/>
  <c r="G57" i="18"/>
  <c r="E58" i="18"/>
  <c r="F58" i="18"/>
  <c r="D58" i="18"/>
  <c r="G58" i="18"/>
  <c r="E59" i="18"/>
  <c r="F59" i="18"/>
  <c r="D59" i="18"/>
  <c r="G59" i="18"/>
  <c r="E60" i="18"/>
  <c r="F60" i="18"/>
  <c r="D60" i="18"/>
  <c r="G60" i="18"/>
  <c r="E61" i="18"/>
  <c r="F61" i="18"/>
  <c r="D61" i="18"/>
  <c r="G61" i="18"/>
  <c r="E62" i="18"/>
  <c r="F62" i="18"/>
  <c r="D62" i="18"/>
  <c r="G62" i="18"/>
  <c r="E63" i="18"/>
  <c r="F63" i="18"/>
  <c r="D63" i="18"/>
  <c r="G63" i="18"/>
  <c r="E64" i="18"/>
  <c r="F64" i="18"/>
  <c r="D64" i="18"/>
  <c r="G64" i="18"/>
  <c r="E65" i="18"/>
  <c r="F65" i="18"/>
  <c r="D65" i="18"/>
  <c r="G65" i="18"/>
  <c r="E66" i="18"/>
  <c r="F66" i="18"/>
  <c r="D66" i="18"/>
  <c r="G66" i="18"/>
  <c r="E67" i="18"/>
  <c r="F67" i="18"/>
  <c r="D67" i="18"/>
  <c r="G67" i="18"/>
  <c r="E43" i="18"/>
  <c r="F43" i="18"/>
  <c r="D43" i="18"/>
  <c r="G43" i="18"/>
  <c r="C24" i="15"/>
  <c r="D28" i="15"/>
  <c r="E28" i="15"/>
  <c r="D29" i="15"/>
  <c r="E29" i="15"/>
  <c r="D30" i="15"/>
  <c r="E30" i="15"/>
  <c r="D31" i="15"/>
  <c r="E31" i="15"/>
  <c r="D32" i="15"/>
  <c r="E32" i="15"/>
  <c r="D33" i="15"/>
  <c r="E33" i="15"/>
  <c r="D27" i="15"/>
  <c r="E27" i="15"/>
  <c r="I43" i="18"/>
  <c r="I48" i="18"/>
  <c r="I53" i="18"/>
  <c r="I58" i="18"/>
  <c r="I63" i="18"/>
  <c r="K43" i="18"/>
  <c r="K48" i="18"/>
  <c r="K53" i="18"/>
  <c r="K58" i="18"/>
  <c r="K63" i="18"/>
</calcChain>
</file>

<file path=xl/sharedStrings.xml><?xml version="1.0" encoding="utf-8"?>
<sst xmlns="http://schemas.openxmlformats.org/spreadsheetml/2006/main" count="22" uniqueCount="20">
  <si>
    <t>Enter your Student ID</t>
  </si>
  <si>
    <t>Demand</t>
  </si>
  <si>
    <t>Probability</t>
  </si>
  <si>
    <r>
      <rPr>
        <b/>
        <u/>
        <sz val="14"/>
        <color rgb="FFFF0000"/>
        <rFont val="Calibri"/>
        <family val="2"/>
        <scheme val="minor"/>
      </rPr>
      <t>Pledge:</t>
    </r>
    <r>
      <rPr>
        <b/>
        <sz val="14"/>
        <color rgb="FFFF0000"/>
        <rFont val="Calibri"/>
        <family val="2"/>
        <scheme val="minor"/>
      </rPr>
      <t xml:space="preserve">  By entering my Student ID above, I pledge that I have completed this assignment in accordance with Columbia College's Academic Honesty Policy.  I pledge that any person-to-person assistance received on this assignment is a result of interaction with my instructor and/or classmates on a discussion board included in the Columbia College course website.  Any external reference materials I used in completing this assignment (including videos or a personal tutor) are listed in the textbox to the right titled References.  Further, I understand this document is strictly the property of Columbia College.  Under no circumstances will I provide this to another person through any medium, including but not limited to websites such as Course Hero or Brainly.  Finally, I understand that failure to include my student number above will result in this assignment not being graded.</t>
    </r>
  </si>
  <si>
    <t>Bid ($M)</t>
  </si>
  <si>
    <t>Probability of Winning</t>
  </si>
  <si>
    <t>Expected Value ($M)</t>
  </si>
  <si>
    <t>Bid Amount−EC ($M)</t>
  </si>
  <si>
    <t>Order size</t>
  </si>
  <si>
    <t>Cost</t>
  </si>
  <si>
    <t>Revenue</t>
  </si>
  <si>
    <t>Salvage Value</t>
  </si>
  <si>
    <t>Profit</t>
  </si>
  <si>
    <t>PAYOFF TABLE AND CALCULATIONS</t>
  </si>
  <si>
    <t>Expected Value</t>
  </si>
  <si>
    <t>Perfect Profit</t>
  </si>
  <si>
    <t>EVwithPI</t>
  </si>
  <si>
    <t>ED</t>
  </si>
  <si>
    <t>EP</t>
  </si>
  <si>
    <t>Expected Cost(EC)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</si>
</sst>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Calibri"/>
      <family val="2"/>
      <scheme val="minor"/>
    </font>
    <font>
      <sz val="11"/>
      <color rgb="FFFF0000"/>
      <name val="Calibri"/>
      <family val="2"/>
      <scheme val="minor"/>
    </font>
    <font>
      <b/>
      <sz val="16"/>
      <color theme="1"/>
      <name val="Calibri"/>
      <family val="2"/>
      <scheme val="minor"/>
    </font>
    <font>
      <b/>
      <sz val="14"/>
      <color rgb="FFFF0000"/>
      <name val="Calibri"/>
      <family val="2"/>
      <scheme val="minor"/>
    </font>
    <font>
      <b/>
      <u/>
      <sz val="14"/>
      <color rgb="FFFF0000"/>
      <name val="Calibri"/>
      <family val="2"/>
      <scheme val="minor"/>
    </font>
    <font>
      <sz val="14"/>
      <color rgb="FFFF0000"/>
      <name val="Calibri"/>
      <family val="2"/>
      <scheme val="minor"/>
    </font>
    <font>
      <sz val="10"/>
      <name val="Arial"/>
      <family val="2"/>
    </font>
    <font>
      <sz val="12"/>
      <color theme="1"/>
      <name val="Calibri"/>
      <family val="2"/>
      <scheme val="minor"/>
    </font>
    <font>
      <b/>
      <sz val="24"/>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12"/>
      <color theme="1"/>
      <name val="Arial"/>
      <family val="2"/>
    </font>
    <font>
      <sz val="12"/>
      <color rgb="FF9C0006"/>
      <name val="Arial"/>
      <family val="2"/>
    </font>
    <font>
      <sz val="12"/>
      <color theme="0"/>
      <name val="Arial"/>
      <family val="2"/>
    </font>
    <font>
      <sz val="12"/>
      <color rgb="FF006100"/>
      <name val="Arial"/>
      <family val="2"/>
    </font>
    <font>
      <sz val="12"/>
      <color rgb="FF9C5700"/>
      <name val="Arial"/>
      <family val="2"/>
    </font>
    <font>
      <sz val="12"/>
      <color rgb="FF333333"/>
      <name val="Arial"/>
      <family val="2"/>
    </font>
    <font>
      <sz val="12"/>
      <color rgb="FF2C6655"/>
      <name val="Arial"/>
      <family val="2"/>
    </font>
  </fonts>
  <fills count="14">
    <fill>
      <patternFill patternType="none"/>
    </fill>
    <fill>
      <patternFill patternType="gray125"/>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8" tint="0.59999389629810485"/>
        <bgColor indexed="65"/>
      </patternFill>
    </fill>
    <fill>
      <patternFill patternType="solid">
        <fgColor theme="9"/>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rgb="FF467273"/>
      </left>
      <right style="medium">
        <color rgb="FF467273"/>
      </right>
      <top style="medium">
        <color rgb="FF467273"/>
      </top>
      <bottom style="medium">
        <color rgb="FF467273"/>
      </bottom>
      <diagonal/>
    </border>
    <border>
      <left style="medium">
        <color rgb="FF467273"/>
      </left>
      <right style="medium">
        <color rgb="FF2C6655"/>
      </right>
      <top style="thick">
        <color rgb="FF467273"/>
      </top>
      <bottom style="medium">
        <color rgb="FF2C6655"/>
      </bottom>
      <diagonal/>
    </border>
    <border>
      <left style="medium">
        <color rgb="FF2C6655"/>
      </left>
      <right style="medium">
        <color rgb="FF467273"/>
      </right>
      <top style="thick">
        <color rgb="FF467273"/>
      </top>
      <bottom style="medium">
        <color rgb="FF2C6655"/>
      </bottom>
      <diagonal/>
    </border>
    <border>
      <left style="medium">
        <color rgb="FF467273"/>
      </left>
      <right style="medium">
        <color rgb="FF467273"/>
      </right>
      <top style="medium">
        <color rgb="FF467273"/>
      </top>
      <bottom style="thick">
        <color rgb="FF467273"/>
      </bottom>
      <diagonal/>
    </border>
  </borders>
  <cellStyleXfs count="15">
    <xf numFmtId="0" fontId="0" fillId="0" borderId="0"/>
    <xf numFmtId="0" fontId="6" fillId="0" borderId="0"/>
    <xf numFmtId="0" fontId="7" fillId="0" borderId="0"/>
    <xf numFmtId="44" fontId="9" fillId="0" borderId="0" applyFon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13" fillId="13" borderId="0" applyNumberFormat="0" applyBorder="0" applyAlignment="0" applyProtection="0"/>
  </cellStyleXfs>
  <cellXfs count="56">
    <xf numFmtId="0" fontId="0" fillId="0" borderId="0" xfId="0"/>
    <xf numFmtId="3" fontId="0" fillId="0" borderId="0" xfId="0" applyNumberFormat="1"/>
    <xf numFmtId="0" fontId="8" fillId="0" borderId="1" xfId="0" applyFont="1" applyBorder="1" applyAlignment="1">
      <alignment horizontal="center" vertical="center"/>
    </xf>
    <xf numFmtId="0" fontId="14" fillId="0" borderId="0" xfId="0" applyFont="1"/>
    <xf numFmtId="164" fontId="14" fillId="0" borderId="0" xfId="0" applyNumberFormat="1" applyFont="1"/>
    <xf numFmtId="0" fontId="15" fillId="4" borderId="0" xfId="5" applyFont="1"/>
    <xf numFmtId="0" fontId="14" fillId="9" borderId="0" xfId="10" applyFont="1" applyAlignment="1">
      <alignment horizontal="center"/>
    </xf>
    <xf numFmtId="0" fontId="14" fillId="11" borderId="0" xfId="12" applyFont="1" applyAlignment="1">
      <alignment horizontal="center"/>
    </xf>
    <xf numFmtId="164" fontId="16" fillId="6" borderId="0" xfId="7" applyNumberFormat="1" applyFont="1" applyAlignment="1">
      <alignment horizontal="center"/>
    </xf>
    <xf numFmtId="164" fontId="16" fillId="13" borderId="0" xfId="14" applyNumberFormat="1" applyFont="1" applyAlignment="1">
      <alignment horizontal="center"/>
    </xf>
    <xf numFmtId="0" fontId="17" fillId="3" borderId="0" xfId="4" applyFont="1" applyAlignment="1">
      <alignment horizontal="center"/>
    </xf>
    <xf numFmtId="0" fontId="17" fillId="3" borderId="0" xfId="4" applyFont="1"/>
    <xf numFmtId="0" fontId="15" fillId="4" borderId="0" xfId="5" applyFont="1" applyAlignment="1">
      <alignment horizontal="center"/>
    </xf>
    <xf numFmtId="0" fontId="18" fillId="5" borderId="0" xfId="6" applyFont="1" applyAlignment="1">
      <alignment horizontal="center"/>
    </xf>
    <xf numFmtId="0" fontId="14" fillId="10" borderId="0" xfId="11" applyFont="1" applyAlignment="1">
      <alignment horizontal="center"/>
    </xf>
    <xf numFmtId="164" fontId="14" fillId="12" borderId="0" xfId="13" applyNumberFormat="1" applyFont="1" applyAlignment="1">
      <alignment horizontal="center"/>
    </xf>
    <xf numFmtId="0" fontId="14" fillId="12" borderId="0" xfId="13" applyFont="1"/>
    <xf numFmtId="164" fontId="14" fillId="11" borderId="0" xfId="12" applyNumberFormat="1" applyFont="1" applyAlignment="1">
      <alignment horizontal="center"/>
    </xf>
    <xf numFmtId="164" fontId="14" fillId="8" borderId="0" xfId="9" applyNumberFormat="1" applyFont="1" applyAlignment="1">
      <alignment horizontal="center"/>
    </xf>
    <xf numFmtId="164" fontId="14" fillId="7" borderId="0" xfId="8" applyNumberFormat="1" applyFont="1" applyAlignment="1">
      <alignment horizontal="center"/>
    </xf>
    <xf numFmtId="164" fontId="14" fillId="11" borderId="0" xfId="3" applyNumberFormat="1" applyFont="1" applyFill="1" applyAlignment="1">
      <alignment horizontal="center"/>
    </xf>
    <xf numFmtId="164" fontId="14" fillId="8" borderId="0" xfId="3" applyNumberFormat="1" applyFont="1" applyFill="1" applyAlignment="1">
      <alignment horizontal="center"/>
    </xf>
    <xf numFmtId="164" fontId="14" fillId="11" borderId="0" xfId="12" applyNumberFormat="1" applyFont="1"/>
    <xf numFmtId="164" fontId="18" fillId="5" borderId="0" xfId="6" applyNumberFormat="1" applyFont="1" applyAlignment="1">
      <alignment horizontal="center"/>
    </xf>
    <xf numFmtId="0" fontId="19" fillId="2" borderId="10" xfId="0" applyFont="1" applyFill="1" applyBorder="1" applyAlignment="1">
      <alignment horizontal="center" vertical="center" wrapText="1"/>
    </xf>
    <xf numFmtId="0" fontId="19" fillId="2" borderId="13" xfId="0" applyFont="1" applyFill="1" applyBorder="1" applyAlignment="1">
      <alignment horizontal="center" vertical="center" wrapText="1"/>
    </xf>
    <xf numFmtId="0" fontId="20" fillId="2" borderId="11"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0" borderId="8"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1" fillId="0" borderId="8" xfId="0" applyFont="1" applyBorder="1" applyAlignment="1">
      <alignment horizontal="left" vertical="top" wrapText="1"/>
    </xf>
    <xf numFmtId="0" fontId="1" fillId="0" borderId="0" xfId="0" applyFont="1" applyAlignment="1">
      <alignment horizontal="left" vertical="top" wrapText="1"/>
    </xf>
    <xf numFmtId="0" fontId="1" fillId="0" borderId="9"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0" fillId="0" borderId="6" xfId="0" applyBorder="1" applyAlignment="1">
      <alignment wrapText="1"/>
    </xf>
    <xf numFmtId="0" fontId="0" fillId="0" borderId="2" xfId="0" applyBorder="1" applyAlignment="1">
      <alignment wrapText="1"/>
    </xf>
    <xf numFmtId="0" fontId="0" fillId="0" borderId="7" xfId="0" applyBorder="1" applyAlignment="1">
      <alignment wrapText="1"/>
    </xf>
    <xf numFmtId="0" fontId="14" fillId="11" borderId="0" xfId="12" applyFont="1" applyAlignment="1">
      <alignment horizontal="center"/>
    </xf>
  </cellXfs>
  <cellStyles count="15">
    <cellStyle name="20% - Accent2" xfId="9" builtinId="34"/>
    <cellStyle name="20% - Accent3" xfId="11" builtinId="38"/>
    <cellStyle name="40% - Accent1" xfId="8" builtinId="31"/>
    <cellStyle name="40% - Accent3" xfId="12" builtinId="39"/>
    <cellStyle name="40% - Accent5" xfId="13" builtinId="47"/>
    <cellStyle name="60% - Accent2" xfId="10" builtinId="36"/>
    <cellStyle name="Accent1" xfId="7" builtinId="29"/>
    <cellStyle name="Accent6" xfId="14" builtinId="49"/>
    <cellStyle name="Bad" xfId="5" builtinId="27"/>
    <cellStyle name="Currency" xfId="3" builtinId="4"/>
    <cellStyle name="Good" xfId="4" builtinId="26"/>
    <cellStyle name="Neutral" xfId="6" builtinId="28"/>
    <cellStyle name="Normal" xfId="0" builtinId="0"/>
    <cellStyle name="Normal 2" xfId="1" xr:uid="{80B4F9F4-3C1C-4B08-A3B2-FB6878D98BF1}"/>
    <cellStyle name="Normal 3" xfId="2" xr:uid="{4E5097A7-4C4B-4E64-83B5-BF9F441D02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57150</xdr:colOff>
      <xdr:row>0</xdr:row>
      <xdr:rowOff>114300</xdr:rowOff>
    </xdr:from>
    <xdr:to>
      <xdr:col>23</xdr:col>
      <xdr:colOff>323850</xdr:colOff>
      <xdr:row>16</xdr:row>
      <xdr:rowOff>95250</xdr:rowOff>
    </xdr:to>
    <xdr:sp macro="" textlink="">
      <xdr:nvSpPr>
        <xdr:cNvPr id="2" name="TextBox 1">
          <a:extLst>
            <a:ext uri="{FF2B5EF4-FFF2-40B4-BE49-F238E27FC236}">
              <a16:creationId xmlns:a16="http://schemas.microsoft.com/office/drawing/2014/main" id="{6285790B-B9F7-4E33-A150-D6CBE9A2F1DB}"/>
            </a:ext>
          </a:extLst>
        </xdr:cNvPr>
        <xdr:cNvSpPr txBox="1"/>
      </xdr:nvSpPr>
      <xdr:spPr>
        <a:xfrm>
          <a:off x="7239000" y="114300"/>
          <a:ext cx="697230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sng"/>
            <a:t>References</a:t>
          </a:r>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0</xdr:row>
      <xdr:rowOff>190499</xdr:rowOff>
    </xdr:from>
    <xdr:to>
      <xdr:col>21</xdr:col>
      <xdr:colOff>1</xdr:colOff>
      <xdr:row>21</xdr:row>
      <xdr:rowOff>104775</xdr:rowOff>
    </xdr:to>
    <xdr:sp macro="" textlink="">
      <xdr:nvSpPr>
        <xdr:cNvPr id="2" name="TextBox 1">
          <a:extLst>
            <a:ext uri="{FF2B5EF4-FFF2-40B4-BE49-F238E27FC236}">
              <a16:creationId xmlns:a16="http://schemas.microsoft.com/office/drawing/2014/main" id="{1C87BD8E-B6BD-411D-9C64-DCC074216CF6}"/>
            </a:ext>
          </a:extLst>
        </xdr:cNvPr>
        <xdr:cNvSpPr txBox="1"/>
      </xdr:nvSpPr>
      <xdr:spPr>
        <a:xfrm>
          <a:off x="590551" y="190499"/>
          <a:ext cx="18897600" cy="3914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1" i="0" baseline="0">
              <a:solidFill>
                <a:srgbClr val="002060"/>
              </a:solidFill>
              <a:effectLst/>
              <a:latin typeface="+mn-lt"/>
              <a:ea typeface="+mn-ea"/>
              <a:cs typeface="+mn-cs"/>
            </a:rPr>
            <a:t>Develop a spreadsheet model to address the following scenario.  Along with coming up with an analytically-substantiated response, the premium here is to develop a clear and concise spreadsheet model that contains relevant information.</a:t>
          </a:r>
          <a:endParaRPr lang="en-US" sz="1400" b="1">
            <a:solidFill>
              <a:srgbClr val="002060"/>
            </a:solidFill>
            <a:effectLst/>
          </a:endParaRPr>
        </a:p>
        <a:p>
          <a:pPr fontAlgn="base"/>
          <a:endParaRPr lang="en-US" sz="1400">
            <a:effectLst/>
          </a:endParaRPr>
        </a:p>
        <a:p>
          <a:pPr fontAlgn="base"/>
          <a:r>
            <a:rPr lang="en-US" sz="1400" b="1" i="0">
              <a:solidFill>
                <a:srgbClr val="002060"/>
              </a:solidFill>
              <a:effectLst/>
              <a:latin typeface="+mn-lt"/>
              <a:ea typeface="+mn-ea"/>
              <a:cs typeface="+mn-cs"/>
            </a:rPr>
            <a:t>An information systems consultant is bidding on a project that involves some uncertainty. Based on past experience, if all went well (probability 0.1), the project would cost $1.2 million to complete. If moderate debugging were required (probability 0.7), the project would probably cost $1.4 million. If major problems were encountered (probability 0.2), the project could cost $1.8 million. Assume that the consultant is bidding competitively and the expectation of successfully gaining the job at a bid of $2.2 million is 0, at $2.1 million is 0.1, at $2.0 million is 0.2, at $1.9 million is 0.3, at $1.8 million is 0.5, at $1.7 million is 0.8, and at $1.6 million is practically certain.</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     1.  </a:t>
          </a:r>
          <a:r>
            <a:rPr lang="en-US" sz="1400" b="1" i="0">
              <a:solidFill>
                <a:srgbClr val="002060"/>
              </a:solidFill>
              <a:effectLst/>
              <a:latin typeface="+mn-lt"/>
              <a:ea typeface="+mn-ea"/>
              <a:cs typeface="+mn-cs"/>
            </a:rPr>
            <a:t>Calculate the expected value for the given bids. Provide</a:t>
          </a:r>
          <a:r>
            <a:rPr lang="en-US" sz="1400" b="1" i="0" baseline="0">
              <a:solidFill>
                <a:srgbClr val="002060"/>
              </a:solidFill>
              <a:effectLst/>
              <a:latin typeface="+mn-lt"/>
              <a:ea typeface="+mn-ea"/>
              <a:cs typeface="+mn-cs"/>
            </a:rPr>
            <a:t> your response below this question in </a:t>
          </a:r>
          <a:r>
            <a:rPr lang="en-US" sz="1400" b="1" i="0" baseline="0">
              <a:solidFill>
                <a:srgbClr val="FF0000"/>
              </a:solidFill>
              <a:effectLst/>
              <a:latin typeface="+mn-lt"/>
              <a:ea typeface="+mn-ea"/>
              <a:cs typeface="+mn-cs"/>
            </a:rPr>
            <a:t>RED</a:t>
          </a:r>
          <a:r>
            <a:rPr lang="en-US" sz="1400" b="1" i="0" baseline="0">
              <a:solidFill>
                <a:srgbClr val="002060"/>
              </a:solidFill>
              <a:effectLst/>
              <a:latin typeface="+mn-lt"/>
              <a:ea typeface="+mn-ea"/>
              <a:cs typeface="+mn-cs"/>
            </a:rPr>
            <a:t> font.</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FF0000"/>
              </a:solidFill>
              <a:effectLst/>
              <a:latin typeface="+mn-lt"/>
              <a:ea typeface="+mn-ea"/>
              <a:cs typeface="+mn-cs"/>
            </a:rPr>
            <a:t>Expected value (EV)= Probability of winning * (Bid amount - Expected cost)</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FF0000"/>
              </a:solidFill>
              <a:effectLst/>
              <a:latin typeface="+mn-lt"/>
              <a:ea typeface="+mn-ea"/>
              <a:cs typeface="+mn-cs"/>
            </a:rPr>
            <a:t>The Expected cost is calculated as; EC = (probability of 1.2M cost * 1.2) + (Probability of 1.4M * 1.4) + (Probability of 1.8M *1.8)</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FF0000"/>
              </a:solidFill>
              <a:effectLst/>
              <a:latin typeface="+mn-lt"/>
              <a:ea typeface="+mn-ea"/>
              <a:cs typeface="+mn-cs"/>
            </a:rPr>
            <a:t>EC = (0.1*1.2) + (0.7*1.4) + (0.2*1.8)</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FF0000"/>
              </a:solidFill>
              <a:effectLst/>
              <a:latin typeface="+mn-lt"/>
              <a:ea typeface="+mn-ea"/>
              <a:cs typeface="+mn-cs"/>
            </a:rPr>
            <a:t>EC = $1.46M</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FF0000"/>
              </a:solidFill>
              <a:effectLst/>
              <a:latin typeface="+mn-lt"/>
              <a:ea typeface="+mn-ea"/>
              <a:cs typeface="+mn-cs"/>
            </a:rPr>
            <a:t>EV = Probability of winning*(Bid amount-EC)</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a:solidFill>
                <a:srgbClr val="FF0000"/>
              </a:solidFill>
              <a:effectLst/>
              <a:latin typeface="+mn-lt"/>
              <a:ea typeface="+mn-ea"/>
              <a:cs typeface="+mn-cs"/>
            </a:rPr>
            <a:t>The bid with the highest Expected Values from the spreadsheet model below is $1.7M.</a:t>
          </a:r>
          <a:r>
            <a:rPr lang="en-US" sz="1400" b="1" i="0" baseline="0">
              <a:solidFill>
                <a:srgbClr val="FF0000"/>
              </a:solidFill>
              <a:effectLst/>
              <a:latin typeface="+mn-lt"/>
              <a:ea typeface="+mn-ea"/>
              <a:cs typeface="+mn-cs"/>
            </a:rPr>
            <a:t> </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FF0000"/>
              </a:solidFill>
              <a:effectLst/>
              <a:latin typeface="+mn-lt"/>
              <a:ea typeface="+mn-ea"/>
              <a:cs typeface="+mn-cs"/>
            </a:rPr>
            <a:t>Thus the Expected Value for the given bids is $0.19M.</a:t>
          </a:r>
          <a:endParaRPr lang="en-US" sz="1400" b="1" i="0">
            <a:solidFill>
              <a:srgbClr val="FF0000"/>
            </a:solidFill>
            <a:effectLst/>
            <a:latin typeface="+mn-lt"/>
            <a:ea typeface="+mn-ea"/>
            <a:cs typeface="+mn-cs"/>
          </a:endParaRP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     2.  </a:t>
          </a:r>
          <a:r>
            <a:rPr lang="en-US" sz="1400" b="1" i="0">
              <a:solidFill>
                <a:srgbClr val="002060"/>
              </a:solidFill>
              <a:effectLst/>
              <a:latin typeface="+mn-lt"/>
              <a:ea typeface="+mn-ea"/>
              <a:cs typeface="+mn-cs"/>
            </a:rPr>
            <a:t>What is the best bidding decision?  Provide</a:t>
          </a:r>
          <a:r>
            <a:rPr lang="en-US" sz="1400" b="1" i="0" baseline="0">
              <a:solidFill>
                <a:srgbClr val="002060"/>
              </a:solidFill>
              <a:effectLst/>
              <a:latin typeface="+mn-lt"/>
              <a:ea typeface="+mn-ea"/>
              <a:cs typeface="+mn-cs"/>
            </a:rPr>
            <a:t> your response below this question in </a:t>
          </a:r>
          <a:r>
            <a:rPr lang="en-US" sz="1400" b="1" i="0" baseline="0">
              <a:solidFill>
                <a:srgbClr val="FF0000"/>
              </a:solidFill>
              <a:effectLst/>
              <a:latin typeface="+mn-lt"/>
              <a:ea typeface="+mn-ea"/>
              <a:cs typeface="+mn-cs"/>
            </a:rPr>
            <a:t>RED</a:t>
          </a:r>
          <a:r>
            <a:rPr lang="en-US" sz="1400" b="1" i="0" baseline="0">
              <a:solidFill>
                <a:srgbClr val="002060"/>
              </a:solidFill>
              <a:effectLst/>
              <a:latin typeface="+mn-lt"/>
              <a:ea typeface="+mn-ea"/>
              <a:cs typeface="+mn-cs"/>
            </a:rPr>
            <a:t> font.</a:t>
          </a:r>
          <a:r>
            <a:rPr lang="en-US" sz="1400" b="1" i="0">
              <a:solidFill>
                <a:srgbClr val="002060"/>
              </a:solidFill>
              <a:effectLst/>
              <a:latin typeface="+mn-lt"/>
              <a:ea typeface="+mn-ea"/>
              <a:cs typeface="+mn-cs"/>
            </a:rPr>
            <a:t>	</a:t>
          </a:r>
          <a:br>
            <a:rPr lang="en-US" sz="1400" b="1" i="0">
              <a:solidFill>
                <a:srgbClr val="002060"/>
              </a:solidFill>
              <a:effectLst/>
              <a:latin typeface="+mn-lt"/>
              <a:ea typeface="+mn-ea"/>
              <a:cs typeface="+mn-cs"/>
            </a:rPr>
          </a:br>
          <a:r>
            <a:rPr lang="en-US" sz="1400" b="1" i="0">
              <a:solidFill>
                <a:srgbClr val="FF0000"/>
              </a:solidFill>
              <a:effectLst/>
              <a:latin typeface="+mn-lt"/>
              <a:ea typeface="+mn-ea"/>
              <a:cs typeface="+mn-cs"/>
            </a:rPr>
            <a:t>The best bidding decision is to submit a bid of $1.7 million, as it yields the highest expected value (EV) of $192,000. This bid strikes a balance between a competitive price and a reasonable profit margin. While lower bids, such as $1.6 million, increase the probability of winning, the reduced profit per project results in a lower EV. Conversely, higher bids like $1.8 million or above offer higher profit per unit but significantly reduce the probability of winning, leading to lower overall EVs. Therefore, bidding $1.7 million maximizes the consultant’s profitability while maintaining a strong chance of winning the project.</a:t>
          </a:r>
          <a:r>
            <a:rPr lang="en-US" sz="1400" b="1" baseline="0">
              <a:solidFill>
                <a:srgbClr val="002060"/>
              </a:solidFill>
            </a:rPr>
            <a:t>		</a:t>
          </a:r>
          <a:endParaRPr lang="en-US" sz="1400" b="1">
            <a:solidFill>
              <a:srgbClr val="00206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190499</xdr:rowOff>
    </xdr:from>
    <xdr:to>
      <xdr:col>27</xdr:col>
      <xdr:colOff>19050</xdr:colOff>
      <xdr:row>8</xdr:row>
      <xdr:rowOff>161925</xdr:rowOff>
    </xdr:to>
    <xdr:sp macro="" textlink="">
      <xdr:nvSpPr>
        <xdr:cNvPr id="2" name="TextBox 1">
          <a:extLst>
            <a:ext uri="{FF2B5EF4-FFF2-40B4-BE49-F238E27FC236}">
              <a16:creationId xmlns:a16="http://schemas.microsoft.com/office/drawing/2014/main" id="{68F281E9-079C-4F2C-BFE1-F638009DDF97}"/>
            </a:ext>
          </a:extLst>
        </xdr:cNvPr>
        <xdr:cNvSpPr txBox="1"/>
      </xdr:nvSpPr>
      <xdr:spPr>
        <a:xfrm>
          <a:off x="619125" y="190499"/>
          <a:ext cx="16840200" cy="1495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1" i="0" baseline="0">
              <a:solidFill>
                <a:srgbClr val="002060"/>
              </a:solidFill>
              <a:effectLst/>
              <a:latin typeface="+mn-lt"/>
              <a:ea typeface="+mn-ea"/>
              <a:cs typeface="+mn-cs"/>
            </a:rPr>
            <a:t>Develop a spreadsheet model to address the following scenario.  Along with coming up with an analytically-substantiated response, the premium here is to develop a clear and concise spreadsheet model that contains relevant information.</a:t>
          </a:r>
          <a:endParaRPr lang="en-US" sz="1400" b="1">
            <a:solidFill>
              <a:srgbClr val="002060"/>
            </a:solidFill>
            <a:effectLst/>
          </a:endParaRPr>
        </a:p>
        <a:p>
          <a:pPr fontAlgn="base"/>
          <a:endParaRPr lang="en-US" sz="1400">
            <a:effectLst/>
          </a:endParaRPr>
        </a:p>
        <a:p>
          <a:pPr fontAlgn="base"/>
          <a:r>
            <a:rPr lang="en-US" sz="1400" b="1" i="0">
              <a:solidFill>
                <a:srgbClr val="002060"/>
              </a:solidFill>
              <a:effectLst/>
              <a:latin typeface="+mn-lt"/>
              <a:ea typeface="+mn-ea"/>
              <a:cs typeface="+mn-cs"/>
            </a:rPr>
            <a:t>Mountain Ski Sports, a chain of ski equipment shops in Colorado, purchases skis from a manufacturer each summer for the coming winter season. The most popular intermediate model costs $150 and sells for $275. Any skis left over at the end of the winter are sold at the store’s spring sale (for $100). Sales over the years have been quite stable. Gathering data from all its stores, Mountain Ski Sports developed the following probability distribution for demand:</a:t>
          </a:r>
        </a:p>
        <a:p>
          <a:pPr fontAlgn="base"/>
          <a:br>
            <a:rPr lang="en-US" sz="1100" b="0" i="0">
              <a:solidFill>
                <a:schemeClr val="dk1"/>
              </a:solidFill>
              <a:effectLst/>
              <a:latin typeface="+mn-lt"/>
              <a:ea typeface="+mn-ea"/>
              <a:cs typeface="+mn-cs"/>
            </a:rPr>
          </a:br>
          <a:endParaRPr lang="en-US" sz="1400" b="1" baseline="0">
            <a:solidFill>
              <a:srgbClr val="002060"/>
            </a:solidFill>
          </a:endParaRPr>
        </a:p>
        <a:p>
          <a:r>
            <a:rPr lang="en-US" sz="1400" b="1" baseline="0">
              <a:solidFill>
                <a:srgbClr val="002060"/>
              </a:solidFill>
            </a:rPr>
            <a:t>		</a:t>
          </a:r>
          <a:endParaRPr lang="en-US" sz="1400" b="1">
            <a:solidFill>
              <a:srgbClr val="002060"/>
            </a:solidFill>
          </a:endParaRPr>
        </a:p>
      </xdr:txBody>
    </xdr:sp>
    <xdr:clientData/>
  </xdr:twoCellAnchor>
  <xdr:twoCellAnchor>
    <xdr:from>
      <xdr:col>0</xdr:col>
      <xdr:colOff>581025</xdr:colOff>
      <xdr:row>19</xdr:row>
      <xdr:rowOff>9524</xdr:rowOff>
    </xdr:from>
    <xdr:to>
      <xdr:col>27</xdr:col>
      <xdr:colOff>9525</xdr:colOff>
      <xdr:row>38</xdr:row>
      <xdr:rowOff>76200</xdr:rowOff>
    </xdr:to>
    <xdr:sp macro="" textlink="">
      <xdr:nvSpPr>
        <xdr:cNvPr id="3" name="TextBox 2">
          <a:extLst>
            <a:ext uri="{FF2B5EF4-FFF2-40B4-BE49-F238E27FC236}">
              <a16:creationId xmlns:a16="http://schemas.microsoft.com/office/drawing/2014/main" id="{56B8E942-4D9A-4816-86FD-157062337C6C}"/>
            </a:ext>
          </a:extLst>
        </xdr:cNvPr>
        <xdr:cNvSpPr txBox="1"/>
      </xdr:nvSpPr>
      <xdr:spPr>
        <a:xfrm>
          <a:off x="581025" y="3714749"/>
          <a:ext cx="18830925" cy="3686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400" b="1" i="0">
              <a:solidFill>
                <a:srgbClr val="002060"/>
              </a:solidFill>
              <a:effectLst/>
              <a:latin typeface="+mn-lt"/>
              <a:ea typeface="+mn-ea"/>
              <a:cs typeface="+mn-cs"/>
            </a:rPr>
            <a:t>The manufacturer will take orders only for multiples of 20, so Mountain Ski is considering the following order sizes: 160, 180, 200, 220, and 240.</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     1.  </a:t>
          </a:r>
          <a:r>
            <a:rPr lang="en-US" sz="1400" b="1" i="0">
              <a:solidFill>
                <a:srgbClr val="002060"/>
              </a:solidFill>
              <a:effectLst/>
              <a:latin typeface="+mn-lt"/>
              <a:ea typeface="+mn-ea"/>
              <a:cs typeface="+mn-cs"/>
            </a:rPr>
            <a:t>Construct a payoff table for Mountain Ski’s decision problem of how many pairs of skis to order. What is the best decision from an expected value basis?  Provide</a:t>
          </a:r>
          <a:r>
            <a:rPr lang="en-US" sz="1400" b="1" i="0" baseline="0">
              <a:solidFill>
                <a:srgbClr val="002060"/>
              </a:solidFill>
              <a:effectLst/>
              <a:latin typeface="+mn-lt"/>
              <a:ea typeface="+mn-ea"/>
              <a:cs typeface="+mn-cs"/>
            </a:rPr>
            <a:t> your response below this question in </a:t>
          </a:r>
          <a:r>
            <a:rPr lang="en-US" sz="1400" b="1" i="0" baseline="0">
              <a:solidFill>
                <a:srgbClr val="FF0000"/>
              </a:solidFill>
              <a:effectLst/>
              <a:latin typeface="+mn-lt"/>
              <a:ea typeface="+mn-ea"/>
              <a:cs typeface="+mn-cs"/>
            </a:rPr>
            <a:t>RED</a:t>
          </a:r>
          <a:r>
            <a:rPr lang="en-US" sz="1400" b="1" i="0" baseline="0">
              <a:solidFill>
                <a:srgbClr val="002060"/>
              </a:solidFill>
              <a:effectLst/>
              <a:latin typeface="+mn-lt"/>
              <a:ea typeface="+mn-ea"/>
              <a:cs typeface="+mn-cs"/>
            </a:rPr>
            <a:t> font.</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a:solidFill>
                <a:srgbClr val="FF0000"/>
              </a:solidFill>
              <a:effectLst/>
              <a:latin typeface="+mn-lt"/>
              <a:ea typeface="+mn-ea"/>
              <a:cs typeface="+mn-cs"/>
            </a:rPr>
            <a:t>The best decision from an expected value basis is to order 200 pairs of skis, as it yields the highest expected value (EV) of $22,812.50. This order size balances the potential profits from meeting demand while minimizing losses from excess inventory. Although larger order sizes, such as 220 and 240, come close in EV, they risk higher overstocking costs, especially given the lower salvage value of unsold skis. Conversely, smaller order sizes, such as 160 and 180, miss out on profits from higher demand scenarios. Thus, ordering 200 pairs of skis is the most optimal and profitable decision based on the analysis.</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     2.  </a:t>
          </a:r>
          <a:r>
            <a:rPr lang="en-US" sz="1400" b="1" i="0">
              <a:solidFill>
                <a:srgbClr val="002060"/>
              </a:solidFill>
              <a:effectLst/>
              <a:latin typeface="+mn-lt"/>
              <a:ea typeface="+mn-ea"/>
              <a:cs typeface="+mn-cs"/>
            </a:rPr>
            <a:t>Find the expected value of perfect information.  Provide</a:t>
          </a:r>
          <a:r>
            <a:rPr lang="en-US" sz="1400" b="1" i="0" baseline="0">
              <a:solidFill>
                <a:srgbClr val="002060"/>
              </a:solidFill>
              <a:effectLst/>
              <a:latin typeface="+mn-lt"/>
              <a:ea typeface="+mn-ea"/>
              <a:cs typeface="+mn-cs"/>
            </a:rPr>
            <a:t> your response below this question in </a:t>
          </a:r>
          <a:r>
            <a:rPr lang="en-US" sz="1400" b="1" i="0" baseline="0">
              <a:solidFill>
                <a:srgbClr val="FF0000"/>
              </a:solidFill>
              <a:effectLst/>
              <a:latin typeface="+mn-lt"/>
              <a:ea typeface="+mn-ea"/>
              <a:cs typeface="+mn-cs"/>
            </a:rPr>
            <a:t>RED</a:t>
          </a:r>
          <a:r>
            <a:rPr lang="en-US" sz="1400" b="1" i="0" baseline="0">
              <a:solidFill>
                <a:srgbClr val="002060"/>
              </a:solidFill>
              <a:effectLst/>
              <a:latin typeface="+mn-lt"/>
              <a:ea typeface="+mn-ea"/>
              <a:cs typeface="+mn-cs"/>
            </a:rPr>
            <a:t> font.</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a:solidFill>
                <a:srgbClr val="FF0000"/>
              </a:solidFill>
              <a:effectLst/>
              <a:latin typeface="+mn-lt"/>
              <a:ea typeface="+mn-ea"/>
              <a:cs typeface="+mn-cs"/>
            </a:rPr>
            <a:t>The Expected value of perfect information is given by;</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a:solidFill>
                <a:srgbClr val="FF0000"/>
              </a:solidFill>
              <a:effectLst/>
              <a:latin typeface="+mn-lt"/>
              <a:ea typeface="+mn-ea"/>
              <a:cs typeface="+mn-cs"/>
            </a:rPr>
            <a:t>EVPI = $8750-$22812.50</a:t>
          </a:r>
          <a:r>
            <a:rPr lang="en-US" sz="1400" b="1" i="0" baseline="0">
              <a:solidFill>
                <a:srgbClr val="FF0000"/>
              </a:solidFill>
              <a:effectLst/>
              <a:latin typeface="+mn-lt"/>
              <a:ea typeface="+mn-ea"/>
              <a:cs typeface="+mn-cs"/>
            </a:rPr>
            <a:t> </a:t>
          </a: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FF0000"/>
              </a:solidFill>
              <a:effectLst/>
              <a:latin typeface="+mn-lt"/>
              <a:ea typeface="+mn-ea"/>
              <a:cs typeface="+mn-cs"/>
            </a:rPr>
            <a:t>EVPI = ($14,062.50)</a:t>
          </a:r>
          <a:endParaRPr lang="en-US" sz="1400" b="1" i="0">
            <a:solidFill>
              <a:srgbClr val="FF0000"/>
            </a:solidFill>
            <a:effectLst/>
            <a:latin typeface="+mn-lt"/>
            <a:ea typeface="+mn-ea"/>
            <a:cs typeface="+mn-cs"/>
          </a:endParaRPr>
        </a:p>
        <a:p>
          <a:pPr marL="0" marR="0" lvl="0" indent="0" defTabSz="914400" eaLnBrk="1" fontAlgn="base"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     3.  </a:t>
          </a:r>
          <a:r>
            <a:rPr lang="en-US" sz="1400" b="1" i="0">
              <a:solidFill>
                <a:srgbClr val="002060"/>
              </a:solidFill>
              <a:effectLst/>
              <a:latin typeface="+mn-lt"/>
              <a:ea typeface="+mn-ea"/>
              <a:cs typeface="+mn-cs"/>
            </a:rPr>
            <a:t>What is the expected demand? What is the expected profit if the shop orders the expected demand? How does this compare with the expected value decision?  Provide</a:t>
          </a:r>
          <a:r>
            <a:rPr lang="en-US" sz="1400" b="1" i="0" baseline="0">
              <a:solidFill>
                <a:srgbClr val="002060"/>
              </a:solidFill>
              <a:effectLst/>
              <a:latin typeface="+mn-lt"/>
              <a:ea typeface="+mn-ea"/>
              <a:cs typeface="+mn-cs"/>
            </a:rPr>
            <a:t> your response below this question in </a:t>
          </a:r>
          <a:r>
            <a:rPr lang="en-US" sz="1400" b="1" i="0" baseline="0">
              <a:solidFill>
                <a:srgbClr val="FF0000"/>
              </a:solidFill>
              <a:effectLst/>
              <a:latin typeface="+mn-lt"/>
              <a:ea typeface="+mn-ea"/>
              <a:cs typeface="+mn-cs"/>
            </a:rPr>
            <a:t>RED</a:t>
          </a:r>
          <a:r>
            <a:rPr lang="en-US" sz="1400" b="1" i="0" baseline="0">
              <a:solidFill>
                <a:srgbClr val="002060"/>
              </a:solidFill>
              <a:effectLst/>
              <a:latin typeface="+mn-lt"/>
              <a:ea typeface="+mn-ea"/>
              <a:cs typeface="+mn-cs"/>
            </a:rPr>
            <a:t> font.</a:t>
          </a:r>
          <a:endParaRPr lang="en-US" sz="1400" b="1" i="0">
            <a:solidFill>
              <a:srgbClr val="002060"/>
            </a:solidFill>
            <a:effectLst/>
            <a:latin typeface="+mn-lt"/>
            <a:ea typeface="+mn-ea"/>
            <a:cs typeface="+mn-cs"/>
          </a:endParaRPr>
        </a:p>
        <a:p>
          <a:pPr fontAlgn="base"/>
          <a:r>
            <a:rPr lang="en-US" sz="1200" b="1" i="0" baseline="0">
              <a:solidFill>
                <a:srgbClr val="FF0000"/>
              </a:solidFill>
              <a:effectLst/>
              <a:latin typeface="Arial" panose="020B0604020202020204" pitchFamily="34" charset="0"/>
              <a:ea typeface="+mn-ea"/>
              <a:cs typeface="Arial" panose="020B0604020202020204" pitchFamily="34" charset="0"/>
            </a:rPr>
            <a:t>Expected Demand = Sum(Demand * Probability)</a:t>
          </a:r>
        </a:p>
        <a:p>
          <a:pPr fontAlgn="base"/>
          <a:r>
            <a:rPr lang="en-US" sz="1200" b="1" i="0" baseline="0">
              <a:solidFill>
                <a:srgbClr val="FF0000"/>
              </a:solidFill>
              <a:effectLst/>
              <a:latin typeface="Arial" panose="020B0604020202020204" pitchFamily="34" charset="0"/>
              <a:ea typeface="+mn-ea"/>
              <a:cs typeface="Arial" panose="020B0604020202020204" pitchFamily="34" charset="0"/>
            </a:rPr>
            <a:t>ED =  975</a:t>
          </a:r>
        </a:p>
        <a:p>
          <a:pPr fontAlgn="base"/>
          <a:r>
            <a:rPr lang="en-US" sz="1200" b="1" i="0" baseline="0">
              <a:solidFill>
                <a:srgbClr val="FF0000"/>
              </a:solidFill>
              <a:effectLst/>
              <a:latin typeface="Arial" panose="020B0604020202020204" pitchFamily="34" charset="0"/>
              <a:ea typeface="+mn-ea"/>
              <a:cs typeface="Arial" panose="020B0604020202020204" pitchFamily="34" charset="0"/>
            </a:rPr>
            <a:t>Expected profit if shop orders expected demand = Revenue - Cost</a:t>
          </a:r>
        </a:p>
        <a:p>
          <a:pPr fontAlgn="base"/>
          <a:r>
            <a:rPr lang="en-US" sz="1200" b="1" i="0" baseline="0">
              <a:solidFill>
                <a:srgbClr val="FF0000"/>
              </a:solidFill>
              <a:effectLst/>
              <a:latin typeface="Arial" panose="020B0604020202020204" pitchFamily="34" charset="0"/>
              <a:ea typeface="+mn-ea"/>
              <a:cs typeface="Arial" panose="020B0604020202020204" pitchFamily="34" charset="0"/>
            </a:rPr>
            <a:t>EP = $121,875</a:t>
          </a:r>
        </a:p>
        <a:p>
          <a:pPr fontAlgn="base"/>
          <a:endParaRPr lang="en-US" sz="1200" b="1" i="0" baseline="0">
            <a:solidFill>
              <a:srgbClr val="FF0000"/>
            </a:solidFill>
            <a:effectLst/>
            <a:latin typeface="Arial" panose="020B0604020202020204" pitchFamily="34" charset="0"/>
            <a:ea typeface="+mn-ea"/>
            <a:cs typeface="Arial" panose="020B0604020202020204" pitchFamily="34" charset="0"/>
          </a:endParaRPr>
        </a:p>
        <a:p>
          <a:pPr fontAlgn="base"/>
          <a:r>
            <a:rPr lang="en-US" sz="1200" b="1" i="0" baseline="0">
              <a:solidFill>
                <a:srgbClr val="FF0000"/>
              </a:solidFill>
              <a:effectLst/>
              <a:latin typeface="Arial" panose="020B0604020202020204" pitchFamily="34" charset="0"/>
              <a:ea typeface="+mn-ea"/>
              <a:cs typeface="Arial" panose="020B0604020202020204" pitchFamily="34" charset="0"/>
            </a:rPr>
            <a:t>The expected profit from ordering the expected demand of 975 skis is significantly higher at $121,875 compared to the expected profit of $22,812.50 from the optimal decision of ordering 200 skis. However, ordering 975 skis carries the risk of overstocking, as this quantity exceeds the demand in most scenarios, potentially resulting in unsold inventory being sold at a lower price during the spring sale. The optimal decision of ordering 200 skis strikes a balance between meeting demand and minimizing the risk of excess inventory, making it a more prudent choice despite the lower expected profit. Therefore, while ordering the expected demand would yield a higher profit, it introduces greater risk, making the 200-ski order the more balanced and risk-averse option.</a:t>
          </a:r>
        </a:p>
        <a:p>
          <a:pPr fontAlgn="base"/>
          <a:endParaRPr lang="en-US" sz="1400" b="1" baseline="0">
            <a:solidFill>
              <a:srgbClr val="002060"/>
            </a:solidFill>
          </a:endParaRPr>
        </a:p>
        <a:p>
          <a:r>
            <a:rPr lang="en-US" sz="1400" b="1" baseline="0">
              <a:solidFill>
                <a:srgbClr val="002060"/>
              </a:solidFill>
            </a:rPr>
            <a:t>		</a:t>
          </a:r>
          <a:endParaRPr lang="en-US" sz="1400" b="1">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98F0-6C03-4742-9111-CE14102E630C}">
  <dimension ref="C1:I25"/>
  <sheetViews>
    <sheetView workbookViewId="0">
      <selection activeCell="N27" sqref="N27"/>
    </sheetView>
  </sheetViews>
  <sheetFormatPr defaultColWidth="8.85546875" defaultRowHeight="15" x14ac:dyDescent="0.25"/>
  <cols>
    <col min="3" max="9" width="8.85546875" customWidth="1"/>
  </cols>
  <sheetData>
    <row r="1" spans="3:9" x14ac:dyDescent="0.25">
      <c r="C1" s="28" t="s">
        <v>0</v>
      </c>
      <c r="D1" s="29"/>
      <c r="E1" s="29"/>
      <c r="F1" s="29"/>
      <c r="G1" s="29"/>
      <c r="H1" s="29"/>
      <c r="I1" s="30"/>
    </row>
    <row r="2" spans="3:9" ht="15.75" thickBot="1" x14ac:dyDescent="0.3">
      <c r="C2" s="31"/>
      <c r="D2" s="32"/>
      <c r="E2" s="32"/>
      <c r="F2" s="32"/>
      <c r="G2" s="32"/>
      <c r="H2" s="32"/>
      <c r="I2" s="33"/>
    </row>
    <row r="3" spans="3:9" ht="33.75" customHeight="1" thickBot="1" x14ac:dyDescent="0.3">
      <c r="C3" s="2"/>
      <c r="D3" s="2"/>
      <c r="E3" s="2"/>
      <c r="F3" s="2"/>
      <c r="G3" s="2"/>
      <c r="H3" s="2"/>
      <c r="I3" s="2"/>
    </row>
    <row r="4" spans="3:9" x14ac:dyDescent="0.25">
      <c r="C4" s="34" t="s">
        <v>3</v>
      </c>
      <c r="D4" s="35"/>
      <c r="E4" s="35"/>
      <c r="F4" s="35"/>
      <c r="G4" s="35"/>
      <c r="H4" s="35"/>
      <c r="I4" s="36"/>
    </row>
    <row r="5" spans="3:9" x14ac:dyDescent="0.25">
      <c r="C5" s="37"/>
      <c r="D5" s="38"/>
      <c r="E5" s="38"/>
      <c r="F5" s="38"/>
      <c r="G5" s="38"/>
      <c r="H5" s="38"/>
      <c r="I5" s="39"/>
    </row>
    <row r="6" spans="3:9" x14ac:dyDescent="0.25">
      <c r="C6" s="37"/>
      <c r="D6" s="38"/>
      <c r="E6" s="38"/>
      <c r="F6" s="38"/>
      <c r="G6" s="38"/>
      <c r="H6" s="38"/>
      <c r="I6" s="39"/>
    </row>
    <row r="7" spans="3:9" x14ac:dyDescent="0.25">
      <c r="C7" s="37"/>
      <c r="D7" s="38"/>
      <c r="E7" s="38"/>
      <c r="F7" s="38"/>
      <c r="G7" s="38"/>
      <c r="H7" s="38"/>
      <c r="I7" s="39"/>
    </row>
    <row r="8" spans="3:9" x14ac:dyDescent="0.25">
      <c r="C8" s="40"/>
      <c r="D8" s="41"/>
      <c r="E8" s="41"/>
      <c r="F8" s="41"/>
      <c r="G8" s="41"/>
      <c r="H8" s="41"/>
      <c r="I8" s="42"/>
    </row>
    <row r="9" spans="3:9" x14ac:dyDescent="0.25">
      <c r="C9" s="43"/>
      <c r="D9" s="44"/>
      <c r="E9" s="44"/>
      <c r="F9" s="44"/>
      <c r="G9" s="44"/>
      <c r="H9" s="44"/>
      <c r="I9" s="45"/>
    </row>
    <row r="10" spans="3:9" x14ac:dyDescent="0.25">
      <c r="C10" s="43"/>
      <c r="D10" s="44"/>
      <c r="E10" s="44"/>
      <c r="F10" s="44"/>
      <c r="G10" s="44"/>
      <c r="H10" s="44"/>
      <c r="I10" s="45"/>
    </row>
    <row r="11" spans="3:9" x14ac:dyDescent="0.25">
      <c r="C11" s="43"/>
      <c r="D11" s="44"/>
      <c r="E11" s="44"/>
      <c r="F11" s="44"/>
      <c r="G11" s="44"/>
      <c r="H11" s="44"/>
      <c r="I11" s="45"/>
    </row>
    <row r="12" spans="3:9" x14ac:dyDescent="0.25">
      <c r="C12" s="43"/>
      <c r="D12" s="44"/>
      <c r="E12" s="44"/>
      <c r="F12" s="44"/>
      <c r="G12" s="44"/>
      <c r="H12" s="44"/>
      <c r="I12" s="45"/>
    </row>
    <row r="13" spans="3:9" x14ac:dyDescent="0.25">
      <c r="C13" s="46"/>
      <c r="D13" s="47"/>
      <c r="E13" s="47"/>
      <c r="F13" s="47"/>
      <c r="G13" s="47"/>
      <c r="H13" s="47"/>
      <c r="I13" s="48"/>
    </row>
    <row r="14" spans="3:9" x14ac:dyDescent="0.25">
      <c r="C14" s="46"/>
      <c r="D14" s="47"/>
      <c r="E14" s="47"/>
      <c r="F14" s="47"/>
      <c r="G14" s="47"/>
      <c r="H14" s="47"/>
      <c r="I14" s="48"/>
    </row>
    <row r="15" spans="3:9" x14ac:dyDescent="0.25">
      <c r="C15" s="46"/>
      <c r="D15" s="47"/>
      <c r="E15" s="47"/>
      <c r="F15" s="47"/>
      <c r="G15" s="47"/>
      <c r="H15" s="47"/>
      <c r="I15" s="48"/>
    </row>
    <row r="16" spans="3:9" x14ac:dyDescent="0.25">
      <c r="C16" s="46"/>
      <c r="D16" s="47"/>
      <c r="E16" s="47"/>
      <c r="F16" s="47"/>
      <c r="G16" s="47"/>
      <c r="H16" s="47"/>
      <c r="I16" s="48"/>
    </row>
    <row r="17" spans="3:9" x14ac:dyDescent="0.25">
      <c r="C17" s="46"/>
      <c r="D17" s="47"/>
      <c r="E17" s="47"/>
      <c r="F17" s="47"/>
      <c r="G17" s="47"/>
      <c r="H17" s="47"/>
      <c r="I17" s="48"/>
    </row>
    <row r="18" spans="3:9" x14ac:dyDescent="0.25">
      <c r="C18" s="46"/>
      <c r="D18" s="47"/>
      <c r="E18" s="47"/>
      <c r="F18" s="47"/>
      <c r="G18" s="47"/>
      <c r="H18" s="47"/>
      <c r="I18" s="48"/>
    </row>
    <row r="19" spans="3:9" x14ac:dyDescent="0.25">
      <c r="C19" s="46"/>
      <c r="D19" s="47"/>
      <c r="E19" s="47"/>
      <c r="F19" s="47"/>
      <c r="G19" s="47"/>
      <c r="H19" s="47"/>
      <c r="I19" s="48"/>
    </row>
    <row r="20" spans="3:9" x14ac:dyDescent="0.25">
      <c r="C20" s="46"/>
      <c r="D20" s="47"/>
      <c r="E20" s="47"/>
      <c r="F20" s="47"/>
      <c r="G20" s="47"/>
      <c r="H20" s="47"/>
      <c r="I20" s="48"/>
    </row>
    <row r="21" spans="3:9" x14ac:dyDescent="0.25">
      <c r="C21" s="46"/>
      <c r="D21" s="47"/>
      <c r="E21" s="47"/>
      <c r="F21" s="47"/>
      <c r="G21" s="47"/>
      <c r="H21" s="47"/>
      <c r="I21" s="48"/>
    </row>
    <row r="22" spans="3:9" x14ac:dyDescent="0.25">
      <c r="C22" s="46"/>
      <c r="D22" s="47"/>
      <c r="E22" s="47"/>
      <c r="F22" s="47"/>
      <c r="G22" s="47"/>
      <c r="H22" s="47"/>
      <c r="I22" s="48"/>
    </row>
    <row r="23" spans="3:9" x14ac:dyDescent="0.25">
      <c r="C23" s="46"/>
      <c r="D23" s="47"/>
      <c r="E23" s="47"/>
      <c r="F23" s="47"/>
      <c r="G23" s="47"/>
      <c r="H23" s="47"/>
      <c r="I23" s="48"/>
    </row>
    <row r="24" spans="3:9" x14ac:dyDescent="0.25">
      <c r="C24" s="49"/>
      <c r="D24" s="50"/>
      <c r="E24" s="50"/>
      <c r="F24" s="50"/>
      <c r="G24" s="50"/>
      <c r="H24" s="50"/>
      <c r="I24" s="51"/>
    </row>
    <row r="25" spans="3:9" ht="15.75" thickBot="1" x14ac:dyDescent="0.3">
      <c r="C25" s="52"/>
      <c r="D25" s="53"/>
      <c r="E25" s="53"/>
      <c r="F25" s="53"/>
      <c r="G25" s="53"/>
      <c r="H25" s="53"/>
      <c r="I25" s="54"/>
    </row>
  </sheetData>
  <mergeCells count="2">
    <mergeCell ref="C1:I2"/>
    <mergeCell ref="C4:I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FF36-92A7-47D4-BEFF-0AC952ADE001}">
  <dimension ref="B19:E33"/>
  <sheetViews>
    <sheetView topLeftCell="A14" workbookViewId="0">
      <selection activeCell="D24" sqref="D24"/>
    </sheetView>
  </sheetViews>
  <sheetFormatPr defaultColWidth="8.85546875" defaultRowHeight="15" x14ac:dyDescent="0.25"/>
  <cols>
    <col min="2" max="2" width="21" bestFit="1" customWidth="1"/>
    <col min="3" max="3" width="23.28515625" bestFit="1" customWidth="1"/>
    <col min="4" max="4" width="54.140625" bestFit="1" customWidth="1"/>
    <col min="5" max="5" width="47" bestFit="1" customWidth="1"/>
    <col min="6" max="6" width="7.85546875" bestFit="1" customWidth="1"/>
    <col min="7" max="7" width="11" bestFit="1" customWidth="1"/>
  </cols>
  <sheetData>
    <row r="19" spans="2:5" x14ac:dyDescent="0.25">
      <c r="C19" s="1"/>
    </row>
    <row r="24" spans="2:5" ht="15.75" x14ac:dyDescent="0.25">
      <c r="B24" s="11" t="s">
        <v>19</v>
      </c>
      <c r="C24" s="23">
        <f>(0.1*1.2) + (0.7*1.4) + (0.2*1.8)</f>
        <v>1.46</v>
      </c>
    </row>
    <row r="26" spans="2:5" s="3" customFormat="1" x14ac:dyDescent="0.2">
      <c r="B26" s="5" t="s">
        <v>4</v>
      </c>
      <c r="C26" s="5" t="s">
        <v>5</v>
      </c>
      <c r="D26" s="5" t="s">
        <v>7</v>
      </c>
      <c r="E26" s="5" t="s">
        <v>6</v>
      </c>
    </row>
    <row r="27" spans="2:5" ht="15.75" x14ac:dyDescent="0.25">
      <c r="B27" s="6">
        <v>2.2000000000000002</v>
      </c>
      <c r="C27" s="7">
        <v>0</v>
      </c>
      <c r="D27" s="8">
        <f>B27-$C$24</f>
        <v>0.74000000000000021</v>
      </c>
      <c r="E27" s="9">
        <f>C27*D27</f>
        <v>0</v>
      </c>
    </row>
    <row r="28" spans="2:5" ht="15.75" x14ac:dyDescent="0.25">
      <c r="B28" s="6">
        <v>2.1</v>
      </c>
      <c r="C28" s="7">
        <v>0.1</v>
      </c>
      <c r="D28" s="8">
        <f t="shared" ref="D28:D33" si="0">B28-$C$24</f>
        <v>0.64000000000000012</v>
      </c>
      <c r="E28" s="9">
        <f t="shared" ref="E28:E33" si="1">C28*D28</f>
        <v>6.4000000000000015E-2</v>
      </c>
    </row>
    <row r="29" spans="2:5" ht="15.75" x14ac:dyDescent="0.25">
      <c r="B29" s="6">
        <v>2</v>
      </c>
      <c r="C29" s="7">
        <v>0.2</v>
      </c>
      <c r="D29" s="8">
        <f t="shared" si="0"/>
        <v>0.54</v>
      </c>
      <c r="E29" s="9">
        <f t="shared" si="1"/>
        <v>0.10800000000000001</v>
      </c>
    </row>
    <row r="30" spans="2:5" ht="15.75" x14ac:dyDescent="0.25">
      <c r="B30" s="6">
        <v>1.9</v>
      </c>
      <c r="C30" s="7">
        <v>0.3</v>
      </c>
      <c r="D30" s="8">
        <f t="shared" si="0"/>
        <v>0.43999999999999995</v>
      </c>
      <c r="E30" s="9">
        <f t="shared" si="1"/>
        <v>0.13199999999999998</v>
      </c>
    </row>
    <row r="31" spans="2:5" ht="15.75" x14ac:dyDescent="0.25">
      <c r="B31" s="6">
        <v>1.8</v>
      </c>
      <c r="C31" s="7">
        <v>0.5</v>
      </c>
      <c r="D31" s="8">
        <f t="shared" si="0"/>
        <v>0.34000000000000008</v>
      </c>
      <c r="E31" s="9">
        <f t="shared" si="1"/>
        <v>0.17000000000000004</v>
      </c>
    </row>
    <row r="32" spans="2:5" ht="15.75" x14ac:dyDescent="0.25">
      <c r="B32" s="6">
        <v>1.7</v>
      </c>
      <c r="C32" s="7">
        <v>0.8</v>
      </c>
      <c r="D32" s="8">
        <f t="shared" si="0"/>
        <v>0.24</v>
      </c>
      <c r="E32" s="9">
        <f t="shared" si="1"/>
        <v>0.192</v>
      </c>
    </row>
    <row r="33" spans="2:5" ht="15.75" x14ac:dyDescent="0.25">
      <c r="B33" s="6">
        <v>1.6</v>
      </c>
      <c r="C33" s="7">
        <v>1</v>
      </c>
      <c r="D33" s="8">
        <f t="shared" si="0"/>
        <v>0.14000000000000012</v>
      </c>
      <c r="E33" s="9">
        <f t="shared" si="1"/>
        <v>0.14000000000000012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4EA2-177B-4E88-801E-4329EAF0D719}">
  <dimension ref="B11:M67"/>
  <sheetViews>
    <sheetView tabSelected="1" topLeftCell="A35" workbookViewId="0">
      <selection activeCell="H43" sqref="H43"/>
    </sheetView>
  </sheetViews>
  <sheetFormatPr defaultColWidth="8.85546875" defaultRowHeight="15" x14ac:dyDescent="0.25"/>
  <cols>
    <col min="2" max="2" width="14.85546875" bestFit="1" customWidth="1"/>
    <col min="3" max="3" width="8.42578125" bestFit="1" customWidth="1"/>
    <col min="4" max="5" width="14.28515625" bestFit="1" customWidth="1"/>
    <col min="6" max="6" width="15.85546875" bestFit="1" customWidth="1"/>
    <col min="7" max="7" width="12.7109375" bestFit="1" customWidth="1"/>
    <col min="8" max="8" width="11.85546875" bestFit="1" customWidth="1"/>
    <col min="9" max="9" width="17.140625" bestFit="1" customWidth="1"/>
    <col min="10" max="10" width="14.5703125" bestFit="1" customWidth="1"/>
    <col min="11" max="11" width="12.85546875" bestFit="1" customWidth="1"/>
    <col min="12" max="12" width="8.140625" bestFit="1" customWidth="1"/>
    <col min="13" max="13" width="14.140625" bestFit="1" customWidth="1"/>
    <col min="14" max="14" width="12.140625" bestFit="1" customWidth="1"/>
  </cols>
  <sheetData>
    <row r="11" spans="4:5" ht="15.75" thickBot="1" x14ac:dyDescent="0.3"/>
    <row r="12" spans="4:5" ht="16.5" thickTop="1" thickBot="1" x14ac:dyDescent="0.3">
      <c r="D12" s="26" t="s">
        <v>1</v>
      </c>
      <c r="E12" s="27" t="s">
        <v>2</v>
      </c>
    </row>
    <row r="13" spans="4:5" ht="15.75" thickBot="1" x14ac:dyDescent="0.3">
      <c r="D13" s="24">
        <v>150</v>
      </c>
      <c r="E13" s="24">
        <v>0.1</v>
      </c>
    </row>
    <row r="14" spans="4:5" ht="15.75" thickBot="1" x14ac:dyDescent="0.3">
      <c r="D14" s="24">
        <v>175</v>
      </c>
      <c r="E14" s="24">
        <v>0.3</v>
      </c>
    </row>
    <row r="15" spans="4:5" ht="15.75" thickBot="1" x14ac:dyDescent="0.3">
      <c r="D15" s="24">
        <v>200</v>
      </c>
      <c r="E15" s="24">
        <v>0.35</v>
      </c>
    </row>
    <row r="16" spans="4:5" ht="15.75" thickBot="1" x14ac:dyDescent="0.3">
      <c r="D16" s="24">
        <v>225</v>
      </c>
      <c r="E16" s="24">
        <v>0.2</v>
      </c>
    </row>
    <row r="17" spans="4:5" ht="15.75" thickBot="1" x14ac:dyDescent="0.3">
      <c r="D17" s="25">
        <v>250</v>
      </c>
      <c r="E17" s="25">
        <v>0.05</v>
      </c>
    </row>
    <row r="18" spans="4:5" ht="15.75" thickTop="1" x14ac:dyDescent="0.25"/>
    <row r="41" spans="2:13" ht="15.75" x14ac:dyDescent="0.25">
      <c r="B41" s="55" t="s">
        <v>13</v>
      </c>
      <c r="C41" s="55"/>
      <c r="D41" s="55"/>
      <c r="E41" s="55"/>
      <c r="F41" s="55"/>
      <c r="G41" s="55"/>
      <c r="H41" s="55"/>
      <c r="I41" s="55"/>
    </row>
    <row r="42" spans="2:13" ht="15.75" x14ac:dyDescent="0.25">
      <c r="B42" s="10" t="s">
        <v>8</v>
      </c>
      <c r="C42" s="10" t="s">
        <v>1</v>
      </c>
      <c r="D42" s="10" t="s">
        <v>9</v>
      </c>
      <c r="E42" s="10" t="s">
        <v>10</v>
      </c>
      <c r="F42" s="10" t="s">
        <v>11</v>
      </c>
      <c r="G42" s="11" t="s">
        <v>12</v>
      </c>
      <c r="H42" s="10" t="s">
        <v>2</v>
      </c>
      <c r="I42" s="10" t="s">
        <v>14</v>
      </c>
      <c r="J42" s="10" t="s">
        <v>15</v>
      </c>
      <c r="K42" s="10" t="s">
        <v>16</v>
      </c>
      <c r="L42" s="10" t="s">
        <v>17</v>
      </c>
      <c r="M42" s="10" t="s">
        <v>18</v>
      </c>
    </row>
    <row r="43" spans="2:13" ht="15.75" x14ac:dyDescent="0.25">
      <c r="B43" s="12">
        <v>160</v>
      </c>
      <c r="C43" s="13">
        <v>150</v>
      </c>
      <c r="D43" s="17">
        <f>B43*150</f>
        <v>24000</v>
      </c>
      <c r="E43" s="18">
        <f>IF(C43&lt;=B43,C43*275,B43*275)</f>
        <v>41250</v>
      </c>
      <c r="F43" s="19">
        <f>IF(B43&gt;C43,(B43-C43)*100,0)</f>
        <v>1000</v>
      </c>
      <c r="G43" s="4">
        <f>E43+F43-D43</f>
        <v>18250</v>
      </c>
      <c r="H43" s="14">
        <v>0.1</v>
      </c>
      <c r="I43" s="15">
        <f>SUMPRODUCT(G43:G47,H43:H47)</f>
        <v>19825</v>
      </c>
      <c r="J43" s="20">
        <f>IF(B43=C43,G43,0)</f>
        <v>0</v>
      </c>
      <c r="K43" s="21">
        <f>SUMPRODUCT(J43:J47,H43:H47)</f>
        <v>0</v>
      </c>
      <c r="L43" s="13">
        <f>SUMPRODUCT(C43:C67,H43:H67)</f>
        <v>975</v>
      </c>
      <c r="M43" s="22">
        <f>(L43*275) - (L43*150)</f>
        <v>121875</v>
      </c>
    </row>
    <row r="44" spans="2:13" ht="15.75" x14ac:dyDescent="0.25">
      <c r="B44" s="12">
        <v>160</v>
      </c>
      <c r="C44" s="13">
        <v>175</v>
      </c>
      <c r="D44" s="17">
        <f t="shared" ref="D44:D67" si="0">B44*150</f>
        <v>24000</v>
      </c>
      <c r="E44" s="18">
        <f t="shared" ref="E44:E67" si="1">IF(C44&lt;=B44,C44*275,B44*275)</f>
        <v>44000</v>
      </c>
      <c r="F44" s="19">
        <f t="shared" ref="F44:F67" si="2">IF(B44&gt;C44,(B44-C44)*100,0)</f>
        <v>0</v>
      </c>
      <c r="G44" s="4">
        <f t="shared" ref="G44:G67" si="3">E44+F44-D44</f>
        <v>20000</v>
      </c>
      <c r="H44" s="14">
        <v>0.3</v>
      </c>
      <c r="I44" s="15"/>
      <c r="J44" s="20">
        <f t="shared" ref="J44:J67" si="4">IF(B44=C44,G44,0)</f>
        <v>0</v>
      </c>
      <c r="K44" s="21"/>
    </row>
    <row r="45" spans="2:13" ht="15.75" x14ac:dyDescent="0.25">
      <c r="B45" s="12">
        <v>160</v>
      </c>
      <c r="C45" s="13">
        <v>200</v>
      </c>
      <c r="D45" s="17">
        <f t="shared" si="0"/>
        <v>24000</v>
      </c>
      <c r="E45" s="18">
        <f t="shared" si="1"/>
        <v>44000</v>
      </c>
      <c r="F45" s="19">
        <f t="shared" si="2"/>
        <v>0</v>
      </c>
      <c r="G45" s="4">
        <f t="shared" si="3"/>
        <v>20000</v>
      </c>
      <c r="H45" s="14">
        <v>0.35</v>
      </c>
      <c r="I45" s="15"/>
      <c r="J45" s="20">
        <f t="shared" si="4"/>
        <v>0</v>
      </c>
      <c r="K45" s="21"/>
    </row>
    <row r="46" spans="2:13" ht="15.75" x14ac:dyDescent="0.25">
      <c r="B46" s="12">
        <v>160</v>
      </c>
      <c r="C46" s="13">
        <v>225</v>
      </c>
      <c r="D46" s="17">
        <f t="shared" si="0"/>
        <v>24000</v>
      </c>
      <c r="E46" s="18">
        <f t="shared" si="1"/>
        <v>44000</v>
      </c>
      <c r="F46" s="19">
        <f t="shared" si="2"/>
        <v>0</v>
      </c>
      <c r="G46" s="4">
        <f t="shared" si="3"/>
        <v>20000</v>
      </c>
      <c r="H46" s="14">
        <v>0.2</v>
      </c>
      <c r="I46" s="15"/>
      <c r="J46" s="20">
        <f t="shared" si="4"/>
        <v>0</v>
      </c>
      <c r="K46" s="21"/>
    </row>
    <row r="47" spans="2:13" ht="15.75" x14ac:dyDescent="0.25">
      <c r="B47" s="12">
        <v>160</v>
      </c>
      <c r="C47" s="13">
        <v>250</v>
      </c>
      <c r="D47" s="17">
        <f t="shared" si="0"/>
        <v>24000</v>
      </c>
      <c r="E47" s="18">
        <f t="shared" si="1"/>
        <v>44000</v>
      </c>
      <c r="F47" s="19">
        <f t="shared" si="2"/>
        <v>0</v>
      </c>
      <c r="G47" s="4">
        <f t="shared" si="3"/>
        <v>20000</v>
      </c>
      <c r="H47" s="14">
        <v>0.05</v>
      </c>
      <c r="I47" s="15"/>
      <c r="J47" s="20">
        <f t="shared" si="4"/>
        <v>0</v>
      </c>
      <c r="K47" s="21"/>
    </row>
    <row r="48" spans="2:13" ht="15.75" x14ac:dyDescent="0.25">
      <c r="B48" s="12">
        <v>180</v>
      </c>
      <c r="C48" s="13">
        <v>150</v>
      </c>
      <c r="D48" s="17">
        <f t="shared" si="0"/>
        <v>27000</v>
      </c>
      <c r="E48" s="18">
        <f t="shared" si="1"/>
        <v>41250</v>
      </c>
      <c r="F48" s="19">
        <f t="shared" si="2"/>
        <v>3000</v>
      </c>
      <c r="G48" s="4">
        <f t="shared" si="3"/>
        <v>17250</v>
      </c>
      <c r="H48" s="14">
        <v>0.1</v>
      </c>
      <c r="I48" s="15">
        <f>SUMPRODUCT(G48:G52,H48:H52)</f>
        <v>21712.5</v>
      </c>
      <c r="J48" s="20">
        <f t="shared" si="4"/>
        <v>0</v>
      </c>
      <c r="K48" s="21">
        <f>SUMPRODUCT(J48:J52,H48:H52)</f>
        <v>0</v>
      </c>
    </row>
    <row r="49" spans="2:11" ht="15.75" x14ac:dyDescent="0.25">
      <c r="B49" s="12">
        <v>180</v>
      </c>
      <c r="C49" s="13">
        <v>175</v>
      </c>
      <c r="D49" s="17">
        <f t="shared" si="0"/>
        <v>27000</v>
      </c>
      <c r="E49" s="18">
        <f t="shared" si="1"/>
        <v>48125</v>
      </c>
      <c r="F49" s="19">
        <f t="shared" si="2"/>
        <v>500</v>
      </c>
      <c r="G49" s="4">
        <f t="shared" si="3"/>
        <v>21625</v>
      </c>
      <c r="H49" s="14">
        <v>0.3</v>
      </c>
      <c r="I49" s="15"/>
      <c r="J49" s="20">
        <f t="shared" si="4"/>
        <v>0</v>
      </c>
      <c r="K49" s="21"/>
    </row>
    <row r="50" spans="2:11" ht="15.75" x14ac:dyDescent="0.25">
      <c r="B50" s="12">
        <v>180</v>
      </c>
      <c r="C50" s="13">
        <v>200</v>
      </c>
      <c r="D50" s="17">
        <f t="shared" si="0"/>
        <v>27000</v>
      </c>
      <c r="E50" s="18">
        <f t="shared" si="1"/>
        <v>49500</v>
      </c>
      <c r="F50" s="19">
        <f t="shared" si="2"/>
        <v>0</v>
      </c>
      <c r="G50" s="4">
        <f t="shared" si="3"/>
        <v>22500</v>
      </c>
      <c r="H50" s="14">
        <v>0.35</v>
      </c>
      <c r="I50" s="15"/>
      <c r="J50" s="20">
        <f t="shared" si="4"/>
        <v>0</v>
      </c>
      <c r="K50" s="21"/>
    </row>
    <row r="51" spans="2:11" ht="15.75" x14ac:dyDescent="0.25">
      <c r="B51" s="12">
        <v>180</v>
      </c>
      <c r="C51" s="13">
        <v>225</v>
      </c>
      <c r="D51" s="17">
        <f t="shared" si="0"/>
        <v>27000</v>
      </c>
      <c r="E51" s="18">
        <f t="shared" si="1"/>
        <v>49500</v>
      </c>
      <c r="F51" s="19">
        <f t="shared" si="2"/>
        <v>0</v>
      </c>
      <c r="G51" s="4">
        <f t="shared" si="3"/>
        <v>22500</v>
      </c>
      <c r="H51" s="14">
        <v>0.2</v>
      </c>
      <c r="I51" s="15"/>
      <c r="J51" s="20">
        <f t="shared" si="4"/>
        <v>0</v>
      </c>
      <c r="K51" s="21"/>
    </row>
    <row r="52" spans="2:11" ht="15.75" x14ac:dyDescent="0.25">
      <c r="B52" s="12">
        <v>180</v>
      </c>
      <c r="C52" s="13">
        <v>250</v>
      </c>
      <c r="D52" s="17">
        <f t="shared" si="0"/>
        <v>27000</v>
      </c>
      <c r="E52" s="18">
        <f t="shared" si="1"/>
        <v>49500</v>
      </c>
      <c r="F52" s="19">
        <f t="shared" si="2"/>
        <v>0</v>
      </c>
      <c r="G52" s="4">
        <f t="shared" si="3"/>
        <v>22500</v>
      </c>
      <c r="H52" s="14">
        <v>0.05</v>
      </c>
      <c r="I52" s="15"/>
      <c r="J52" s="20">
        <f t="shared" si="4"/>
        <v>0</v>
      </c>
      <c r="K52" s="21"/>
    </row>
    <row r="53" spans="2:11" ht="15.75" x14ac:dyDescent="0.25">
      <c r="B53" s="12">
        <v>200</v>
      </c>
      <c r="C53" s="13">
        <v>150</v>
      </c>
      <c r="D53" s="17">
        <f t="shared" si="0"/>
        <v>30000</v>
      </c>
      <c r="E53" s="18">
        <f t="shared" si="1"/>
        <v>41250</v>
      </c>
      <c r="F53" s="19">
        <f t="shared" si="2"/>
        <v>5000</v>
      </c>
      <c r="G53" s="4">
        <f t="shared" si="3"/>
        <v>16250</v>
      </c>
      <c r="H53" s="14">
        <v>0.1</v>
      </c>
      <c r="I53" s="15">
        <f>SUMPRODUCT(G53:G57,H53:H57)</f>
        <v>22812.5</v>
      </c>
      <c r="J53" s="20">
        <f t="shared" si="4"/>
        <v>0</v>
      </c>
      <c r="K53" s="21">
        <f>SUMPRODUCT(J53:J57,H53:H57)</f>
        <v>8750</v>
      </c>
    </row>
    <row r="54" spans="2:11" ht="15.75" x14ac:dyDescent="0.25">
      <c r="B54" s="12">
        <v>200</v>
      </c>
      <c r="C54" s="13">
        <v>175</v>
      </c>
      <c r="D54" s="17">
        <f t="shared" si="0"/>
        <v>30000</v>
      </c>
      <c r="E54" s="18">
        <f t="shared" si="1"/>
        <v>48125</v>
      </c>
      <c r="F54" s="19">
        <f t="shared" si="2"/>
        <v>2500</v>
      </c>
      <c r="G54" s="4">
        <f t="shared" si="3"/>
        <v>20625</v>
      </c>
      <c r="H54" s="14">
        <v>0.3</v>
      </c>
      <c r="I54" s="15"/>
      <c r="J54" s="20">
        <f t="shared" si="4"/>
        <v>0</v>
      </c>
      <c r="K54" s="21"/>
    </row>
    <row r="55" spans="2:11" ht="15.75" x14ac:dyDescent="0.25">
      <c r="B55" s="12">
        <v>200</v>
      </c>
      <c r="C55" s="13">
        <v>200</v>
      </c>
      <c r="D55" s="17">
        <f t="shared" si="0"/>
        <v>30000</v>
      </c>
      <c r="E55" s="18">
        <f t="shared" si="1"/>
        <v>55000</v>
      </c>
      <c r="F55" s="19">
        <f t="shared" si="2"/>
        <v>0</v>
      </c>
      <c r="G55" s="4">
        <f t="shared" si="3"/>
        <v>25000</v>
      </c>
      <c r="H55" s="14">
        <v>0.35</v>
      </c>
      <c r="I55" s="15"/>
      <c r="J55" s="20">
        <f t="shared" si="4"/>
        <v>25000</v>
      </c>
      <c r="K55" s="21"/>
    </row>
    <row r="56" spans="2:11" ht="15.75" x14ac:dyDescent="0.25">
      <c r="B56" s="12">
        <v>200</v>
      </c>
      <c r="C56" s="13">
        <v>225</v>
      </c>
      <c r="D56" s="17">
        <f t="shared" si="0"/>
        <v>30000</v>
      </c>
      <c r="E56" s="18">
        <f t="shared" si="1"/>
        <v>55000</v>
      </c>
      <c r="F56" s="19">
        <f t="shared" si="2"/>
        <v>0</v>
      </c>
      <c r="G56" s="4">
        <f t="shared" si="3"/>
        <v>25000</v>
      </c>
      <c r="H56" s="14">
        <v>0.2</v>
      </c>
      <c r="I56" s="15"/>
      <c r="J56" s="20">
        <f t="shared" si="4"/>
        <v>0</v>
      </c>
      <c r="K56" s="21"/>
    </row>
    <row r="57" spans="2:11" ht="15.75" x14ac:dyDescent="0.25">
      <c r="B57" s="12">
        <v>200</v>
      </c>
      <c r="C57" s="13">
        <v>250</v>
      </c>
      <c r="D57" s="17">
        <f t="shared" si="0"/>
        <v>30000</v>
      </c>
      <c r="E57" s="18">
        <f t="shared" si="1"/>
        <v>55000</v>
      </c>
      <c r="F57" s="19">
        <f t="shared" si="2"/>
        <v>0</v>
      </c>
      <c r="G57" s="4">
        <f t="shared" si="3"/>
        <v>25000</v>
      </c>
      <c r="H57" s="14">
        <v>0.05</v>
      </c>
      <c r="I57" s="15"/>
      <c r="J57" s="20">
        <f t="shared" si="4"/>
        <v>0</v>
      </c>
      <c r="K57" s="21"/>
    </row>
    <row r="58" spans="2:11" ht="15.75" x14ac:dyDescent="0.25">
      <c r="B58" s="12">
        <v>220</v>
      </c>
      <c r="C58" s="13">
        <v>150</v>
      </c>
      <c r="D58" s="17">
        <f t="shared" si="0"/>
        <v>33000</v>
      </c>
      <c r="E58" s="18">
        <f t="shared" si="1"/>
        <v>41250</v>
      </c>
      <c r="F58" s="19">
        <f t="shared" si="2"/>
        <v>7000</v>
      </c>
      <c r="G58" s="4">
        <f t="shared" si="3"/>
        <v>15250</v>
      </c>
      <c r="H58" s="14">
        <v>0.1</v>
      </c>
      <c r="I58" s="15">
        <f>SUMPRODUCT(G58:G62,H58:H62)</f>
        <v>22687.5</v>
      </c>
      <c r="J58" s="20">
        <f t="shared" si="4"/>
        <v>0</v>
      </c>
      <c r="K58" s="21">
        <f>SUMPRODUCT(J58:J62,H58:H62)</f>
        <v>0</v>
      </c>
    </row>
    <row r="59" spans="2:11" ht="15.75" x14ac:dyDescent="0.25">
      <c r="B59" s="12">
        <v>220</v>
      </c>
      <c r="C59" s="13">
        <v>175</v>
      </c>
      <c r="D59" s="17">
        <f t="shared" si="0"/>
        <v>33000</v>
      </c>
      <c r="E59" s="18">
        <f t="shared" si="1"/>
        <v>48125</v>
      </c>
      <c r="F59" s="19">
        <f t="shared" si="2"/>
        <v>4500</v>
      </c>
      <c r="G59" s="4">
        <f t="shared" si="3"/>
        <v>19625</v>
      </c>
      <c r="H59" s="14">
        <v>0.3</v>
      </c>
      <c r="I59" s="15"/>
      <c r="J59" s="20">
        <f t="shared" si="4"/>
        <v>0</v>
      </c>
      <c r="K59" s="21"/>
    </row>
    <row r="60" spans="2:11" ht="15.75" x14ac:dyDescent="0.25">
      <c r="B60" s="12">
        <v>220</v>
      </c>
      <c r="C60" s="13">
        <v>200</v>
      </c>
      <c r="D60" s="17">
        <f t="shared" si="0"/>
        <v>33000</v>
      </c>
      <c r="E60" s="18">
        <f t="shared" si="1"/>
        <v>55000</v>
      </c>
      <c r="F60" s="19">
        <f t="shared" si="2"/>
        <v>2000</v>
      </c>
      <c r="G60" s="4">
        <f t="shared" si="3"/>
        <v>24000</v>
      </c>
      <c r="H60" s="14">
        <v>0.35</v>
      </c>
      <c r="I60" s="15"/>
      <c r="J60" s="20">
        <f t="shared" si="4"/>
        <v>0</v>
      </c>
      <c r="K60" s="21"/>
    </row>
    <row r="61" spans="2:11" ht="15.75" x14ac:dyDescent="0.25">
      <c r="B61" s="12">
        <v>220</v>
      </c>
      <c r="C61" s="13">
        <v>225</v>
      </c>
      <c r="D61" s="17">
        <f t="shared" si="0"/>
        <v>33000</v>
      </c>
      <c r="E61" s="18">
        <f t="shared" si="1"/>
        <v>60500</v>
      </c>
      <c r="F61" s="19">
        <f t="shared" si="2"/>
        <v>0</v>
      </c>
      <c r="G61" s="4">
        <f t="shared" si="3"/>
        <v>27500</v>
      </c>
      <c r="H61" s="14">
        <v>0.2</v>
      </c>
      <c r="I61" s="15"/>
      <c r="J61" s="20">
        <f t="shared" si="4"/>
        <v>0</v>
      </c>
      <c r="K61" s="21"/>
    </row>
    <row r="62" spans="2:11" ht="15.75" x14ac:dyDescent="0.25">
      <c r="B62" s="12">
        <v>220</v>
      </c>
      <c r="C62" s="13">
        <v>250</v>
      </c>
      <c r="D62" s="17">
        <f t="shared" si="0"/>
        <v>33000</v>
      </c>
      <c r="E62" s="18">
        <f t="shared" si="1"/>
        <v>60500</v>
      </c>
      <c r="F62" s="19">
        <f t="shared" si="2"/>
        <v>0</v>
      </c>
      <c r="G62" s="4">
        <f t="shared" si="3"/>
        <v>27500</v>
      </c>
      <c r="H62" s="14">
        <v>0.05</v>
      </c>
      <c r="I62" s="15"/>
      <c r="J62" s="20">
        <f t="shared" si="4"/>
        <v>0</v>
      </c>
      <c r="K62" s="21"/>
    </row>
    <row r="63" spans="2:11" ht="15.75" x14ac:dyDescent="0.25">
      <c r="B63" s="12">
        <v>240</v>
      </c>
      <c r="C63" s="13">
        <v>150</v>
      </c>
      <c r="D63" s="17">
        <f t="shared" si="0"/>
        <v>36000</v>
      </c>
      <c r="E63" s="18">
        <f t="shared" si="1"/>
        <v>41250</v>
      </c>
      <c r="F63" s="19">
        <f t="shared" si="2"/>
        <v>9000</v>
      </c>
      <c r="G63" s="4">
        <f t="shared" si="3"/>
        <v>14250</v>
      </c>
      <c r="H63" s="14">
        <v>0.1</v>
      </c>
      <c r="I63" s="15">
        <f>SUMPRODUCT(G63:G67,H63:H67)</f>
        <v>22037.5</v>
      </c>
      <c r="J63" s="20">
        <f t="shared" si="4"/>
        <v>0</v>
      </c>
      <c r="K63" s="21">
        <f>SUMPRODUCT(J63:J67,H63:H67)</f>
        <v>0</v>
      </c>
    </row>
    <row r="64" spans="2:11" ht="15.75" x14ac:dyDescent="0.25">
      <c r="B64" s="12">
        <v>240</v>
      </c>
      <c r="C64" s="13">
        <v>175</v>
      </c>
      <c r="D64" s="17">
        <f t="shared" si="0"/>
        <v>36000</v>
      </c>
      <c r="E64" s="18">
        <f t="shared" si="1"/>
        <v>48125</v>
      </c>
      <c r="F64" s="19">
        <f t="shared" si="2"/>
        <v>6500</v>
      </c>
      <c r="G64" s="4">
        <f t="shared" si="3"/>
        <v>18625</v>
      </c>
      <c r="H64" s="14">
        <v>0.3</v>
      </c>
      <c r="I64" s="16"/>
      <c r="J64" s="20">
        <f t="shared" si="4"/>
        <v>0</v>
      </c>
      <c r="K64" s="21"/>
    </row>
    <row r="65" spans="2:11" ht="15.75" x14ac:dyDescent="0.25">
      <c r="B65" s="12">
        <v>240</v>
      </c>
      <c r="C65" s="13">
        <v>200</v>
      </c>
      <c r="D65" s="17">
        <f t="shared" si="0"/>
        <v>36000</v>
      </c>
      <c r="E65" s="18">
        <f t="shared" si="1"/>
        <v>55000</v>
      </c>
      <c r="F65" s="19">
        <f t="shared" si="2"/>
        <v>4000</v>
      </c>
      <c r="G65" s="4">
        <f t="shared" si="3"/>
        <v>23000</v>
      </c>
      <c r="H65" s="14">
        <v>0.35</v>
      </c>
      <c r="I65" s="16"/>
      <c r="J65" s="20">
        <f t="shared" si="4"/>
        <v>0</v>
      </c>
      <c r="K65" s="21"/>
    </row>
    <row r="66" spans="2:11" ht="15.75" x14ac:dyDescent="0.25">
      <c r="B66" s="12">
        <v>240</v>
      </c>
      <c r="C66" s="13">
        <v>225</v>
      </c>
      <c r="D66" s="17">
        <f t="shared" si="0"/>
        <v>36000</v>
      </c>
      <c r="E66" s="18">
        <f t="shared" si="1"/>
        <v>61875</v>
      </c>
      <c r="F66" s="19">
        <f t="shared" si="2"/>
        <v>1500</v>
      </c>
      <c r="G66" s="4">
        <f t="shared" si="3"/>
        <v>27375</v>
      </c>
      <c r="H66" s="14">
        <v>0.2</v>
      </c>
      <c r="I66" s="16"/>
      <c r="J66" s="20">
        <f t="shared" si="4"/>
        <v>0</v>
      </c>
      <c r="K66" s="21"/>
    </row>
    <row r="67" spans="2:11" ht="15.75" x14ac:dyDescent="0.25">
      <c r="B67" s="12">
        <v>240</v>
      </c>
      <c r="C67" s="13">
        <v>250</v>
      </c>
      <c r="D67" s="17">
        <f t="shared" si="0"/>
        <v>36000</v>
      </c>
      <c r="E67" s="18">
        <f t="shared" si="1"/>
        <v>66000</v>
      </c>
      <c r="F67" s="19">
        <f t="shared" si="2"/>
        <v>0</v>
      </c>
      <c r="G67" s="4">
        <f t="shared" si="3"/>
        <v>30000</v>
      </c>
      <c r="H67" s="14">
        <v>0.05</v>
      </c>
      <c r="I67" s="16"/>
      <c r="J67" s="20">
        <f t="shared" si="4"/>
        <v>0</v>
      </c>
      <c r="K67" s="21"/>
    </row>
  </sheetData>
  <mergeCells count="1">
    <mergeCell ref="B41:I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Chapter 16_Problem 1</vt:lpstr>
      <vt:lpstr>Chapter 16_Problem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F.A.T.I.H. MaSIkA</cp:lastModifiedBy>
  <dcterms:created xsi:type="dcterms:W3CDTF">2021-02-03T02:21:37Z</dcterms:created>
  <dcterms:modified xsi:type="dcterms:W3CDTF">2024-11-21T07:18:36Z</dcterms:modified>
</cp:coreProperties>
</file>