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memoi\excel document\"/>
    </mc:Choice>
  </mc:AlternateContent>
  <bookViews>
    <workbookView xWindow="0" yWindow="0" windowWidth="19200" windowHeight="7050" activeTab="2"/>
  </bookViews>
  <sheets>
    <sheet name="Members" sheetId="1" r:id="rId1"/>
    <sheet name="Loan Products" sheetId="2" r:id="rId2"/>
    <sheet name="Loans Issued" sheetId="3" r:id="rId3"/>
    <sheet name="Loan Amortization Schedu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D13" i="1"/>
  <c r="C13" i="1"/>
  <c r="E12" i="1"/>
  <c r="E5" i="1"/>
  <c r="E6" i="1"/>
  <c r="E7" i="1"/>
  <c r="E8" i="1"/>
  <c r="E9" i="1"/>
  <c r="E10" i="1"/>
  <c r="E11" i="1"/>
  <c r="E4" i="1"/>
  <c r="E3" i="1"/>
  <c r="E5" i="4"/>
  <c r="G5" i="4" s="1"/>
  <c r="F5" i="4"/>
  <c r="F6" i="4"/>
  <c r="F7" i="4"/>
  <c r="F8" i="4"/>
  <c r="I4" i="4"/>
  <c r="H4" i="4"/>
  <c r="F3" i="4"/>
  <c r="H3" i="4" s="1"/>
  <c r="I3" i="4" s="1"/>
  <c r="G3" i="4"/>
  <c r="F4" i="4"/>
  <c r="E3" i="4"/>
  <c r="B7" i="4"/>
  <c r="B8" i="4" s="1"/>
  <c r="B3" i="4"/>
  <c r="H5" i="4" l="1"/>
  <c r="B9" i="4"/>
  <c r="B10" i="4" s="1"/>
  <c r="I5" i="4" l="1"/>
  <c r="E6" i="4" l="1"/>
  <c r="G6" i="4" l="1"/>
  <c r="E4" i="4"/>
  <c r="H6" i="4" l="1"/>
  <c r="G4" i="4"/>
  <c r="I6" i="4" l="1"/>
  <c r="E7" i="4" l="1"/>
  <c r="G7" i="4" l="1"/>
  <c r="H7" i="4" l="1"/>
  <c r="I7" i="4" l="1"/>
  <c r="E8" i="4" l="1"/>
  <c r="G8" i="4" l="1"/>
  <c r="H8" i="4" l="1"/>
  <c r="I8" i="4" l="1"/>
</calcChain>
</file>

<file path=xl/sharedStrings.xml><?xml version="1.0" encoding="utf-8"?>
<sst xmlns="http://schemas.openxmlformats.org/spreadsheetml/2006/main" count="85" uniqueCount="64">
  <si>
    <t>Member ID</t>
  </si>
  <si>
    <t>Name</t>
  </si>
  <si>
    <t>Registration Fee</t>
  </si>
  <si>
    <t>Weekly Contribution</t>
  </si>
  <si>
    <t>Total Contribution</t>
  </si>
  <si>
    <t>Loans Taken</t>
  </si>
  <si>
    <t>Loan Product ID</t>
  </si>
  <si>
    <t>Loan Name</t>
  </si>
  <si>
    <t>Interest Rate</t>
  </si>
  <si>
    <t>Repayment Period (Months)</t>
  </si>
  <si>
    <t>Short Term</t>
  </si>
  <si>
    <t>Medium Term</t>
  </si>
  <si>
    <t>Long Term</t>
  </si>
  <si>
    <t>Loan ID</t>
  </si>
  <si>
    <t>Loan Amount</t>
  </si>
  <si>
    <t>Repayment Period</t>
  </si>
  <si>
    <t>Issue Date</t>
  </si>
  <si>
    <t>Status</t>
  </si>
  <si>
    <t>2024-01-01</t>
  </si>
  <si>
    <t>Current</t>
  </si>
  <si>
    <t>Defaulted</t>
  </si>
  <si>
    <t>THE WINAM'S SACCO</t>
  </si>
  <si>
    <t>Violet Mboya</t>
  </si>
  <si>
    <t>Betty Njuguna</t>
  </si>
  <si>
    <t>Judith Anyango</t>
  </si>
  <si>
    <t>Stacy Stella</t>
  </si>
  <si>
    <t>Millen Bahati</t>
  </si>
  <si>
    <t>Maurine Amari</t>
  </si>
  <si>
    <t>Judith Chepkemoi</t>
  </si>
  <si>
    <t>Bob Otieno</t>
  </si>
  <si>
    <t>Jack Kimtai</t>
  </si>
  <si>
    <t>Victor Mulema</t>
  </si>
  <si>
    <t>WIN/S009</t>
  </si>
  <si>
    <t>WIN/S004</t>
  </si>
  <si>
    <t>WIN/S003</t>
  </si>
  <si>
    <t>WIN/S001</t>
  </si>
  <si>
    <t>WIN/S002</t>
  </si>
  <si>
    <t>WIN/S005</t>
  </si>
  <si>
    <t>WIN/S006</t>
  </si>
  <si>
    <t>WIN/S007</t>
  </si>
  <si>
    <t>WIN/S008</t>
  </si>
  <si>
    <t>WIN/S010</t>
  </si>
  <si>
    <t xml:space="preserve">Loan Amount </t>
  </si>
  <si>
    <t>Interest Rate(P.A)</t>
  </si>
  <si>
    <t>Period (Years)</t>
  </si>
  <si>
    <t>Inrerest (Month)</t>
  </si>
  <si>
    <t>Period(month)</t>
  </si>
  <si>
    <t>Instalment</t>
  </si>
  <si>
    <t>Total</t>
  </si>
  <si>
    <t>cost of loan</t>
  </si>
  <si>
    <t>period</t>
  </si>
  <si>
    <t>Opening balance</t>
  </si>
  <si>
    <t>interest</t>
  </si>
  <si>
    <t>principle</t>
  </si>
  <si>
    <t>closing balance</t>
  </si>
  <si>
    <t>LN/WIN/01</t>
  </si>
  <si>
    <t>LN/WIN/02</t>
  </si>
  <si>
    <t>LN/WIN/03</t>
  </si>
  <si>
    <t>LN/01</t>
  </si>
  <si>
    <t>LN/02</t>
  </si>
  <si>
    <t>LN/03</t>
  </si>
  <si>
    <t>LN/04</t>
  </si>
  <si>
    <t>LN/05</t>
  </si>
  <si>
    <t>Total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</si>
</sst>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/>
    <xf numFmtId="9" fontId="0" fillId="0" borderId="0" xfId="1" applyFont="1"/>
    <xf numFmtId="0" fontId="1" fillId="0" borderId="0" xfId="0" applyFont="1"/>
    <xf numFmtId="9" fontId="1" fillId="0" borderId="0" xfId="1" applyFont="1"/>
    <xf numFmtId="164" fontId="0" fillId="0" borderId="0" xfId="0" applyNumberFormat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65" workbookViewId="0">
      <selection activeCell="J10" sqref="J10"/>
    </sheetView>
  </sheetViews>
  <sheetFormatPr defaultRowHeight="14.5" x14ac:dyDescent="0.35"/>
  <cols>
    <col min="1" max="1" width="11" bestFit="1" customWidth="1"/>
    <col min="2" max="2" width="17.453125" customWidth="1"/>
    <col min="3" max="3" width="15.54296875" bestFit="1" customWidth="1"/>
    <col min="4" max="4" width="19.81640625" bestFit="1" customWidth="1"/>
    <col min="5" max="5" width="17.453125" bestFit="1" customWidth="1"/>
    <col min="6" max="6" width="11.7265625" bestFit="1" customWidth="1"/>
  </cols>
  <sheetData>
    <row r="1" spans="1:6" x14ac:dyDescent="0.35">
      <c r="A1" s="10" t="s">
        <v>21</v>
      </c>
      <c r="B1" s="11"/>
      <c r="C1" s="11"/>
      <c r="D1" s="11"/>
      <c r="E1" s="11"/>
      <c r="F1" s="12"/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 t="s">
        <v>35</v>
      </c>
      <c r="B3" t="s">
        <v>22</v>
      </c>
      <c r="C3">
        <v>2000</v>
      </c>
      <c r="D3">
        <v>500</v>
      </c>
      <c r="E3">
        <f>24*D3</f>
        <v>12000</v>
      </c>
      <c r="F3">
        <v>1</v>
      </c>
    </row>
    <row r="4" spans="1:6" x14ac:dyDescent="0.35">
      <c r="A4" t="s">
        <v>36</v>
      </c>
      <c r="B4" t="s">
        <v>30</v>
      </c>
      <c r="C4">
        <v>2000</v>
      </c>
      <c r="D4">
        <v>500</v>
      </c>
      <c r="E4">
        <f>24*D4</f>
        <v>12000</v>
      </c>
      <c r="F4">
        <v>0</v>
      </c>
    </row>
    <row r="5" spans="1:6" x14ac:dyDescent="0.35">
      <c r="A5" t="s">
        <v>34</v>
      </c>
      <c r="B5" t="s">
        <v>24</v>
      </c>
      <c r="C5">
        <v>2000</v>
      </c>
      <c r="D5">
        <v>500</v>
      </c>
      <c r="E5">
        <f t="shared" ref="E5:E11" si="0">24*D5</f>
        <v>12000</v>
      </c>
      <c r="F5">
        <v>2</v>
      </c>
    </row>
    <row r="6" spans="1:6" x14ac:dyDescent="0.35">
      <c r="A6" t="s">
        <v>33</v>
      </c>
      <c r="B6" t="s">
        <v>25</v>
      </c>
      <c r="C6">
        <v>2000</v>
      </c>
      <c r="D6">
        <v>500</v>
      </c>
      <c r="E6">
        <f t="shared" si="0"/>
        <v>12000</v>
      </c>
      <c r="F6">
        <v>1</v>
      </c>
    </row>
    <row r="7" spans="1:6" x14ac:dyDescent="0.35">
      <c r="A7" t="s">
        <v>37</v>
      </c>
      <c r="B7" t="s">
        <v>31</v>
      </c>
      <c r="C7">
        <v>2000</v>
      </c>
      <c r="D7">
        <v>500</v>
      </c>
      <c r="E7">
        <f t="shared" si="0"/>
        <v>12000</v>
      </c>
      <c r="F7">
        <v>0</v>
      </c>
    </row>
    <row r="8" spans="1:6" x14ac:dyDescent="0.35">
      <c r="A8" t="s">
        <v>38</v>
      </c>
      <c r="B8" t="s">
        <v>27</v>
      </c>
      <c r="C8">
        <v>2000</v>
      </c>
      <c r="D8">
        <v>500</v>
      </c>
      <c r="E8">
        <f t="shared" si="0"/>
        <v>12000</v>
      </c>
      <c r="F8">
        <v>1</v>
      </c>
    </row>
    <row r="9" spans="1:6" x14ac:dyDescent="0.35">
      <c r="A9" t="s">
        <v>39</v>
      </c>
      <c r="B9" t="s">
        <v>28</v>
      </c>
      <c r="C9">
        <v>2000</v>
      </c>
      <c r="D9">
        <v>500</v>
      </c>
      <c r="E9">
        <f t="shared" si="0"/>
        <v>12000</v>
      </c>
      <c r="F9">
        <v>0</v>
      </c>
    </row>
    <row r="10" spans="1:6" x14ac:dyDescent="0.35">
      <c r="A10" t="s">
        <v>40</v>
      </c>
      <c r="B10" t="s">
        <v>26</v>
      </c>
      <c r="C10">
        <v>2000</v>
      </c>
      <c r="D10">
        <v>500</v>
      </c>
      <c r="E10">
        <f t="shared" si="0"/>
        <v>12000</v>
      </c>
      <c r="F10">
        <v>0</v>
      </c>
    </row>
    <row r="11" spans="1:6" x14ac:dyDescent="0.35">
      <c r="A11" t="s">
        <v>32</v>
      </c>
      <c r="B11" t="s">
        <v>29</v>
      </c>
      <c r="C11">
        <v>2000</v>
      </c>
      <c r="D11">
        <v>500</v>
      </c>
      <c r="E11">
        <f t="shared" si="0"/>
        <v>12000</v>
      </c>
      <c r="F11">
        <v>1</v>
      </c>
    </row>
    <row r="12" spans="1:6" x14ac:dyDescent="0.35">
      <c r="A12" t="s">
        <v>41</v>
      </c>
      <c r="B12" t="s">
        <v>23</v>
      </c>
      <c r="C12">
        <v>2000</v>
      </c>
      <c r="D12">
        <v>500</v>
      </c>
      <c r="E12">
        <f>24*D12</f>
        <v>12000</v>
      </c>
      <c r="F12">
        <v>1</v>
      </c>
    </row>
    <row r="13" spans="1:6" x14ac:dyDescent="0.35">
      <c r="A13" s="7" t="s">
        <v>63</v>
      </c>
      <c r="C13" s="7">
        <f>SUM(C3:C12)</f>
        <v>20000</v>
      </c>
      <c r="D13" s="7">
        <f>SUM(D3:D12)</f>
        <v>5000</v>
      </c>
      <c r="E13" s="7">
        <f>SUM(E3:E12)</f>
        <v>120000</v>
      </c>
    </row>
  </sheetData>
  <mergeCells count="1">
    <mergeCell ref="A1:F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BH1" workbookViewId="0">
      <selection activeCell="D22" sqref="D22"/>
    </sheetView>
  </sheetViews>
  <sheetFormatPr defaultRowHeight="14.5" x14ac:dyDescent="0.35"/>
  <cols>
    <col min="1" max="1" width="14.81640625" bestFit="1" customWidth="1"/>
    <col min="2" max="2" width="13.54296875" bestFit="1" customWidth="1"/>
    <col min="3" max="3" width="12.453125" bestFit="1" customWidth="1"/>
    <col min="4" max="4" width="26.7265625" bestFit="1" customWidth="1"/>
  </cols>
  <sheetData>
    <row r="1" spans="1:4" x14ac:dyDescent="0.3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5">
      <c r="A2" t="s">
        <v>55</v>
      </c>
      <c r="B2" t="s">
        <v>10</v>
      </c>
      <c r="C2" s="6">
        <v>0.05</v>
      </c>
      <c r="D2">
        <v>6</v>
      </c>
    </row>
    <row r="3" spans="1:4" x14ac:dyDescent="0.35">
      <c r="A3" t="s">
        <v>56</v>
      </c>
      <c r="B3" t="s">
        <v>11</v>
      </c>
      <c r="C3" s="6">
        <v>7.0000000000000007E-2</v>
      </c>
      <c r="D3">
        <v>12</v>
      </c>
    </row>
    <row r="4" spans="1:4" x14ac:dyDescent="0.35">
      <c r="A4" t="s">
        <v>57</v>
      </c>
      <c r="B4" t="s">
        <v>12</v>
      </c>
      <c r="C4" s="6">
        <v>0.1</v>
      </c>
      <c r="D4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3" sqref="H3"/>
    </sheetView>
  </sheetViews>
  <sheetFormatPr defaultColWidth="9.26953125" defaultRowHeight="14.5" x14ac:dyDescent="0.35"/>
  <cols>
    <col min="1" max="1" width="11.1796875" customWidth="1"/>
    <col min="2" max="2" width="11" bestFit="1" customWidth="1"/>
    <col min="3" max="3" width="14.81640625" bestFit="1" customWidth="1"/>
    <col min="4" max="4" width="12.7265625" bestFit="1" customWidth="1"/>
    <col min="5" max="5" width="12.453125" bestFit="1" customWidth="1"/>
    <col min="6" max="6" width="17.7265625" bestFit="1" customWidth="1"/>
    <col min="7" max="7" width="10.453125" bestFit="1" customWidth="1"/>
    <col min="8" max="8" width="9.81640625" bestFit="1" customWidth="1"/>
  </cols>
  <sheetData>
    <row r="1" spans="1:8" x14ac:dyDescent="0.35">
      <c r="A1" s="1" t="s">
        <v>13</v>
      </c>
      <c r="B1" s="1" t="s">
        <v>0</v>
      </c>
      <c r="C1" s="1" t="s">
        <v>6</v>
      </c>
      <c r="D1" s="1" t="s">
        <v>14</v>
      </c>
      <c r="E1" s="1" t="s">
        <v>8</v>
      </c>
      <c r="F1" s="1" t="s">
        <v>15</v>
      </c>
      <c r="G1" s="1" t="s">
        <v>16</v>
      </c>
      <c r="H1" s="1" t="s">
        <v>17</v>
      </c>
    </row>
    <row r="2" spans="1:8" x14ac:dyDescent="0.35">
      <c r="A2" t="s">
        <v>58</v>
      </c>
      <c r="B2" t="s">
        <v>35</v>
      </c>
      <c r="C2" t="s">
        <v>55</v>
      </c>
      <c r="D2">
        <v>10000</v>
      </c>
      <c r="E2">
        <v>0.05</v>
      </c>
      <c r="F2">
        <v>6</v>
      </c>
      <c r="G2" t="s">
        <v>18</v>
      </c>
      <c r="H2" t="s">
        <v>19</v>
      </c>
    </row>
    <row r="3" spans="1:8" x14ac:dyDescent="0.35">
      <c r="A3" t="s">
        <v>59</v>
      </c>
      <c r="B3" t="s">
        <v>34</v>
      </c>
      <c r="C3" t="s">
        <v>56</v>
      </c>
      <c r="D3">
        <v>20000</v>
      </c>
      <c r="E3">
        <v>7.0000000000000007E-2</v>
      </c>
      <c r="F3">
        <v>12</v>
      </c>
      <c r="G3" t="s">
        <v>18</v>
      </c>
      <c r="H3" t="s">
        <v>20</v>
      </c>
    </row>
    <row r="4" spans="1:8" x14ac:dyDescent="0.35">
      <c r="A4" t="s">
        <v>60</v>
      </c>
      <c r="B4" t="s">
        <v>34</v>
      </c>
      <c r="C4" t="s">
        <v>57</v>
      </c>
      <c r="D4">
        <v>50000</v>
      </c>
      <c r="E4">
        <v>0.1</v>
      </c>
      <c r="F4">
        <v>24</v>
      </c>
      <c r="G4" t="s">
        <v>18</v>
      </c>
      <c r="H4" t="s">
        <v>19</v>
      </c>
    </row>
    <row r="5" spans="1:8" x14ac:dyDescent="0.35">
      <c r="A5" t="s">
        <v>61</v>
      </c>
      <c r="B5" t="s">
        <v>33</v>
      </c>
      <c r="C5" t="s">
        <v>55</v>
      </c>
      <c r="D5">
        <v>15000</v>
      </c>
      <c r="E5">
        <v>0.05</v>
      </c>
      <c r="F5">
        <v>6</v>
      </c>
      <c r="G5" t="s">
        <v>18</v>
      </c>
      <c r="H5" t="s">
        <v>19</v>
      </c>
    </row>
    <row r="6" spans="1:8" x14ac:dyDescent="0.35">
      <c r="A6" t="s">
        <v>62</v>
      </c>
      <c r="B6" t="s">
        <v>32</v>
      </c>
      <c r="C6" t="s">
        <v>56</v>
      </c>
      <c r="D6">
        <v>25000</v>
      </c>
      <c r="E6">
        <v>7.0000000000000007E-2</v>
      </c>
      <c r="F6">
        <v>12</v>
      </c>
      <c r="G6" t="s">
        <v>18</v>
      </c>
      <c r="H6" t="s">
        <v>19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M18" sqref="M18"/>
    </sheetView>
  </sheetViews>
  <sheetFormatPr defaultRowHeight="14.5" x14ac:dyDescent="0.35"/>
  <cols>
    <col min="1" max="1" width="17" bestFit="1" customWidth="1"/>
    <col min="2" max="2" width="10.81640625" bestFit="1" customWidth="1"/>
    <col min="4" max="4" width="6.81640625" bestFit="1" customWidth="1"/>
    <col min="5" max="5" width="16" bestFit="1" customWidth="1"/>
    <col min="6" max="6" width="10.54296875" bestFit="1" customWidth="1"/>
    <col min="7" max="7" width="8.26953125" bestFit="1" customWidth="1"/>
    <col min="8" max="8" width="9.81640625" bestFit="1" customWidth="1"/>
    <col min="9" max="9" width="14.54296875" bestFit="1" customWidth="1"/>
  </cols>
  <sheetData>
    <row r="1" spans="1:9" x14ac:dyDescent="0.35">
      <c r="A1" s="2"/>
      <c r="B1" s="3"/>
      <c r="C1" s="4"/>
      <c r="D1" s="2"/>
      <c r="E1" s="4"/>
      <c r="F1" s="4"/>
    </row>
    <row r="2" spans="1:9" x14ac:dyDescent="0.35">
      <c r="A2" t="s">
        <v>42</v>
      </c>
      <c r="B2">
        <v>10000</v>
      </c>
      <c r="D2" s="7" t="s">
        <v>50</v>
      </c>
      <c r="E2" s="7" t="s">
        <v>51</v>
      </c>
      <c r="F2" s="7" t="s">
        <v>47</v>
      </c>
      <c r="G2" s="8" t="s">
        <v>52</v>
      </c>
      <c r="H2" s="7" t="s">
        <v>53</v>
      </c>
      <c r="I2" s="7" t="s">
        <v>54</v>
      </c>
    </row>
    <row r="3" spans="1:9" x14ac:dyDescent="0.35">
      <c r="A3" t="s">
        <v>43</v>
      </c>
      <c r="B3">
        <f>B6*12</f>
        <v>0.60000000000000009</v>
      </c>
      <c r="D3">
        <v>1</v>
      </c>
      <c r="E3">
        <f>B2</f>
        <v>10000</v>
      </c>
      <c r="F3" s="9">
        <f>$B$8</f>
        <v>1970.1746811018829</v>
      </c>
      <c r="G3">
        <f>$B$6*$E3</f>
        <v>500</v>
      </c>
      <c r="H3" s="9">
        <f>$F3-$G3</f>
        <v>1470.1746811018829</v>
      </c>
      <c r="I3" s="9">
        <f>$E3-$H3</f>
        <v>8529.825318898118</v>
      </c>
    </row>
    <row r="4" spans="1:9" x14ac:dyDescent="0.35">
      <c r="A4" t="s">
        <v>44</v>
      </c>
      <c r="B4">
        <v>0.5</v>
      </c>
      <c r="D4">
        <v>2</v>
      </c>
      <c r="E4" s="9">
        <f>$I3</f>
        <v>8529.825318898118</v>
      </c>
      <c r="F4" s="9">
        <f>$B$8</f>
        <v>1970.1746811018829</v>
      </c>
      <c r="G4" s="9">
        <f>$E4*$B$6</f>
        <v>426.49126594490593</v>
      </c>
      <c r="H4" s="9">
        <f>$F4-$G4</f>
        <v>1543.6834151569769</v>
      </c>
      <c r="I4" s="9">
        <f>$E4-$H4</f>
        <v>6986.1419037411415</v>
      </c>
    </row>
    <row r="5" spans="1:9" x14ac:dyDescent="0.35">
      <c r="D5">
        <v>3</v>
      </c>
      <c r="E5" s="9">
        <f t="shared" ref="E5:E8" si="0">$I4</f>
        <v>6986.1419037411415</v>
      </c>
      <c r="F5" s="9">
        <f t="shared" ref="F5:F8" si="1">$B$8</f>
        <v>1970.1746811018829</v>
      </c>
      <c r="G5" s="9">
        <f t="shared" ref="G5:G8" si="2">$E5*$B$6</f>
        <v>349.30709518705709</v>
      </c>
      <c r="H5" s="9">
        <f t="shared" ref="H5:H8" si="3">$F5-$G5</f>
        <v>1620.8675859148259</v>
      </c>
      <c r="I5" s="9">
        <f t="shared" ref="I5:I8" si="4">$E5-$H5</f>
        <v>5365.2743178263154</v>
      </c>
    </row>
    <row r="6" spans="1:9" x14ac:dyDescent="0.35">
      <c r="A6" t="s">
        <v>45</v>
      </c>
      <c r="B6" s="6">
        <v>0.05</v>
      </c>
      <c r="D6">
        <v>4</v>
      </c>
      <c r="E6" s="9">
        <f t="shared" si="0"/>
        <v>5365.2743178263154</v>
      </c>
      <c r="F6" s="9">
        <f t="shared" si="1"/>
        <v>1970.1746811018829</v>
      </c>
      <c r="G6" s="9">
        <f t="shared" si="2"/>
        <v>268.26371589131577</v>
      </c>
      <c r="H6" s="9">
        <f t="shared" si="3"/>
        <v>1701.9109652105672</v>
      </c>
      <c r="I6" s="9">
        <f t="shared" si="4"/>
        <v>3663.3633526157482</v>
      </c>
    </row>
    <row r="7" spans="1:9" x14ac:dyDescent="0.35">
      <c r="A7" t="s">
        <v>46</v>
      </c>
      <c r="B7">
        <f>12*B4</f>
        <v>6</v>
      </c>
      <c r="D7">
        <v>5</v>
      </c>
      <c r="E7" s="9">
        <f t="shared" si="0"/>
        <v>3663.3633526157482</v>
      </c>
      <c r="F7" s="9">
        <f t="shared" si="1"/>
        <v>1970.1746811018829</v>
      </c>
      <c r="G7" s="9">
        <f t="shared" si="2"/>
        <v>183.16816763078742</v>
      </c>
      <c r="H7" s="9">
        <f t="shared" si="3"/>
        <v>1787.0065134710956</v>
      </c>
      <c r="I7" s="9">
        <f t="shared" si="4"/>
        <v>1876.3568391446527</v>
      </c>
    </row>
    <row r="8" spans="1:9" x14ac:dyDescent="0.35">
      <c r="A8" s="5" t="s">
        <v>47</v>
      </c>
      <c r="B8" s="9">
        <f>-PMT(B6,B7,B2)</f>
        <v>1970.1746811018829</v>
      </c>
      <c r="D8">
        <v>6</v>
      </c>
      <c r="E8" s="9">
        <f t="shared" si="0"/>
        <v>1876.3568391446527</v>
      </c>
      <c r="F8" s="9">
        <f t="shared" si="1"/>
        <v>1970.1746811018829</v>
      </c>
      <c r="G8" s="9">
        <f t="shared" si="2"/>
        <v>93.817841957232645</v>
      </c>
      <c r="H8" s="9">
        <f t="shared" si="3"/>
        <v>1876.3568391446502</v>
      </c>
      <c r="I8" s="9">
        <f t="shared" si="4"/>
        <v>2.5011104298755527E-12</v>
      </c>
    </row>
    <row r="9" spans="1:9" x14ac:dyDescent="0.35">
      <c r="A9" t="s">
        <v>48</v>
      </c>
      <c r="B9" s="9">
        <f>B8*B7</f>
        <v>11821.048086611298</v>
      </c>
      <c r="D9">
        <v>7</v>
      </c>
    </row>
    <row r="10" spans="1:9" x14ac:dyDescent="0.35">
      <c r="A10" t="s">
        <v>49</v>
      </c>
      <c r="B10" s="9">
        <f>B9-B2</f>
        <v>1821.0480866112975</v>
      </c>
      <c r="D10">
        <v>8</v>
      </c>
    </row>
    <row r="11" spans="1:9" x14ac:dyDescent="0.35">
      <c r="D11">
        <v>9</v>
      </c>
    </row>
    <row r="12" spans="1:9" x14ac:dyDescent="0.35">
      <c r="D12">
        <v>10</v>
      </c>
    </row>
    <row r="13" spans="1:9" x14ac:dyDescent="0.35">
      <c r="D13">
        <v>11</v>
      </c>
    </row>
    <row r="14" spans="1:9" x14ac:dyDescent="0.35">
      <c r="D14">
        <v>12</v>
      </c>
    </row>
    <row r="15" spans="1:9" x14ac:dyDescent="0.35">
      <c r="D15">
        <v>13</v>
      </c>
    </row>
    <row r="16" spans="1:9" x14ac:dyDescent="0.35">
      <c r="D16">
        <v>14</v>
      </c>
    </row>
    <row r="17" spans="4:4" x14ac:dyDescent="0.35">
      <c r="D17">
        <v>15</v>
      </c>
    </row>
    <row r="18" spans="4:4" x14ac:dyDescent="0.35">
      <c r="D18">
        <v>16</v>
      </c>
    </row>
    <row r="19" spans="4:4" x14ac:dyDescent="0.35">
      <c r="D19">
        <v>17</v>
      </c>
    </row>
    <row r="20" spans="4:4" x14ac:dyDescent="0.35">
      <c r="D20">
        <v>18</v>
      </c>
    </row>
    <row r="21" spans="4:4" x14ac:dyDescent="0.35">
      <c r="D21">
        <v>19</v>
      </c>
    </row>
    <row r="22" spans="4:4" x14ac:dyDescent="0.35">
      <c r="D22">
        <v>20</v>
      </c>
    </row>
    <row r="23" spans="4:4" x14ac:dyDescent="0.35">
      <c r="D23">
        <v>21</v>
      </c>
    </row>
    <row r="24" spans="4:4" x14ac:dyDescent="0.35">
      <c r="D24">
        <v>22</v>
      </c>
    </row>
    <row r="25" spans="4:4" x14ac:dyDescent="0.35">
      <c r="D25">
        <v>23</v>
      </c>
    </row>
    <row r="26" spans="4:4" x14ac:dyDescent="0.35">
      <c r="D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Members</vt:lpstr>
      <vt:lpstr>Loan Products</vt:lpstr>
      <vt:lpstr>Loans Issued</vt:lpstr>
      <vt:lpstr>Loan Amortization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BETTYLIZZIE</dc:creator>
  <cp:lastModifiedBy>HP</cp:lastModifiedBy>
  <dcterms:created xsi:type="dcterms:W3CDTF">2024-07-30T04:20:21Z</dcterms:created>
  <dcterms:modified xsi:type="dcterms:W3CDTF">2024-08-07T17:12:55Z</dcterms:modified>
</cp:coreProperties>
</file>