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Users\iason.prassides\Desktop\Data Analysis in Excel\New Exercises\"/>
    </mc:Choice>
  </mc:AlternateContent>
  <xr:revisionPtr revIDLastSave="0" documentId="8_{99112A86-BB78-4D98-8F40-8E43A0208E6A}" xr6:coauthVersionLast="47" xr6:coauthVersionMax="47" xr10:uidLastSave="{00000000-0000-0000-0000-000000000000}"/>
  <bookViews>
    <workbookView xWindow="-120" yWindow="-120" windowWidth="21840" windowHeight="13140" activeTab="4"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6" l="1"/>
  <c r="C14" i="15" l="1"/>
  <c r="E14" i="15" s="1"/>
  <c r="A20" i="15" s="1"/>
  <c r="C15" i="15"/>
  <c r="E15" i="15" s="1"/>
  <c r="C16" i="15"/>
  <c r="E16" i="15" s="1"/>
  <c r="E17" i="15" l="1"/>
  <c r="A10" i="15"/>
  <c r="C10" i="15" s="1"/>
  <c r="B2" i="15"/>
  <c r="D2" i="15" s="1"/>
  <c r="B3" i="15"/>
  <c r="D3" i="15" s="1"/>
  <c r="B4" i="15"/>
  <c r="D4" i="15" s="1"/>
  <c r="B5" i="15"/>
  <c r="D5" i="15" s="1"/>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<sst xmlns="http://schemas.openxmlformats.org/spreadsheetml/2006/main" count="2301" uniqueCount="65">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</sst>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9" formatCode="_-[$$-409]* #,##0.00_ ;_-[$$-409]* \-#,##0.00\ ;_-[$$-409]* &quot;-&quot;_ ;_-@_ "/>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9" fontId="0" fillId="0" borderId="0" xfId="0" applyNumberFormat="1"/>
    <xf numFmtId="44" fontId="0" fillId="0" borderId="0" xfId="1" applyFont="1"/>
    <xf numFmtId="44" fontId="0" fillId="0" borderId="0" xfId="0" applyNumberFormat="1"/>
    <xf numFmtId="0" fontId="0" fillId="0" borderId="0" xfId="0" applyNumberFormat="1"/>
    <xf numFmtId="0" fontId="0" fillId="0" borderId="0" xfId="0" applyFill="1" applyBorder="1" applyAlignment="1"/>
    <xf numFmtId="44" fontId="0" fillId="0" borderId="0" xfId="0" applyNumberFormat="1" applyFill="1" applyBorder="1" applyAlignment="1"/>
    <xf numFmtId="44" fontId="0" fillId="0" borderId="2" xfId="0" applyNumberFormat="1" applyFill="1" applyBorder="1" applyAlignment="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Fill="1" applyBorder="1" applyAlignment="1"/>
    <xf numFmtId="0" fontId="4" fillId="3" borderId="0" xfId="0" applyFont="1" applyFill="1" applyBorder="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44" fontId="0" fillId="4" borderId="0" xfId="0" applyNumberFormat="1" applyFill="1" applyBorder="1" applyAlignment="1"/>
    <xf numFmtId="0" fontId="7" fillId="0" borderId="0" xfId="0" applyFont="1" applyFill="1" applyBorder="1" applyAlignment="1">
      <alignment vertical="top" wrapText="1"/>
    </xf>
    <xf numFmtId="0" fontId="2" fillId="0" borderId="0" xfId="0" applyFont="1" applyAlignment="1">
      <alignment horizontal="center"/>
    </xf>
    <xf numFmtId="10" fontId="2" fillId="0" borderId="0" xfId="0" applyNumberFormat="1" applyFont="1"/>
    <xf numFmtId="44" fontId="2" fillId="0" borderId="0" xfId="0" applyNumberFormat="1" applyFont="1"/>
    <xf numFmtId="44" fontId="2" fillId="0" borderId="0" xfId="1" applyFont="1"/>
  </cellXfs>
  <cellStyles count="3">
    <cellStyle name="Currency" xfId="1" builtinId="4"/>
    <cellStyle name="Normal" xfId="0" builtinId="0"/>
    <cellStyle name="Percent" xfId="2" builtinId="5"/>
  </cellStyles>
  <dxfs count="29">
    <dxf>
      <font>
        <color rgb="FF9C0006"/>
      </font>
      <fill>
        <patternFill>
          <bgColor rgb="FFFFC7CE"/>
        </patternFill>
      </fill>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9" formatCode="_-[$$-409]* #,##0.00_ ;_-[$$-409]* \-#,##0.00\ ;_-[$$-409]* &quot;-&quot;_ ;_-@_ "/>
    </dxf>
    <dxf>
      <numFmt numFmtId="169" formatCode="_-[$$-409]* #,##0.00_ ;_-[$$-409]* \-#,##0.00\ ;_-[$$-409]* &quot;-&quot;_ ;_-@_ "/>
    </dxf>
    <dxf>
      <numFmt numFmtId="169"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8"/>
    <tableColumn id="9" xr3:uid="{5A0D49D3-AFC8-6648-8B2D-DF34C54E7AEF}" name="Last Active" dataDxfId="27"/>
    <tableColumn id="10" xr3:uid="{04DC4D48-DBED-CF43-89B1-CD5E4845D0E4}" name="Months Active"/>
    <tableColumn id="11" xr3:uid="{F768D0A4-6BAA-F14C-BA52-42EEECDB610D}" name="Months Since Last Active"/>
    <tableColumn id="12" xr3:uid="{42132D9C-A1A7-3043-899E-EA2812A1E8D6}" name="Sales Month" dataDxfId="26"/>
    <tableColumn id="13" xr3:uid="{944310C4-BD91-AF4B-9C2B-2F96EE915C88}" name="Sales Amount"/>
    <tableColumn id="14" xr3:uid="{65DECF70-C8D6-4145-8CF9-C78F1977AC35}" name="Upsell $ per Non-Paying User" dataDxfId="25">
      <calculatedColumnFormula array="1">_xlfn.SWITCH(Sales[[#This Row],[Subscription Type]],"Basic",10,"Premium",10,"Business",25,"Enterprise",27)</calculatedColumnFormula>
    </tableColumn>
    <tableColumn id="15" xr3:uid="{519FAB29-69E8-9A40-BA18-3ECC2F79B256}" name="Non-Paying Users" dataDxfId="24">
      <calculatedColumnFormula>IF(Sales[[#This Row],[Number of Users]]-Sales[[#This Row],[Licenses Bought]]&lt;0,0,Sales[[#This Row],[Number of Users]]-Sales[[#This Row],[Licenses Bought]])</calculatedColumnFormula>
    </tableColumn>
    <tableColumn id="16" xr3:uid="{DD28D43D-10C0-E746-973D-D8E4910129DD}" name="Current Upsell $" dataDxfId="23">
      <calculatedColumnFormula>IF(Sales[[#This Row],[Sales Month]]=MAX(Sales[Sales Month]),Sales[[#This Row],[Non-Paying Users]]*Sales[[#This Row],[Upsell $ per Non-Paying User]],0)</calculatedColumnFormula>
    </tableColumn>
    <tableColumn id="17" xr3:uid="{4CA831DD-0C68-B148-B9C7-02226A32CA72}" name="Upsell Priority" dataDxfId="22">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1">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0"/>
    <tableColumn id="2" xr3:uid="{BC11522F-0C1B-4816-88EB-4E66E5616E2F}" name="Number of Customers" dataDxfId="19">
      <calculatedColumnFormula>COUNTIF(Sales[Sales Month],Sales_Trends[[#This Row],[Sales Month]])</calculatedColumnFormula>
    </tableColumn>
    <tableColumn id="3" xr3:uid="{D3F2C104-BB2B-41B4-B019-6DF3A8AEF90E}" name="Total Sales" dataDxfId="18" dataCellStyle="Currency">
      <calculatedColumnFormula>SUMIF(Sales[Sales Month],Sales_Trends[[#This Row],[Sales Month]],Sales[Sales Amount])</calculatedColumnFormula>
    </tableColumn>
    <tableColumn id="4" xr3:uid="{F68F93F7-E4F6-4DDA-A5C7-77204E9A65DD}" name="Avg Sales Per Customer" dataDxfId="17" dataCellStyle="Currency">
      <calculatedColumnFormula>AVERAGEIF(Sales[Sales Month],Sales_Trends[[#This Row],[Sales Month]],Sales[Sales Amount])</calculatedColumnFormula>
    </tableColumn>
    <tableColumn id="6" xr3:uid="{E95B566D-8E62-49FB-AB2E-5F9E5C2261F6}" name="Non-Paying Customers" dataDxfId="16">
      <calculatedColumnFormula>COUNTIFS(Sales[Sales Month],Sales_Trends[[#This Row],[Sales Month]],Sales[Subscription Type],"Basic")</calculatedColumnFormula>
    </tableColumn>
    <tableColumn id="7" xr3:uid="{D2232185-CA97-4BAA-84C8-83F50C9D60A7}" name="Paying Customers" dataDxfId="15">
      <calculatedColumnFormula>COUNTIFS(Sales[Sales Month],Sales_Trends[[#This Row],[Sales Month]],Sales[Subscription Type],"&lt;&gt;Basic")</calculatedColumnFormula>
    </tableColumn>
    <tableColumn id="8" xr3:uid="{8EA86C49-DD72-42A4-A9C1-50DBE9791912}" name="Basic to Paying Ratio" dataDxfId="14">
      <calculatedColumnFormula>Sales_Trends[[#This Row],[Non-Paying Customers]]/Sales_Trends[[#This Row],[Paying Customers]]</calculatedColumnFormula>
    </tableColumn>
    <tableColumn id="9" xr3:uid="{FD791786-9D23-42A3-BAFB-E59C94E374EB}" name="Premium Sales" dataDxfId="13" dataCellStyle="Currency">
      <calculatedColumnFormula>SUMIFS(Sales[Sales Amount],Sales[Sales Month],Sales_Trends[[#This Row],[Sales Month]],Sales[Subscription Type],"Premium")</calculatedColumnFormula>
    </tableColumn>
    <tableColumn id="10" xr3:uid="{E07D7E21-DEEF-4E53-8BF1-BD57349BB591}" name="Business Sales" dataDxfId="12" dataCellStyle="Currency">
      <calculatedColumnFormula>SUMIFS(Sales[Sales Amount],Sales[Sales Month],Sales_Trends[[#This Row],[Sales Month]],Sales[Subscription Type],"Business")</calculatedColumnFormula>
    </tableColumn>
    <tableColumn id="11" xr3:uid="{F31B7EB3-856F-4FB9-9612-0CA19B9E0740}" name="Enterprise Sales" dataDxfId="11"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9"/>
    <tableColumn id="1" xr3:uid="{A1D2D7B0-11CE-4391-99E1-B040D2B17011}" name="Upsell Opportunity" dataDxfId="8">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10">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6" dataCellStyle="Currency">
  <autoFilter ref="A9:C10" xr:uid="{3D94EABE-8981-479E-8D84-C8DD8A912511}"/>
  <tableColumns count="3">
    <tableColumn id="1" xr3:uid="{70642E39-CDD3-416D-BB89-17EEC4D0B6EB}" name="Sales Last Month" dataDxfId="7"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5"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totalsRowDxfId="3" dataCellStyle="Currency"/>
    <tableColumn id="3" xr3:uid="{C7C20941-FAD4-4E33-B9AF-FCB2CC6CFF77}" name="Licenses Bought" dataDxfId="4">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1" totalsRowDxfId="2">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opLeftCell="D1" workbookViewId="0">
      <selection activeCell="F25" sqref="F25"/>
    </sheetView>
  </sheetViews>
  <sheetFormatPr defaultRowHeight="15.75" x14ac:dyDescent="0.25"/>
  <cols>
    <col min="1" max="1" width="13.375" customWidth="1"/>
    <col min="2" max="2" width="21.75" bestFit="1" customWidth="1"/>
    <col min="3" max="3" width="13.25" style="7" bestFit="1" customWidth="1"/>
    <col min="4" max="4" width="23.25" style="7" bestFit="1" customWidth="1"/>
    <col min="5" max="5" width="22.5" bestFit="1" customWidth="1"/>
    <col min="6" max="6" width="18.125" bestFit="1" customWidth="1"/>
    <col min="7" max="7" width="21" style="9" bestFit="1" customWidth="1"/>
    <col min="8" max="8" width="16.75" style="7" bestFit="1" customWidth="1"/>
    <col min="9" max="9" width="16.125" style="7" bestFit="1" customWidth="1"/>
    <col min="10" max="10" width="17.75" style="7" bestFit="1" customWidth="1"/>
    <col min="11" max="11" width="22" style="10" bestFit="1" customWidth="1"/>
  </cols>
  <sheetData>
    <row r="1" spans="1:11" x14ac:dyDescent="0.25">
      <c r="A1" t="s">
        <v>12</v>
      </c>
      <c r="B1" t="s">
        <v>30</v>
      </c>
      <c r="C1" s="7" t="s">
        <v>31</v>
      </c>
      <c r="D1" s="7" t="s">
        <v>32</v>
      </c>
      <c r="E1" t="s">
        <v>33</v>
      </c>
      <c r="F1" t="s">
        <v>34</v>
      </c>
      <c r="G1" s="9" t="s">
        <v>35</v>
      </c>
      <c r="H1" s="7" t="s">
        <v>36</v>
      </c>
      <c r="I1" s="7" t="s">
        <v>37</v>
      </c>
      <c r="J1" s="7" t="s">
        <v>38</v>
      </c>
      <c r="K1" s="10" t="s">
        <v>39</v>
      </c>
    </row>
    <row r="2" spans="1:11"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H11" sqref="H11"/>
    </sheetView>
  </sheetViews>
  <sheetFormatPr defaultRowHeight="15.75" outlineLevelRow="1" outlineLevelCol="1" x14ac:dyDescent="0.25"/>
  <cols>
    <col min="3" max="3" width="6.125" bestFit="1" customWidth="1"/>
    <col min="4" max="6" width="13" bestFit="1" customWidth="1" outlineLevel="1"/>
    <col min="8" max="8" width="11.125" bestFit="1" customWidth="1"/>
  </cols>
  <sheetData>
    <row r="1" spans="2:8" ht="16.5" thickBot="1" x14ac:dyDescent="0.3"/>
    <row r="2" spans="2:8" ht="18.75" x14ac:dyDescent="0.3">
      <c r="B2" s="20" t="s">
        <v>56</v>
      </c>
      <c r="C2" s="20"/>
      <c r="D2" s="25"/>
      <c r="E2" s="25"/>
      <c r="F2" s="25"/>
    </row>
    <row r="3" spans="2:8" ht="18.75" x14ac:dyDescent="0.3">
      <c r="B3" s="19"/>
      <c r="C3" s="19"/>
      <c r="D3" s="26" t="s">
        <v>58</v>
      </c>
      <c r="E3" s="26" t="s">
        <v>53</v>
      </c>
      <c r="F3" s="26" t="s">
        <v>55</v>
      </c>
    </row>
    <row r="4" spans="2:8" ht="33.75" outlineLevel="1" x14ac:dyDescent="0.25">
      <c r="B4" s="22"/>
      <c r="C4" s="22"/>
      <c r="D4" s="16"/>
      <c r="E4" s="28" t="s">
        <v>54</v>
      </c>
      <c r="F4" s="28" t="s">
        <v>54</v>
      </c>
    </row>
    <row r="5" spans="2:8" x14ac:dyDescent="0.25">
      <c r="B5" s="23" t="s">
        <v>57</v>
      </c>
      <c r="C5" s="23"/>
      <c r="D5" s="21"/>
      <c r="E5" s="21"/>
      <c r="F5" s="21"/>
    </row>
    <row r="6" spans="2:8" outlineLevel="1" x14ac:dyDescent="0.25">
      <c r="B6" s="22"/>
      <c r="C6" s="22" t="s">
        <v>49</v>
      </c>
      <c r="D6" s="17">
        <v>10</v>
      </c>
      <c r="E6" s="27">
        <v>10</v>
      </c>
      <c r="F6" s="27">
        <v>15</v>
      </c>
    </row>
    <row r="7" spans="2:8" outlineLevel="1" x14ac:dyDescent="0.25">
      <c r="B7" s="22"/>
      <c r="C7" s="22" t="s">
        <v>50</v>
      </c>
      <c r="D7" s="17">
        <v>25</v>
      </c>
      <c r="E7" s="27">
        <v>25</v>
      </c>
      <c r="F7" s="27">
        <v>35</v>
      </c>
    </row>
    <row r="8" spans="2:8" outlineLevel="1" x14ac:dyDescent="0.25">
      <c r="B8" s="22"/>
      <c r="C8" s="22" t="s">
        <v>51</v>
      </c>
      <c r="D8" s="17">
        <v>23</v>
      </c>
      <c r="E8" s="27">
        <v>23</v>
      </c>
      <c r="F8" s="27">
        <v>33</v>
      </c>
    </row>
    <row r="9" spans="2:8" x14ac:dyDescent="0.25">
      <c r="B9" s="23" t="s">
        <v>59</v>
      </c>
      <c r="C9" s="23"/>
      <c r="D9" s="21"/>
      <c r="E9" s="21"/>
      <c r="F9" s="21"/>
    </row>
    <row r="10" spans="2:8" ht="16.5" outlineLevel="1" thickBot="1" x14ac:dyDescent="0.3">
      <c r="B10" s="24"/>
      <c r="C10" s="24" t="s">
        <v>52</v>
      </c>
      <c r="D10" s="18">
        <v>80305</v>
      </c>
      <c r="E10" s="18">
        <v>80305</v>
      </c>
      <c r="F10" s="18">
        <v>115695</v>
      </c>
      <c r="H10" s="14">
        <f>F10-E10</f>
        <v>35390</v>
      </c>
    </row>
    <row r="11" spans="2:8" x14ac:dyDescent="0.25">
      <c r="B11" t="s">
        <v>60</v>
      </c>
    </row>
    <row r="12" spans="2:8" x14ac:dyDescent="0.25">
      <c r="B12" t="s">
        <v>61</v>
      </c>
    </row>
    <row r="13" spans="2:8" x14ac:dyDescent="0.25">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tabSelected="1" workbookViewId="0">
      <selection activeCell="B21" sqref="B21"/>
    </sheetView>
  </sheetViews>
  <sheetFormatPr defaultRowHeight="15.75" x14ac:dyDescent="0.25"/>
  <cols>
    <col min="1" max="1" width="19.5" bestFit="1" customWidth="1"/>
    <col min="2" max="2" width="19.625" bestFit="1" customWidth="1"/>
    <col min="3" max="3" width="17.75" bestFit="1" customWidth="1"/>
    <col min="4" max="4" width="24.75" bestFit="1" customWidth="1"/>
    <col min="5" max="5" width="16.125" bestFit="1" customWidth="1"/>
    <col min="6" max="6" width="11.125" bestFit="1" customWidth="1"/>
    <col min="7" max="7" width="17.625" bestFit="1" customWidth="1"/>
    <col min="8" max="8" width="11.125" bestFit="1" customWidth="1"/>
  </cols>
  <sheetData>
    <row r="1" spans="1:5" x14ac:dyDescent="0.25">
      <c r="A1" t="s">
        <v>14</v>
      </c>
      <c r="B1" t="s">
        <v>40</v>
      </c>
      <c r="C1" t="s">
        <v>42</v>
      </c>
      <c r="D1" t="s">
        <v>41</v>
      </c>
    </row>
    <row r="2" spans="1:5" x14ac:dyDescent="0.25">
      <c r="A2" s="12" t="s">
        <v>3</v>
      </c>
      <c r="B2" s="12">
        <f>SUMIF(Sales[Subscription Type],Scenario1[[#This Row],[Subscription Type]],Sales[Current Upsell $])</f>
        <v>18350</v>
      </c>
      <c r="C2" s="11">
        <v>0.5</v>
      </c>
      <c r="D2" s="12">
        <f>Scenario1[[#This Row],[Upsell Opportunity]]*Scenario1[[#This Row],[Conversion Rates]]</f>
        <v>9175</v>
      </c>
    </row>
    <row r="3" spans="1:5" x14ac:dyDescent="0.25">
      <c r="A3" s="12" t="s">
        <v>0</v>
      </c>
      <c r="B3" s="12">
        <f>SUMIF(Sales[Subscription Type],Scenario1[[#This Row],[Subscription Type]],Sales[Current Upsell $])</f>
        <v>8460</v>
      </c>
      <c r="C3" s="11">
        <v>0.45</v>
      </c>
      <c r="D3" s="12">
        <f>Scenario1[[#This Row],[Upsell Opportunity]]*Scenario1[[#This Row],[Conversion Rates]]</f>
        <v>3807</v>
      </c>
    </row>
    <row r="4" spans="1:5" x14ac:dyDescent="0.25">
      <c r="A4" s="12" t="s">
        <v>1</v>
      </c>
      <c r="B4" s="12">
        <f>SUMIF(Sales[Subscription Type],Scenario1[[#This Row],[Subscription Type]],Sales[Current Upsell $])</f>
        <v>8475</v>
      </c>
      <c r="C4" s="11">
        <v>0.3</v>
      </c>
      <c r="D4" s="12">
        <f>Scenario1[[#This Row],[Upsell Opportunity]]*Scenario1[[#This Row],[Conversion Rates]]</f>
        <v>2542.5</v>
      </c>
    </row>
    <row r="5" spans="1:5" x14ac:dyDescent="0.25">
      <c r="A5" s="12" t="s">
        <v>2</v>
      </c>
      <c r="B5" s="12">
        <f>SUMIF(Sales[Subscription Type],Scenario1[[#This Row],[Subscription Type]],Sales[Current Upsell $])</f>
        <v>2808</v>
      </c>
      <c r="C5" s="11">
        <v>0.15</v>
      </c>
      <c r="D5" s="12">
        <f>Scenario1[[#This Row],[Upsell Opportunity]]*Scenario1[[#This Row],[Conversion Rates]]</f>
        <v>421.2</v>
      </c>
    </row>
    <row r="6" spans="1:5" x14ac:dyDescent="0.25">
      <c r="A6" t="s">
        <v>43</v>
      </c>
      <c r="D6" s="12">
        <f>SUBTOTAL(109,Scenario1[Projected Upsell Amount])</f>
        <v>15945.7</v>
      </c>
    </row>
    <row r="9" spans="1:5" x14ac:dyDescent="0.25">
      <c r="A9" t="s">
        <v>44</v>
      </c>
      <c r="B9" t="s">
        <v>45</v>
      </c>
      <c r="C9" t="s">
        <v>46</v>
      </c>
    </row>
    <row r="10" spans="1:5" x14ac:dyDescent="0.25">
      <c r="A10" s="7">
        <f>SUMIF(Sales[Sales Month],MAX(Sales[Sales Month]),Sales[Sales Amount])</f>
        <v>80335</v>
      </c>
      <c r="B10" s="10">
        <v>0.24478745254247847</v>
      </c>
      <c r="C10" s="7">
        <f>Scenario2[[#This Row],[Sales Last Month]]*(1+Scenario2[[#This Row],[Growth Rate]])</f>
        <v>100000.00000000001</v>
      </c>
    </row>
    <row r="13" spans="1:5" x14ac:dyDescent="0.25">
      <c r="A13" t="s">
        <v>14</v>
      </c>
      <c r="B13" t="s">
        <v>47</v>
      </c>
      <c r="C13" t="s">
        <v>4</v>
      </c>
      <c r="D13" t="s">
        <v>63</v>
      </c>
      <c r="E13" t="s">
        <v>48</v>
      </c>
    </row>
    <row r="14" spans="1:5" x14ac:dyDescent="0.25">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25">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25">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25">
      <c r="A17" t="s">
        <v>43</v>
      </c>
      <c r="B17" s="15"/>
      <c r="E17" s="14">
        <f>SUBTOTAL(109,Table5[Projected Sales])</f>
        <v>77757.05</v>
      </c>
    </row>
    <row r="19" spans="1:8" x14ac:dyDescent="0.25">
      <c r="A19" s="29" t="s">
        <v>64</v>
      </c>
      <c r="B19" s="29"/>
      <c r="C19" s="29"/>
      <c r="D19" s="29"/>
      <c r="E19" s="29"/>
      <c r="F19" s="29"/>
      <c r="G19" s="29"/>
      <c r="H19" s="29"/>
    </row>
    <row r="20" spans="1:8" x14ac:dyDescent="0.25">
      <c r="A20" s="31">
        <f>E14</f>
        <v>21014</v>
      </c>
      <c r="B20" s="30">
        <v>-1.2500000000000001E-2</v>
      </c>
      <c r="C20" s="30">
        <v>-2.5000000000000001E-2</v>
      </c>
      <c r="D20" s="30">
        <v>-0.05</v>
      </c>
      <c r="E20" s="30">
        <v>-0.1</v>
      </c>
      <c r="F20" s="30">
        <v>-0.2</v>
      </c>
      <c r="G20" s="30">
        <v>-0.4</v>
      </c>
      <c r="H20" s="30">
        <v>-0.8</v>
      </c>
    </row>
    <row r="21" spans="1:8" x14ac:dyDescent="0.25">
      <c r="A21" s="32">
        <v>12.5</v>
      </c>
      <c r="B21" s="13">
        <f t="dataTable" ref="B21:H26" dt2D="1" dtr="1" r1="D14" r2="B14"/>
        <v>27304.375</v>
      </c>
      <c r="C21" s="13">
        <v>26958.75</v>
      </c>
      <c r="D21" s="13">
        <v>26267.5</v>
      </c>
      <c r="E21" s="13">
        <v>24885</v>
      </c>
      <c r="F21" s="13">
        <v>22120</v>
      </c>
      <c r="G21" s="13">
        <v>16590</v>
      </c>
      <c r="H21" s="13">
        <v>5529.9999999999991</v>
      </c>
    </row>
    <row r="22" spans="1:8" x14ac:dyDescent="0.25">
      <c r="A22" s="32">
        <v>15</v>
      </c>
      <c r="B22" s="13">
        <v>32765.25</v>
      </c>
      <c r="C22" s="13">
        <v>32350.5</v>
      </c>
      <c r="D22" s="13">
        <v>31521</v>
      </c>
      <c r="E22" s="13">
        <v>29862</v>
      </c>
      <c r="F22" s="13">
        <v>26544</v>
      </c>
      <c r="G22" s="13">
        <v>19908</v>
      </c>
      <c r="H22" s="13">
        <v>6635.9999999999982</v>
      </c>
    </row>
    <row r="23" spans="1:8" x14ac:dyDescent="0.25">
      <c r="A23" s="32">
        <v>17.5</v>
      </c>
      <c r="B23" s="13">
        <v>38226.125</v>
      </c>
      <c r="C23" s="13">
        <v>37742.25</v>
      </c>
      <c r="D23" s="13">
        <v>36774.5</v>
      </c>
      <c r="E23" s="13">
        <v>34839</v>
      </c>
      <c r="F23" s="13">
        <v>30968</v>
      </c>
      <c r="G23" s="13">
        <v>23226</v>
      </c>
      <c r="H23" s="13">
        <v>7741.9999999999982</v>
      </c>
    </row>
    <row r="24" spans="1:8" x14ac:dyDescent="0.25">
      <c r="A24" s="32">
        <v>20</v>
      </c>
      <c r="B24" s="13">
        <v>43687</v>
      </c>
      <c r="C24" s="13">
        <v>43134</v>
      </c>
      <c r="D24" s="13">
        <v>42028</v>
      </c>
      <c r="E24" s="13">
        <v>39816</v>
      </c>
      <c r="F24" s="13">
        <v>35392</v>
      </c>
      <c r="G24" s="13">
        <v>26544</v>
      </c>
      <c r="H24" s="13">
        <v>8847.9999999999982</v>
      </c>
    </row>
    <row r="25" spans="1:8" x14ac:dyDescent="0.25">
      <c r="A25" s="32">
        <v>22.5</v>
      </c>
      <c r="B25" s="13">
        <v>49147.875</v>
      </c>
      <c r="C25" s="13">
        <v>48525.75</v>
      </c>
      <c r="D25" s="13">
        <v>47281.5</v>
      </c>
      <c r="E25" s="13">
        <v>44793</v>
      </c>
      <c r="F25" s="13">
        <v>39816</v>
      </c>
      <c r="G25" s="13">
        <v>29862</v>
      </c>
      <c r="H25" s="13">
        <v>9953.9999999999982</v>
      </c>
    </row>
    <row r="26" spans="1:8" x14ac:dyDescent="0.25">
      <c r="A26" s="32">
        <v>25</v>
      </c>
      <c r="B26" s="13">
        <v>54608.75</v>
      </c>
      <c r="C26" s="13">
        <v>53917.5</v>
      </c>
      <c r="D26" s="13">
        <v>52535</v>
      </c>
      <c r="E26" s="13">
        <v>49770</v>
      </c>
      <c r="F26" s="13">
        <v>44240</v>
      </c>
      <c r="G26" s="13">
        <v>33180</v>
      </c>
      <c r="H26" s="13">
        <v>11059.999999999998</v>
      </c>
    </row>
  </sheetData>
  <scenarios current="1" show="0" sqref="D17">
    <scenario name="Current" locked="1" count="3" user="iason.prassides" comment="Created by iason.prassides on 11/24/2023">
      <inputCells r="B14" val="10" numFmtId="44"/>
      <inputCells r="B15" val="25" numFmtId="44"/>
      <inputCells r="B16" val="23" numFmtId="44"/>
    </scenario>
    <scenario name="High" locked="1" count="3" user="iason.prassides" comment="Created by iason.prassides on 11/24/2023">
      <inputCells r="B14" val="15" numFmtId="44"/>
      <inputCells r="B15" val="35" numFmtId="44"/>
      <inputCells r="B16" val="33" numFmtId="44"/>
    </scenario>
  </scenarios>
  <mergeCells count="1">
    <mergeCell ref="A19:H19"/>
  </mergeCells>
  <conditionalFormatting sqref="B21:H26">
    <cfRule type="cellIs" dxfId="0" priority="1" operator="lessThan">
      <formula>21014</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PivotTable</vt:lpstr>
      <vt:lpstr>Account Sales History</vt:lpstr>
      <vt:lpstr>Sales Trends</vt:lpstr>
      <vt:lpstr>Scenario Summary</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cp:lastModifiedBy>
  <dcterms:created xsi:type="dcterms:W3CDTF">2023-05-29T14:37:46Z</dcterms:created>
  <dcterms:modified xsi:type="dcterms:W3CDTF">2023-11-24T11:16:06Z</dcterms:modified>
</cp:coreProperties>
</file>