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钉钉推送\"/>
    </mc:Choice>
  </mc:AlternateContent>
  <bookViews>
    <workbookView xWindow="360" yWindow="90" windowWidth="28035" windowHeight="12345" activeTab="2"/>
  </bookViews>
  <sheets>
    <sheet name="总览" sheetId="1" r:id="rId1"/>
    <sheet name="Sheet1" sheetId="2" r:id="rId2"/>
    <sheet name="金融" sheetId="3" r:id="rId3"/>
  </sheets>
  <calcPr calcId="152511"/>
</workbook>
</file>

<file path=xl/calcChain.xml><?xml version="1.0" encoding="utf-8"?>
<calcChain xmlns="http://schemas.openxmlformats.org/spreadsheetml/2006/main">
  <c r="C25" i="3" l="1"/>
  <c r="C24" i="3"/>
  <c r="C23" i="3"/>
  <c r="C22" i="3"/>
  <c r="C20" i="3"/>
  <c r="C21" i="3"/>
  <c r="C19" i="3"/>
  <c r="F11" i="3"/>
  <c r="F4" i="3"/>
  <c r="F5" i="3"/>
  <c r="F6" i="3"/>
  <c r="F7" i="3"/>
  <c r="F8" i="3"/>
  <c r="F9" i="3" s="1"/>
  <c r="F10" i="3" s="1"/>
  <c r="F13" i="3"/>
  <c r="E13" i="3"/>
  <c r="F14" i="3"/>
  <c r="F15" i="3" s="1"/>
  <c r="M3" i="3"/>
  <c r="M2" i="3"/>
  <c r="F12" i="3"/>
  <c r="D13" i="3"/>
  <c r="E15" i="3"/>
  <c r="D15" i="3"/>
  <c r="C15" i="3"/>
  <c r="C13" i="3"/>
  <c r="D9" i="3"/>
  <c r="E9" i="3"/>
  <c r="E10" i="3" s="1"/>
  <c r="D10" i="3"/>
  <c r="C10" i="3"/>
  <c r="C9" i="3"/>
</calcChain>
</file>

<file path=xl/sharedStrings.xml><?xml version="1.0" encoding="utf-8"?>
<sst xmlns="http://schemas.openxmlformats.org/spreadsheetml/2006/main" count="132" uniqueCount="57">
  <si>
    <t>2022年5月31日</t>
  </si>
  <si>
    <t>2022-5-31</t>
  </si>
  <si>
    <t>项目</t>
  </si>
  <si>
    <t>时间</t>
  </si>
  <si>
    <t>金融</t>
  </si>
  <si>
    <t>欧拉</t>
  </si>
  <si>
    <t>小蜜蜂平台
 (含试点资方）</t>
  </si>
  <si>
    <t>银行渠道
（平安+浦发）</t>
  </si>
  <si>
    <t>合计</t>
  </si>
  <si>
    <t>申请（单）</t>
  </si>
  <si>
    <t>当日</t>
  </si>
  <si>
    <t>Whatever you want to put in D15</t>
  </si>
  <si>
    <t>当月累计</t>
  </si>
  <si>
    <t>年度累计</t>
  </si>
  <si>
    <t>--</t>
  </si>
  <si>
    <t>转化情况（单/率）</t>
  </si>
  <si>
    <t>当月累计核准</t>
  </si>
  <si>
    <t>当月核准率（当月申请并核准）</t>
  </si>
  <si>
    <t>当月转化率（当月申请、核准并激活）</t>
  </si>
  <si>
    <t>合同（单）</t>
  </si>
  <si>
    <t>当月完成率（金融+欧拉）</t>
  </si>
  <si>
    <t>年度完成率（金融+欧拉）</t>
  </si>
  <si>
    <t>整车销量（辆）</t>
  </si>
  <si>
    <t>渗透率</t>
  </si>
  <si>
    <t>当日申请渗透</t>
  </si>
  <si>
    <t>当日合同渗透</t>
  </si>
  <si>
    <t>当月申请渗透</t>
  </si>
  <si>
    <t>当月合同渗透</t>
  </si>
  <si>
    <t>当月合同渗透完成率</t>
  </si>
  <si>
    <t>年度累计渗透完成率</t>
  </si>
  <si>
    <t>1）金融本品当日进单经销商528家，当月累计进单经销商1350家；
2）欧拉当日进单经销商35家，当月累计进单经销商396家；
3)  小蜜蜂平台当日进单经销商136，当月累计进单经销商580家；
4）本月金融单量任务23713单、渗透任务34.5%，欧拉单量任务1512单、渗透任务1.65%。
                                                                                                                            运营管理发布</t>
  </si>
  <si>
    <t>本品牌</t>
  </si>
  <si>
    <t>全品牌</t>
  </si>
  <si>
    <t>总计</t>
  </si>
  <si>
    <t>新车</t>
  </si>
  <si>
    <t>二手车</t>
  </si>
  <si>
    <t>449</t>
  </si>
  <si>
    <t>先填报数据总览</t>
  </si>
  <si>
    <t>当月完成率</t>
  </si>
  <si>
    <t>年度完成率</t>
  </si>
  <si>
    <t>1390</t>
  </si>
  <si>
    <t>68163</t>
  </si>
  <si>
    <t>364939</t>
  </si>
  <si>
    <t xml:space="preserve">  </t>
  </si>
  <si>
    <t>年度合同渗透</t>
  </si>
  <si>
    <t>年度合同渗透率完成率</t>
  </si>
  <si>
    <t>1）本品当日申请中贴息产品888单，占比96.84%；
2）本品当日进单经销商528家，当月累计进单经销商1350家；
3）本品本月申请中待处理13单（待审核+修订回复）；
4）本品及二手车转化数据为当月申请并激活，全品新车转化数据为当月核准并激活，二手车申请数为提交预审申请；
5）本月本品单量任务23713单、渗透率任务34.5%，全品新车任务量1600单，二手车任务量4500单。
                                                                                                                        金融公司/运营管理发布</t>
  </si>
  <si>
    <t>当日报单经销商</t>
  </si>
  <si>
    <t>本品当日进单经销商528家，当月累计进单经销商1350家</t>
  </si>
  <si>
    <t xml:space="preserve"> </t>
  </si>
  <si>
    <t>月</t>
    <phoneticPr fontId="8" type="noConversion"/>
  </si>
  <si>
    <t>年</t>
    <phoneticPr fontId="8" type="noConversion"/>
  </si>
  <si>
    <t>合同目标量-二手车</t>
    <phoneticPr fontId="8" type="noConversion"/>
  </si>
  <si>
    <t>合同目标量-新车</t>
    <phoneticPr fontId="8" type="noConversion"/>
  </si>
  <si>
    <t>整车目标量</t>
    <phoneticPr fontId="8" type="noConversion"/>
  </si>
  <si>
    <t>合同目标量-本品</t>
    <phoneticPr fontId="8" type="noConversion"/>
  </si>
  <si>
    <t>总计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</si>
</sst>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171A1D"/>
      <name val="Segoe UI"/>
      <family val="2"/>
    </font>
    <font>
      <sz val="11"/>
      <color rgb="FFFF0000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2"/>
      <charset val="1"/>
      <scheme val="minor"/>
    </font>
    <font>
      <sz val="11"/>
      <color indexed="8"/>
      <name val="宋体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9" fontId="5" fillId="0" borderId="0">
      <alignment vertical="center"/>
    </xf>
    <xf numFmtId="0" fontId="2" fillId="0" borderId="0"/>
    <xf numFmtId="9" fontId="2" fillId="0" borderId="0">
      <alignment vertical="center"/>
    </xf>
    <xf numFmtId="0" fontId="2" fillId="0" borderId="0"/>
    <xf numFmtId="0" fontId="16" fillId="0" borderId="0"/>
    <xf numFmtId="9" fontId="1" fillId="0" borderId="0">
      <alignment vertical="center"/>
    </xf>
    <xf numFmtId="9" fontId="1" fillId="0" borderId="0">
      <alignment vertical="center"/>
    </xf>
    <xf numFmtId="9" fontId="17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19" fillId="0" borderId="0"/>
  </cellStyleXfs>
  <cellXfs count="85">
    <xf numFmtId="0" fontId="0" fillId="0" borderId="0" xfId="0"/>
    <xf numFmtId="0" fontId="7" fillId="0" borderId="0" xfId="2" applyFont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10" fillId="4" borderId="2" xfId="2" applyFont="1" applyFill="1" applyBorder="1" applyAlignment="1">
      <alignment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2" xfId="2" quotePrefix="1" applyFont="1" applyFill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9" fillId="0" borderId="2" xfId="2" applyFont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9" fillId="5" borderId="2" xfId="2" quotePrefix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10" fontId="9" fillId="0" borderId="2" xfId="3" applyNumberFormat="1" applyFont="1" applyBorder="1" applyAlignment="1">
      <alignment horizontal="center" vertical="center"/>
    </xf>
    <xf numFmtId="10" fontId="9" fillId="0" borderId="2" xfId="2" applyNumberFormat="1" applyFont="1" applyBorder="1" applyAlignment="1">
      <alignment horizontal="center" vertical="center"/>
    </xf>
    <xf numFmtId="10" fontId="4" fillId="0" borderId="0" xfId="2" applyNumberFormat="1" applyFont="1" applyAlignment="1">
      <alignment vertical="center"/>
    </xf>
    <xf numFmtId="10" fontId="9" fillId="5" borderId="2" xfId="2" applyNumberFormat="1" applyFont="1" applyFill="1" applyBorder="1" applyAlignment="1">
      <alignment horizontal="center" vertical="center"/>
    </xf>
    <xf numFmtId="10" fontId="4" fillId="0" borderId="2" xfId="3" applyNumberFormat="1" applyFont="1" applyBorder="1" applyAlignment="1">
      <alignment horizontal="center" vertical="center"/>
    </xf>
    <xf numFmtId="1" fontId="4" fillId="0" borderId="0" xfId="2" applyNumberFormat="1" applyFont="1" applyAlignment="1">
      <alignment vertical="center"/>
    </xf>
    <xf numFmtId="10" fontId="9" fillId="5" borderId="2" xfId="3" quotePrefix="1" applyNumberFormat="1" applyFont="1" applyFill="1" applyBorder="1" applyAlignment="1">
      <alignment horizontal="center" vertical="center"/>
    </xf>
    <xf numFmtId="10" fontId="9" fillId="5" borderId="2" xfId="2" quotePrefix="1" applyNumberFormat="1" applyFont="1" applyFill="1" applyBorder="1" applyAlignment="1">
      <alignment horizontal="center" vertical="center"/>
    </xf>
    <xf numFmtId="10" fontId="4" fillId="4" borderId="2" xfId="2" applyNumberFormat="1" applyFont="1" applyFill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0" fontId="4" fillId="0" borderId="2" xfId="2" quotePrefix="1" applyFont="1" applyBorder="1" applyAlignment="1">
      <alignment horizontal="center" vertical="center"/>
    </xf>
    <xf numFmtId="0" fontId="4" fillId="0" borderId="2" xfId="2" applyFont="1" applyBorder="1" applyAlignment="1">
      <alignment vertical="center"/>
    </xf>
    <xf numFmtId="0" fontId="4" fillId="0" borderId="0" xfId="3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0" fontId="12" fillId="0" borderId="0" xfId="4" applyFont="1"/>
    <xf numFmtId="0" fontId="4" fillId="3" borderId="2" xfId="4" applyFont="1" applyFill="1" applyBorder="1" applyAlignment="1">
      <alignment horizontal="center"/>
    </xf>
    <xf numFmtId="0" fontId="10" fillId="4" borderId="2" xfId="4" applyFont="1" applyFill="1" applyBorder="1" applyAlignment="1">
      <alignment vertical="center"/>
    </xf>
    <xf numFmtId="0" fontId="9" fillId="4" borderId="2" xfId="4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0" fontId="11" fillId="0" borderId="2" xfId="4" applyFont="1" applyBorder="1"/>
    <xf numFmtId="0" fontId="9" fillId="0" borderId="2" xfId="4" applyFont="1" applyBorder="1" applyAlignment="1">
      <alignment horizontal="center" vertical="center"/>
    </xf>
    <xf numFmtId="0" fontId="9" fillId="0" borderId="2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2" fillId="0" borderId="0" xfId="4"/>
    <xf numFmtId="0" fontId="13" fillId="0" borderId="0" xfId="4" applyFont="1" applyAlignment="1">
      <alignment horizontal="left" vertical="center"/>
    </xf>
    <xf numFmtId="0" fontId="9" fillId="4" borderId="2" xfId="4" applyFont="1" applyFill="1" applyBorder="1" applyAlignment="1">
      <alignment horizontal="center"/>
    </xf>
    <xf numFmtId="0" fontId="4" fillId="4" borderId="2" xfId="4" applyFont="1" applyFill="1" applyBorder="1" applyAlignment="1">
      <alignment horizontal="center"/>
    </xf>
    <xf numFmtId="0" fontId="12" fillId="2" borderId="0" xfId="4" applyFont="1" applyFill="1"/>
    <xf numFmtId="10" fontId="2" fillId="0" borderId="0" xfId="4" applyNumberFormat="1"/>
    <xf numFmtId="10" fontId="4" fillId="0" borderId="2" xfId="4" applyNumberFormat="1" applyFont="1" applyBorder="1" applyAlignment="1">
      <alignment horizontal="center"/>
    </xf>
    <xf numFmtId="10" fontId="14" fillId="4" borderId="0" xfId="1" applyNumberFormat="1" applyFont="1" applyFill="1" applyAlignment="1"/>
    <xf numFmtId="10" fontId="4" fillId="0" borderId="2" xfId="3" applyNumberFormat="1" applyFont="1" applyBorder="1" applyAlignment="1">
      <alignment horizontal="center"/>
    </xf>
    <xf numFmtId="0" fontId="4" fillId="0" borderId="2" xfId="4" quotePrefix="1" applyFont="1" applyBorder="1" applyAlignment="1">
      <alignment horizontal="center"/>
    </xf>
    <xf numFmtId="0" fontId="9" fillId="0" borderId="2" xfId="4" applyFont="1" applyBorder="1" applyAlignment="1">
      <alignment horizontal="center" wrapText="1"/>
    </xf>
    <xf numFmtId="0" fontId="4" fillId="0" borderId="2" xfId="4" applyFont="1" applyBorder="1" applyAlignment="1">
      <alignment horizontal="center" wrapText="1"/>
    </xf>
    <xf numFmtId="0" fontId="10" fillId="4" borderId="2" xfId="4" applyFont="1" applyFill="1" applyBorder="1"/>
    <xf numFmtId="10" fontId="4" fillId="4" borderId="2" xfId="4" applyNumberFormat="1" applyFont="1" applyFill="1" applyBorder="1" applyAlignment="1">
      <alignment horizontal="center"/>
    </xf>
    <xf numFmtId="0" fontId="2" fillId="0" borderId="2" xfId="4" applyBorder="1"/>
    <xf numFmtId="0" fontId="4" fillId="0" borderId="0" xfId="4" applyFont="1" applyAlignment="1">
      <alignment horizontal="center"/>
    </xf>
    <xf numFmtId="0" fontId="11" fillId="0" borderId="3" xfId="4" applyFont="1" applyBorder="1"/>
    <xf numFmtId="0" fontId="2" fillId="0" borderId="0" xfId="4" applyAlignment="1">
      <alignment wrapText="1"/>
    </xf>
    <xf numFmtId="0" fontId="14" fillId="4" borderId="0" xfId="4" applyFont="1" applyFill="1"/>
    <xf numFmtId="0" fontId="14" fillId="0" borderId="0" xfId="4" applyFont="1"/>
    <xf numFmtId="10" fontId="14" fillId="0" borderId="0" xfId="3" applyNumberFormat="1" applyFont="1" applyAlignment="1"/>
    <xf numFmtId="0" fontId="15" fillId="0" borderId="0" xfId="4" applyFont="1"/>
    <xf numFmtId="176" fontId="6" fillId="2" borderId="0" xfId="2" applyNumberFormat="1" applyFont="1" applyFill="1" applyAlignment="1">
      <alignment horizontal="center" vertical="center"/>
    </xf>
    <xf numFmtId="0" fontId="4" fillId="3" borderId="2" xfId="2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4" fillId="0" borderId="2" xfId="2" applyFont="1" applyBorder="1" applyAlignment="1">
      <alignment horizontal="left" vertic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4" fillId="0" borderId="0" xfId="2" applyFont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3" fillId="0" borderId="1" xfId="2" applyFont="1" applyBorder="1" applyAlignment="1">
      <alignment horizontal="center" vertical="center" wrapText="1"/>
    </xf>
    <xf numFmtId="0" fontId="4" fillId="3" borderId="2" xfId="2" applyFont="1" applyFill="1" applyBorder="1" applyAlignment="1">
      <alignment horizontal="left" vertical="center" wrapText="1"/>
    </xf>
    <xf numFmtId="0" fontId="9" fillId="4" borderId="2" xfId="2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9" fillId="0" borderId="2" xfId="2" applyFont="1" applyBorder="1" applyAlignment="1">
      <alignment horizontal="center" vertical="center" wrapText="1"/>
    </xf>
    <xf numFmtId="0" fontId="4" fillId="0" borderId="2" xfId="4" applyFont="1" applyBorder="1" applyAlignment="1">
      <alignment horizontal="left" vertical="top" wrapText="1"/>
    </xf>
    <xf numFmtId="0" fontId="2" fillId="0" borderId="0" xfId="4"/>
    <xf numFmtId="0" fontId="3" fillId="0" borderId="0" xfId="4" applyFont="1" applyAlignment="1">
      <alignment horizontal="center" vertical="center" wrapText="1"/>
    </xf>
    <xf numFmtId="0" fontId="4" fillId="3" borderId="2" xfId="4" applyFont="1" applyFill="1" applyBorder="1" applyAlignment="1">
      <alignment horizontal="center" vertical="center"/>
    </xf>
    <xf numFmtId="0" fontId="4" fillId="3" borderId="8" xfId="4" applyFont="1" applyFill="1" applyBorder="1" applyAlignment="1">
      <alignment horizontal="center"/>
    </xf>
    <xf numFmtId="0" fontId="4" fillId="3" borderId="2" xfId="4" applyFont="1" applyFill="1" applyBorder="1" applyAlignment="1">
      <alignment horizontal="left" vertical="center" wrapText="1"/>
    </xf>
    <xf numFmtId="0" fontId="4" fillId="3" borderId="3" xfId="4" applyFont="1" applyFill="1" applyBorder="1" applyAlignment="1">
      <alignment horizontal="left" vertical="center" wrapText="1"/>
    </xf>
  </cellXfs>
  <cellStyles count="17">
    <cellStyle name="Normal" xfId="5"/>
    <cellStyle name="百分比" xfId="1" builtinId="5"/>
    <cellStyle name="百分比 2" xfId="3"/>
    <cellStyle name="百分比 2 2" xfId="6"/>
    <cellStyle name="百分比 3" xfId="7"/>
    <cellStyle name="百分比 4" xfId="8"/>
    <cellStyle name="常规" xfId="0" builtinId="0"/>
    <cellStyle name="常规 10" xfId="9"/>
    <cellStyle name="常规 2" xfId="2"/>
    <cellStyle name="常规 3" xfId="10"/>
    <cellStyle name="常规 4" xfId="11"/>
    <cellStyle name="常规 5" xfId="4"/>
    <cellStyle name="常规 6" xfId="12"/>
    <cellStyle name="常规 6 2" xfId="13"/>
    <cellStyle name="常规 7" xfId="14"/>
    <cellStyle name="常规 8" xfId="15"/>
    <cellStyle name="常规 9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Normal="100" workbookViewId="0">
      <selection activeCell="M12" sqref="M12"/>
    </sheetView>
  </sheetViews>
  <sheetFormatPr defaultColWidth="9" defaultRowHeight="16.5" x14ac:dyDescent="0.15"/>
  <cols>
    <col min="1" max="1" width="15.75" style="13" customWidth="1"/>
    <col min="2" max="2" width="30.875" style="13" customWidth="1"/>
    <col min="3" max="3" width="12.125" style="13" customWidth="1"/>
    <col min="4" max="4" width="12.625" style="13" customWidth="1"/>
    <col min="5" max="5" width="13.5" style="13" customWidth="1"/>
    <col min="6" max="6" width="0.875" style="13" hidden="1" customWidth="1"/>
    <col min="7" max="7" width="12.125" style="13" customWidth="1"/>
    <col min="8" max="8" width="7.5" style="13" customWidth="1"/>
    <col min="9" max="9" width="9.75" style="13" customWidth="1"/>
    <col min="10" max="10" width="16.75" style="13" customWidth="1"/>
    <col min="11" max="12" width="9" style="13" customWidth="1"/>
    <col min="13" max="13" width="14.375" style="13" bestFit="1" customWidth="1"/>
    <col min="14" max="14" width="9" style="13" customWidth="1"/>
    <col min="15" max="16384" width="9" style="13"/>
  </cols>
  <sheetData>
    <row r="1" spans="1:16" ht="36.75" customHeight="1" x14ac:dyDescent="0.15">
      <c r="A1" s="72" t="s">
        <v>0</v>
      </c>
      <c r="B1" s="70"/>
      <c r="C1" s="70"/>
      <c r="D1" s="70"/>
      <c r="E1" s="70"/>
      <c r="F1" s="70"/>
      <c r="G1" s="70"/>
      <c r="J1" s="59" t="s">
        <v>1</v>
      </c>
      <c r="K1" s="1"/>
    </row>
    <row r="2" spans="1:16" ht="36" customHeight="1" x14ac:dyDescent="0.15">
      <c r="A2" s="2" t="s">
        <v>2</v>
      </c>
      <c r="B2" s="2" t="s">
        <v>3</v>
      </c>
      <c r="C2" s="2" t="s">
        <v>4</v>
      </c>
      <c r="D2" s="3" t="s">
        <v>5</v>
      </c>
      <c r="E2" s="4" t="s">
        <v>6</v>
      </c>
      <c r="F2" s="3" t="s">
        <v>7</v>
      </c>
      <c r="G2" s="2" t="s">
        <v>8</v>
      </c>
      <c r="J2" s="5"/>
    </row>
    <row r="3" spans="1:16" ht="18.75" customHeight="1" x14ac:dyDescent="0.15">
      <c r="A3" s="60" t="s">
        <v>9</v>
      </c>
      <c r="B3" s="6" t="s">
        <v>10</v>
      </c>
      <c r="C3" s="7" t="s">
        <v>11</v>
      </c>
      <c r="D3" s="8">
        <v>43</v>
      </c>
      <c r="E3" s="7">
        <v>183</v>
      </c>
      <c r="F3" s="7">
        <v>0</v>
      </c>
      <c r="G3" s="7">
        <v>1143</v>
      </c>
    </row>
    <row r="4" spans="1:16" ht="18.75" customHeight="1" x14ac:dyDescent="0.15">
      <c r="A4" s="61"/>
      <c r="B4" s="9" t="s">
        <v>12</v>
      </c>
      <c r="C4" s="10">
        <v>28651</v>
      </c>
      <c r="D4" s="10">
        <v>1014</v>
      </c>
      <c r="E4" s="11">
        <v>1954</v>
      </c>
      <c r="F4" s="11">
        <v>0</v>
      </c>
      <c r="G4" s="10">
        <v>31619</v>
      </c>
    </row>
    <row r="5" spans="1:16" ht="18.75" customHeight="1" x14ac:dyDescent="0.15">
      <c r="A5" s="62"/>
      <c r="B5" s="9" t="s">
        <v>13</v>
      </c>
      <c r="C5" s="10">
        <v>166329</v>
      </c>
      <c r="D5" s="10">
        <v>7920</v>
      </c>
      <c r="E5" s="11">
        <v>5199</v>
      </c>
      <c r="F5" s="12" t="s">
        <v>14</v>
      </c>
      <c r="G5" s="10">
        <v>179448</v>
      </c>
    </row>
    <row r="6" spans="1:16" ht="18.75" customHeight="1" x14ac:dyDescent="0.15">
      <c r="A6" s="73" t="s">
        <v>15</v>
      </c>
      <c r="B6" s="6" t="s">
        <v>10</v>
      </c>
      <c r="C6" s="7">
        <v>999</v>
      </c>
      <c r="D6" s="8">
        <v>30</v>
      </c>
      <c r="E6" s="7">
        <v>166</v>
      </c>
      <c r="F6" s="8" t="s">
        <v>14</v>
      </c>
      <c r="G6" s="7">
        <v>1195</v>
      </c>
    </row>
    <row r="7" spans="1:16" ht="18.75" customHeight="1" x14ac:dyDescent="0.15">
      <c r="A7" s="61"/>
      <c r="B7" s="9" t="s">
        <v>16</v>
      </c>
      <c r="C7" s="10">
        <v>25548</v>
      </c>
      <c r="D7" s="10">
        <v>670</v>
      </c>
      <c r="E7" s="10">
        <v>1613</v>
      </c>
      <c r="F7" s="12" t="s">
        <v>14</v>
      </c>
      <c r="G7" s="10">
        <v>27831</v>
      </c>
    </row>
    <row r="8" spans="1:16" ht="18.75" customHeight="1" x14ac:dyDescent="0.15">
      <c r="A8" s="61"/>
      <c r="B8" s="9" t="s">
        <v>17</v>
      </c>
      <c r="C8" s="14">
        <v>0.89169662489965451</v>
      </c>
      <c r="D8" s="15">
        <v>0.65580000000000005</v>
      </c>
      <c r="E8" s="17">
        <v>0.82548618219037873</v>
      </c>
      <c r="F8" s="12" t="s">
        <v>14</v>
      </c>
      <c r="G8" s="23">
        <v>0.88003988740946892</v>
      </c>
      <c r="M8" s="16"/>
      <c r="N8" s="16"/>
      <c r="O8" s="16"/>
      <c r="P8" s="16"/>
    </row>
    <row r="9" spans="1:16" ht="18.75" customHeight="1" x14ac:dyDescent="0.15">
      <c r="A9" s="62"/>
      <c r="B9" s="9" t="s">
        <v>18</v>
      </c>
      <c r="C9" s="14">
        <v>0.78915221109210842</v>
      </c>
      <c r="D9" s="15">
        <v>0.51780000000000004</v>
      </c>
      <c r="E9" s="17">
        <v>0.62539999999999996</v>
      </c>
      <c r="F9" s="12" t="s">
        <v>14</v>
      </c>
      <c r="G9" s="18">
        <v>0.77033052278693193</v>
      </c>
      <c r="H9" s="19"/>
      <c r="I9" s="19"/>
      <c r="M9" s="16"/>
      <c r="N9" s="16"/>
      <c r="O9" s="16"/>
      <c r="P9" s="16"/>
    </row>
    <row r="10" spans="1:16" ht="18.75" customHeight="1" x14ac:dyDescent="0.15">
      <c r="A10" s="60" t="s">
        <v>19</v>
      </c>
      <c r="B10" s="6" t="s">
        <v>10</v>
      </c>
      <c r="C10" s="7">
        <v>831</v>
      </c>
      <c r="D10" s="8">
        <v>24</v>
      </c>
      <c r="E10" s="7">
        <v>115</v>
      </c>
      <c r="F10" s="8" t="s">
        <v>14</v>
      </c>
      <c r="G10" s="7">
        <v>970</v>
      </c>
      <c r="K10" s="5"/>
    </row>
    <row r="11" spans="1:16" ht="18.75" customHeight="1" x14ac:dyDescent="0.15">
      <c r="A11" s="61"/>
      <c r="B11" s="9" t="s">
        <v>12</v>
      </c>
      <c r="C11" s="10">
        <v>24444</v>
      </c>
      <c r="D11" s="10">
        <v>579</v>
      </c>
      <c r="E11" s="11">
        <v>1256</v>
      </c>
      <c r="F11" s="12" t="s">
        <v>14</v>
      </c>
      <c r="G11" s="10">
        <v>26279</v>
      </c>
    </row>
    <row r="12" spans="1:16" ht="18.75" customHeight="1" x14ac:dyDescent="0.15">
      <c r="A12" s="61"/>
      <c r="B12" s="9" t="s">
        <v>20</v>
      </c>
      <c r="C12" s="14">
        <v>1.0308269725467041</v>
      </c>
      <c r="D12" s="14">
        <v>0.38293650793650802</v>
      </c>
      <c r="E12" s="20" t="s">
        <v>14</v>
      </c>
      <c r="F12" s="12" t="s">
        <v>14</v>
      </c>
      <c r="G12" s="14">
        <v>0.99199207135778</v>
      </c>
      <c r="M12" s="16"/>
      <c r="N12" s="16"/>
      <c r="O12" s="16"/>
      <c r="P12" s="16"/>
    </row>
    <row r="13" spans="1:16" ht="18.75" customHeight="1" x14ac:dyDescent="0.15">
      <c r="A13" s="61"/>
      <c r="B13" s="9" t="s">
        <v>13</v>
      </c>
      <c r="C13" s="10">
        <v>148104</v>
      </c>
      <c r="D13" s="10">
        <v>5844</v>
      </c>
      <c r="E13" s="11">
        <v>3698</v>
      </c>
      <c r="F13" s="12" t="s">
        <v>14</v>
      </c>
      <c r="G13" s="10">
        <v>157646</v>
      </c>
    </row>
    <row r="14" spans="1:16" ht="18.75" customHeight="1" x14ac:dyDescent="0.15">
      <c r="A14" s="62"/>
      <c r="B14" s="9" t="s">
        <v>21</v>
      </c>
      <c r="C14" s="14">
        <v>0.31207777922937202</v>
      </c>
      <c r="D14" s="15">
        <v>0.1948</v>
      </c>
      <c r="E14" s="21" t="s">
        <v>14</v>
      </c>
      <c r="F14" s="12" t="s">
        <v>14</v>
      </c>
      <c r="G14" s="14">
        <v>0.30510490037140242</v>
      </c>
      <c r="M14" s="16"/>
      <c r="N14" s="16"/>
      <c r="O14" s="16"/>
      <c r="P14" s="16"/>
    </row>
    <row r="15" spans="1:16" ht="18.75" customHeight="1" x14ac:dyDescent="0.15">
      <c r="A15" s="73" t="s">
        <v>22</v>
      </c>
      <c r="B15" s="6" t="s">
        <v>10</v>
      </c>
      <c r="C15" s="74">
        <v>2321</v>
      </c>
      <c r="D15" s="75"/>
      <c r="E15" s="75"/>
      <c r="F15" s="75"/>
      <c r="G15" s="76"/>
    </row>
    <row r="16" spans="1:16" ht="18.75" customHeight="1" x14ac:dyDescent="0.15">
      <c r="A16" s="61"/>
      <c r="B16" s="9" t="s">
        <v>12</v>
      </c>
      <c r="C16" s="77">
        <v>59915</v>
      </c>
      <c r="D16" s="75"/>
      <c r="E16" s="75"/>
      <c r="F16" s="75"/>
      <c r="G16" s="76"/>
    </row>
    <row r="17" spans="1:16" ht="18.75" customHeight="1" x14ac:dyDescent="0.15">
      <c r="A17" s="62"/>
      <c r="B17" s="9" t="s">
        <v>13</v>
      </c>
      <c r="C17" s="77">
        <v>362762</v>
      </c>
      <c r="D17" s="75"/>
      <c r="E17" s="75"/>
      <c r="F17" s="75"/>
      <c r="G17" s="76"/>
    </row>
    <row r="18" spans="1:16" ht="18.75" customHeight="1" x14ac:dyDescent="0.15">
      <c r="A18" s="60" t="s">
        <v>23</v>
      </c>
      <c r="B18" s="6" t="s">
        <v>24</v>
      </c>
      <c r="C18" s="22">
        <v>0.39508832399827659</v>
      </c>
      <c r="D18" s="22">
        <v>1.8526497199482982E-2</v>
      </c>
      <c r="E18" s="22">
        <v>7.8845325290822915E-2</v>
      </c>
      <c r="F18" s="22">
        <v>0</v>
      </c>
      <c r="G18" s="22">
        <v>0.4924601464885825</v>
      </c>
      <c r="M18" s="16"/>
      <c r="N18" s="16"/>
      <c r="O18" s="16"/>
      <c r="P18" s="16"/>
    </row>
    <row r="19" spans="1:16" ht="18.75" customHeight="1" x14ac:dyDescent="0.15">
      <c r="A19" s="61"/>
      <c r="B19" s="6" t="s">
        <v>25</v>
      </c>
      <c r="C19" s="22">
        <v>0.35803532959931061</v>
      </c>
      <c r="D19" s="22">
        <v>1.034037052994399E-2</v>
      </c>
      <c r="E19" s="22">
        <v>4.9547608789314947E-2</v>
      </c>
      <c r="F19" s="22" t="e">
        <v>#VALUE!</v>
      </c>
      <c r="G19" s="22">
        <v>0.4179233089185696</v>
      </c>
      <c r="M19" s="16"/>
      <c r="N19" s="16"/>
      <c r="O19" s="16"/>
      <c r="P19" s="16"/>
    </row>
    <row r="20" spans="1:16" ht="18.75" customHeight="1" x14ac:dyDescent="0.15">
      <c r="A20" s="61"/>
      <c r="B20" s="9" t="s">
        <v>26</v>
      </c>
      <c r="C20" s="23">
        <v>0.47819410832012021</v>
      </c>
      <c r="D20" s="23">
        <v>1.6923975632145542E-2</v>
      </c>
      <c r="E20" s="23">
        <v>3.2612868229992487E-2</v>
      </c>
      <c r="F20" s="23">
        <v>0</v>
      </c>
      <c r="G20" s="23">
        <v>0.52773095218225818</v>
      </c>
      <c r="M20" s="16"/>
      <c r="N20" s="16"/>
      <c r="O20" s="16"/>
      <c r="P20" s="16"/>
    </row>
    <row r="21" spans="1:16" ht="18.75" customHeight="1" x14ac:dyDescent="0.15">
      <c r="A21" s="61"/>
      <c r="B21" s="9" t="s">
        <v>27</v>
      </c>
      <c r="C21" s="23">
        <v>0.40797796878911791</v>
      </c>
      <c r="D21" s="23">
        <v>9.6636902278227493E-3</v>
      </c>
      <c r="E21" s="23">
        <v>2.0963030960527419E-2</v>
      </c>
      <c r="F21" s="23" t="e">
        <v>#VALUE!</v>
      </c>
      <c r="G21" s="23">
        <v>0.4386046899774681</v>
      </c>
      <c r="M21" s="16"/>
      <c r="N21" s="16"/>
      <c r="O21" s="16"/>
      <c r="P21" s="16"/>
    </row>
    <row r="22" spans="1:16" ht="18.75" customHeight="1" x14ac:dyDescent="0.15">
      <c r="A22" s="61"/>
      <c r="B22" s="9" t="s">
        <v>28</v>
      </c>
      <c r="C22" s="23">
        <v>1.182544837069907</v>
      </c>
      <c r="D22" s="23">
        <v>0.58567819562562118</v>
      </c>
      <c r="E22" s="24" t="s">
        <v>14</v>
      </c>
      <c r="F22" s="25"/>
      <c r="G22" s="24" t="s">
        <v>14</v>
      </c>
      <c r="M22" s="16"/>
      <c r="N22" s="16"/>
      <c r="O22" s="16"/>
      <c r="P22" s="16"/>
    </row>
    <row r="23" spans="1:16" ht="18.75" customHeight="1" x14ac:dyDescent="0.15">
      <c r="A23" s="61"/>
      <c r="B23" s="9" t="s">
        <v>13</v>
      </c>
      <c r="C23" s="23">
        <v>0.408267679635684</v>
      </c>
      <c r="D23" s="23">
        <v>1.610973585987507E-2</v>
      </c>
      <c r="E23" s="23">
        <v>1.019401150065332E-2</v>
      </c>
      <c r="F23" s="23" t="e">
        <v>#VALUE!</v>
      </c>
      <c r="G23" s="23">
        <v>0.43457142699621237</v>
      </c>
      <c r="M23" s="16"/>
      <c r="N23" s="16"/>
      <c r="O23" s="16"/>
      <c r="P23" s="16"/>
    </row>
    <row r="24" spans="1:16" ht="18.75" customHeight="1" x14ac:dyDescent="0.15">
      <c r="A24" s="62"/>
      <c r="B24" s="9" t="s">
        <v>29</v>
      </c>
      <c r="C24" s="23">
        <v>1.0743886306202211</v>
      </c>
      <c r="D24" s="23">
        <v>0.64958612338205934</v>
      </c>
      <c r="E24" s="24" t="s">
        <v>14</v>
      </c>
      <c r="F24" s="25"/>
      <c r="G24" s="24" t="s">
        <v>14</v>
      </c>
      <c r="M24" s="26"/>
      <c r="N24" s="16"/>
      <c r="O24" s="16"/>
      <c r="P24" s="16"/>
    </row>
    <row r="25" spans="1:16" ht="16.5" customHeight="1" x14ac:dyDescent="0.15">
      <c r="A25" s="63" t="s">
        <v>30</v>
      </c>
      <c r="B25" s="64"/>
      <c r="C25" s="64"/>
      <c r="D25" s="64"/>
      <c r="E25" s="64"/>
      <c r="F25" s="64"/>
      <c r="G25" s="65"/>
      <c r="K25" s="27"/>
    </row>
    <row r="26" spans="1:16" x14ac:dyDescent="0.15">
      <c r="A26" s="66"/>
      <c r="B26" s="67"/>
      <c r="C26" s="67"/>
      <c r="D26" s="67"/>
      <c r="E26" s="67"/>
      <c r="F26" s="67"/>
      <c r="G26" s="68"/>
    </row>
    <row r="27" spans="1:16" x14ac:dyDescent="0.15">
      <c r="A27" s="66"/>
      <c r="B27" s="67"/>
      <c r="C27" s="67"/>
      <c r="D27" s="67"/>
      <c r="E27" s="67"/>
      <c r="F27" s="67"/>
      <c r="G27" s="68"/>
    </row>
    <row r="28" spans="1:16" x14ac:dyDescent="0.15">
      <c r="A28" s="66"/>
      <c r="B28" s="67"/>
      <c r="C28" s="67"/>
      <c r="D28" s="67"/>
      <c r="E28" s="67"/>
      <c r="F28" s="67"/>
      <c r="G28" s="68"/>
    </row>
    <row r="29" spans="1:16" ht="54" customHeight="1" x14ac:dyDescent="0.15">
      <c r="A29" s="69"/>
      <c r="B29" s="70"/>
      <c r="C29" s="70"/>
      <c r="D29" s="70"/>
      <c r="E29" s="70"/>
      <c r="F29" s="70"/>
      <c r="G29" s="71"/>
    </row>
  </sheetData>
  <mergeCells count="10">
    <mergeCell ref="A18:A24"/>
    <mergeCell ref="A25:G29"/>
    <mergeCell ref="A1:G1"/>
    <mergeCell ref="A3:A5"/>
    <mergeCell ref="A6:A9"/>
    <mergeCell ref="A10:A14"/>
    <mergeCell ref="A15:A17"/>
    <mergeCell ref="C15:G15"/>
    <mergeCell ref="C16:G16"/>
    <mergeCell ref="C17:G17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2" sqref="I12"/>
    </sheetView>
  </sheetViews>
  <sheetFormatPr defaultRowHeight="13.5" x14ac:dyDescent="0.15"/>
  <sheetData>
    <row r="1" spans="1:2" x14ac:dyDescent="0.15">
      <c r="A1" t="s">
        <v>11</v>
      </c>
      <c r="B1" t="s">
        <v>11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Normal="100" workbookViewId="0">
      <selection activeCell="J12" sqref="J12"/>
    </sheetView>
  </sheetViews>
  <sheetFormatPr defaultColWidth="9" defaultRowHeight="13.5" x14ac:dyDescent="0.15"/>
  <cols>
    <col min="1" max="1" width="14.5" style="37" customWidth="1"/>
    <col min="2" max="2" width="30.875" style="37" customWidth="1"/>
    <col min="3" max="3" width="15.625" style="37" bestFit="1" customWidth="1"/>
    <col min="4" max="4" width="14.875" style="37" customWidth="1"/>
    <col min="5" max="5" width="14.625" style="37" customWidth="1"/>
    <col min="6" max="6" width="13.5" style="37" customWidth="1"/>
    <col min="7" max="7" width="13.5" customWidth="1"/>
    <col min="8" max="8" width="9" style="37" customWidth="1"/>
    <col min="9" max="9" width="19.375" style="37" customWidth="1"/>
    <col min="10" max="10" width="16.25" style="37" bestFit="1" customWidth="1"/>
    <col min="11" max="11" width="11" style="37" bestFit="1" customWidth="1"/>
    <col min="12" max="12" width="16.25" style="37" bestFit="1" customWidth="1"/>
    <col min="13" max="16384" width="9" style="37"/>
  </cols>
  <sheetData>
    <row r="1" spans="1:16" ht="36" customHeight="1" x14ac:dyDescent="0.15">
      <c r="A1" s="80" t="s">
        <v>0</v>
      </c>
      <c r="B1" s="79"/>
      <c r="C1" s="79"/>
      <c r="D1" s="79"/>
      <c r="E1" s="79"/>
      <c r="F1" s="79"/>
      <c r="H1" s="28"/>
      <c r="I1" s="37" t="s">
        <v>52</v>
      </c>
      <c r="J1" s="37" t="s">
        <v>53</v>
      </c>
      <c r="K1" s="37" t="s">
        <v>54</v>
      </c>
      <c r="L1" s="37" t="s">
        <v>55</v>
      </c>
      <c r="M1" s="37" t="s">
        <v>56</v>
      </c>
    </row>
    <row r="2" spans="1:16" ht="17.25" customHeight="1" x14ac:dyDescent="0.3">
      <c r="A2" s="81" t="s">
        <v>2</v>
      </c>
      <c r="B2" s="81" t="s">
        <v>3</v>
      </c>
      <c r="C2" s="81" t="s">
        <v>31</v>
      </c>
      <c r="D2" s="82" t="s">
        <v>32</v>
      </c>
      <c r="E2" s="64"/>
      <c r="F2" s="81" t="s">
        <v>33</v>
      </c>
      <c r="H2" s="37" t="s">
        <v>50</v>
      </c>
      <c r="I2" s="37">
        <v>4913</v>
      </c>
      <c r="J2" s="28">
        <v>1</v>
      </c>
      <c r="K2" s="37">
        <v>1</v>
      </c>
      <c r="L2" s="37">
        <v>3</v>
      </c>
      <c r="M2" s="37">
        <f>L2+J2+I2</f>
        <v>4917</v>
      </c>
    </row>
    <row r="3" spans="1:16" ht="17.25" customHeight="1" x14ac:dyDescent="0.3">
      <c r="A3" s="62"/>
      <c r="B3" s="62"/>
      <c r="C3" s="62"/>
      <c r="D3" s="29" t="s">
        <v>34</v>
      </c>
      <c r="E3" s="29" t="s">
        <v>35</v>
      </c>
      <c r="F3" s="62"/>
      <c r="H3" s="37" t="s">
        <v>51</v>
      </c>
      <c r="I3" s="37">
        <v>1</v>
      </c>
      <c r="J3" s="37">
        <v>1</v>
      </c>
      <c r="K3" s="37">
        <v>1</v>
      </c>
      <c r="L3" s="37">
        <v>3</v>
      </c>
      <c r="M3" s="37">
        <f>L3+J3+I3</f>
        <v>5</v>
      </c>
    </row>
    <row r="4" spans="1:16" ht="18.75" customHeight="1" x14ac:dyDescent="0.15">
      <c r="A4" s="83" t="s">
        <v>9</v>
      </c>
      <c r="B4" s="30" t="s">
        <v>10</v>
      </c>
      <c r="C4" s="31" t="s">
        <v>36</v>
      </c>
      <c r="D4" s="31">
        <v>198</v>
      </c>
      <c r="E4" s="31">
        <v>623</v>
      </c>
      <c r="F4" s="32">
        <f>C4+D4+E4</f>
        <v>1270</v>
      </c>
    </row>
    <row r="5" spans="1:16" ht="18.75" customHeight="1" x14ac:dyDescent="0.35">
      <c r="A5" s="61"/>
      <c r="B5" s="33" t="s">
        <v>12</v>
      </c>
      <c r="C5" s="34">
        <v>28651</v>
      </c>
      <c r="D5" s="35">
        <v>4524</v>
      </c>
      <c r="E5" s="35">
        <v>18928</v>
      </c>
      <c r="F5" s="36">
        <f>C5+D5+E5</f>
        <v>52103</v>
      </c>
      <c r="K5" s="38"/>
    </row>
    <row r="6" spans="1:16" ht="18.75" customHeight="1" x14ac:dyDescent="0.35">
      <c r="A6" s="62"/>
      <c r="B6" s="33" t="s">
        <v>13</v>
      </c>
      <c r="C6" s="34">
        <v>166329</v>
      </c>
      <c r="D6" s="35">
        <v>14236</v>
      </c>
      <c r="E6" s="35">
        <v>90757</v>
      </c>
      <c r="F6" s="36">
        <f>C6+D6+E6</f>
        <v>271322</v>
      </c>
    </row>
    <row r="7" spans="1:16" ht="18.75" customHeight="1" x14ac:dyDescent="0.3">
      <c r="A7" s="83" t="s">
        <v>15</v>
      </c>
      <c r="B7" s="30" t="s">
        <v>10</v>
      </c>
      <c r="C7" s="31">
        <v>857</v>
      </c>
      <c r="D7" s="39">
        <v>120</v>
      </c>
      <c r="E7" s="39">
        <v>165</v>
      </c>
      <c r="F7" s="40">
        <f>C7+D7+E7</f>
        <v>1142</v>
      </c>
      <c r="I7" s="41" t="s">
        <v>37</v>
      </c>
    </row>
    <row r="8" spans="1:16" ht="18.75" customHeight="1" x14ac:dyDescent="0.35">
      <c r="A8" s="61"/>
      <c r="B8" s="33" t="s">
        <v>16</v>
      </c>
      <c r="C8" s="34">
        <v>25548</v>
      </c>
      <c r="D8" s="35">
        <v>2807</v>
      </c>
      <c r="E8" s="35">
        <v>5046</v>
      </c>
      <c r="F8" s="36">
        <f>C8+D8+E8</f>
        <v>33401</v>
      </c>
      <c r="M8" s="42"/>
      <c r="N8" s="42"/>
      <c r="O8" s="42"/>
      <c r="P8" s="42"/>
    </row>
    <row r="9" spans="1:16" ht="18.75" customHeight="1" x14ac:dyDescent="0.35">
      <c r="A9" s="61"/>
      <c r="B9" s="33" t="s">
        <v>17</v>
      </c>
      <c r="C9" s="14">
        <f>C8/C5</f>
        <v>0.89169662489965451</v>
      </c>
      <c r="D9" s="14">
        <f t="shared" ref="D9:F9" si="0">D8/D5</f>
        <v>0.62046861184792224</v>
      </c>
      <c r="E9" s="14">
        <f t="shared" si="0"/>
        <v>0.26658918005071852</v>
      </c>
      <c r="F9" s="14">
        <f t="shared" si="0"/>
        <v>0.64105713682513488</v>
      </c>
      <c r="M9" s="42"/>
      <c r="N9" s="42"/>
      <c r="O9" s="42"/>
      <c r="P9" s="42"/>
    </row>
    <row r="10" spans="1:16" ht="18.75" customHeight="1" x14ac:dyDescent="0.35">
      <c r="A10" s="62"/>
      <c r="B10" s="33" t="s">
        <v>18</v>
      </c>
      <c r="C10" s="14">
        <f>C9</f>
        <v>0.89169662489965451</v>
      </c>
      <c r="D10" s="14">
        <f t="shared" ref="D10:E10" si="1">D9</f>
        <v>0.62046861184792224</v>
      </c>
      <c r="E10" s="14">
        <f t="shared" si="1"/>
        <v>0.26658918005071852</v>
      </c>
      <c r="F10" s="43">
        <f>F9</f>
        <v>0.64105713682513488</v>
      </c>
      <c r="H10" s="44"/>
    </row>
    <row r="11" spans="1:16" ht="18.75" customHeight="1" x14ac:dyDescent="0.3">
      <c r="A11" s="83" t="s">
        <v>19</v>
      </c>
      <c r="B11" s="30" t="s">
        <v>10</v>
      </c>
      <c r="C11" s="31">
        <v>831</v>
      </c>
      <c r="D11" s="39">
        <v>129</v>
      </c>
      <c r="E11" s="39">
        <v>281</v>
      </c>
      <c r="F11" s="40">
        <f>C11+D11+E11</f>
        <v>1241</v>
      </c>
    </row>
    <row r="12" spans="1:16" ht="18.75" customHeight="1" x14ac:dyDescent="0.35">
      <c r="A12" s="61"/>
      <c r="B12" s="33" t="s">
        <v>12</v>
      </c>
      <c r="C12" s="34">
        <v>24444</v>
      </c>
      <c r="D12" s="35">
        <v>2510</v>
      </c>
      <c r="E12" s="35">
        <v>4913</v>
      </c>
      <c r="F12" s="36">
        <f>C12+D12+E12</f>
        <v>31867</v>
      </c>
      <c r="M12" s="42"/>
      <c r="N12" s="42"/>
      <c r="O12" s="42"/>
      <c r="P12" s="42"/>
    </row>
    <row r="13" spans="1:16" ht="18.75" customHeight="1" x14ac:dyDescent="0.35">
      <c r="A13" s="61"/>
      <c r="B13" s="33" t="s">
        <v>38</v>
      </c>
      <c r="C13" s="14">
        <f>C12/L2</f>
        <v>8148</v>
      </c>
      <c r="D13" s="14">
        <f>D12/J2</f>
        <v>2510</v>
      </c>
      <c r="E13" s="14">
        <f>E12/I2</f>
        <v>1</v>
      </c>
      <c r="F13" s="14">
        <f>F12/M2</f>
        <v>6.4809843400447429</v>
      </c>
    </row>
    <row r="14" spans="1:16" ht="18.75" customHeight="1" x14ac:dyDescent="0.35">
      <c r="A14" s="61"/>
      <c r="B14" s="33" t="s">
        <v>13</v>
      </c>
      <c r="C14" s="34">
        <v>148104</v>
      </c>
      <c r="D14" s="35">
        <v>7495</v>
      </c>
      <c r="E14" s="35">
        <v>24269</v>
      </c>
      <c r="F14" s="36">
        <f>C14+D14+E14</f>
        <v>179868</v>
      </c>
      <c r="H14" s="28"/>
      <c r="M14" s="42"/>
      <c r="N14" s="42"/>
      <c r="O14" s="42"/>
      <c r="P14" s="42"/>
    </row>
    <row r="15" spans="1:16" ht="18.75" customHeight="1" x14ac:dyDescent="0.35">
      <c r="A15" s="62"/>
      <c r="B15" s="33" t="s">
        <v>39</v>
      </c>
      <c r="C15" s="14">
        <f>C14/L3</f>
        <v>49368</v>
      </c>
      <c r="D15" s="14">
        <f>D14/J3</f>
        <v>7495</v>
      </c>
      <c r="E15" s="14">
        <f>E14/I3</f>
        <v>24269</v>
      </c>
      <c r="F15" s="45">
        <f>F14/M3</f>
        <v>35973.599999999999</v>
      </c>
    </row>
    <row r="16" spans="1:16" ht="18.75" customHeight="1" x14ac:dyDescent="0.3">
      <c r="A16" s="83" t="s">
        <v>22</v>
      </c>
      <c r="B16" s="30" t="s">
        <v>10</v>
      </c>
      <c r="C16" s="39" t="s">
        <v>40</v>
      </c>
      <c r="D16" s="46" t="s">
        <v>14</v>
      </c>
      <c r="E16" s="46" t="s">
        <v>14</v>
      </c>
      <c r="F16" s="46" t="s">
        <v>14</v>
      </c>
    </row>
    <row r="17" spans="1:13" ht="18.75" customHeight="1" x14ac:dyDescent="0.35">
      <c r="A17" s="61"/>
      <c r="B17" s="33" t="s">
        <v>12</v>
      </c>
      <c r="C17" s="47" t="s">
        <v>41</v>
      </c>
      <c r="D17" s="46" t="s">
        <v>14</v>
      </c>
      <c r="E17" s="46" t="s">
        <v>14</v>
      </c>
      <c r="F17" s="46" t="s">
        <v>14</v>
      </c>
      <c r="H17" s="28"/>
    </row>
    <row r="18" spans="1:13" ht="18.75" customHeight="1" x14ac:dyDescent="0.35">
      <c r="A18" s="62"/>
      <c r="B18" s="33" t="s">
        <v>13</v>
      </c>
      <c r="C18" s="48" t="s">
        <v>42</v>
      </c>
      <c r="D18" s="46" t="s">
        <v>14</v>
      </c>
      <c r="E18" s="46" t="s">
        <v>14</v>
      </c>
      <c r="F18" s="46" t="s">
        <v>14</v>
      </c>
      <c r="J18" s="37" t="s">
        <v>43</v>
      </c>
      <c r="M18" s="42"/>
    </row>
    <row r="19" spans="1:13" ht="18.75" customHeight="1" x14ac:dyDescent="0.35">
      <c r="A19" s="84" t="s">
        <v>23</v>
      </c>
      <c r="B19" s="49" t="s">
        <v>24</v>
      </c>
      <c r="C19" s="50">
        <f>C4/C16</f>
        <v>0.32302158273381293</v>
      </c>
      <c r="D19" s="46" t="s">
        <v>14</v>
      </c>
      <c r="E19" s="46" t="s">
        <v>14</v>
      </c>
      <c r="F19" s="46" t="s">
        <v>14</v>
      </c>
      <c r="M19" s="42"/>
    </row>
    <row r="20" spans="1:13" ht="18.75" customHeight="1" x14ac:dyDescent="0.35">
      <c r="A20" s="61"/>
      <c r="B20" s="49" t="s">
        <v>25</v>
      </c>
      <c r="C20" s="50">
        <f>C11/C16</f>
        <v>0.59784172661870505</v>
      </c>
      <c r="D20" s="46" t="s">
        <v>14</v>
      </c>
      <c r="E20" s="46" t="s">
        <v>14</v>
      </c>
      <c r="F20" s="46" t="s">
        <v>14</v>
      </c>
      <c r="M20" s="42"/>
    </row>
    <row r="21" spans="1:13" ht="18.75" customHeight="1" x14ac:dyDescent="0.35">
      <c r="A21" s="61"/>
      <c r="B21" s="33" t="s">
        <v>26</v>
      </c>
      <c r="C21" s="43">
        <f>C5/C17</f>
        <v>0.42033067793377638</v>
      </c>
      <c r="D21" s="46" t="s">
        <v>14</v>
      </c>
      <c r="E21" s="46" t="s">
        <v>14</v>
      </c>
      <c r="F21" s="46" t="s">
        <v>14</v>
      </c>
      <c r="I21" s="28"/>
      <c r="M21" s="42"/>
    </row>
    <row r="22" spans="1:13" ht="18.75" customHeight="1" x14ac:dyDescent="0.35">
      <c r="A22" s="61"/>
      <c r="B22" s="33" t="s">
        <v>27</v>
      </c>
      <c r="C22" s="43">
        <f>C12/C17</f>
        <v>0.35861097662954977</v>
      </c>
      <c r="D22" s="46" t="s">
        <v>14</v>
      </c>
      <c r="E22" s="46" t="s">
        <v>14</v>
      </c>
      <c r="F22" s="46" t="s">
        <v>14</v>
      </c>
      <c r="M22" s="42"/>
    </row>
    <row r="23" spans="1:13" ht="18.75" customHeight="1" x14ac:dyDescent="0.35">
      <c r="A23" s="61"/>
      <c r="B23" s="33" t="s">
        <v>28</v>
      </c>
      <c r="C23" s="43">
        <f>C12/C17/L2/K2</f>
        <v>0.11953699220984992</v>
      </c>
      <c r="D23" s="51"/>
      <c r="E23" s="51"/>
      <c r="F23" s="51"/>
      <c r="J23" s="52"/>
      <c r="M23" s="42"/>
    </row>
    <row r="24" spans="1:13" ht="18.75" customHeight="1" x14ac:dyDescent="0.35">
      <c r="A24" s="61"/>
      <c r="B24" s="53" t="s">
        <v>44</v>
      </c>
      <c r="C24" s="43">
        <f>C14/C18</f>
        <v>0.40583220757441657</v>
      </c>
      <c r="D24" s="46" t="s">
        <v>14</v>
      </c>
      <c r="E24" s="46" t="s">
        <v>14</v>
      </c>
      <c r="F24" s="46" t="s">
        <v>14</v>
      </c>
      <c r="J24" s="52"/>
      <c r="M24" s="42"/>
    </row>
    <row r="25" spans="1:13" ht="18.75" customHeight="1" x14ac:dyDescent="0.35">
      <c r="A25" s="61"/>
      <c r="B25" s="53" t="s">
        <v>45</v>
      </c>
      <c r="C25" s="43">
        <f>C14/C18/L3/K3</f>
        <v>0.13527740252480552</v>
      </c>
      <c r="D25" s="51"/>
      <c r="E25" s="51"/>
      <c r="F25" s="51"/>
      <c r="K25" s="54"/>
    </row>
    <row r="26" spans="1:13" ht="13.5" customHeight="1" x14ac:dyDescent="0.15">
      <c r="A26" s="78" t="s">
        <v>46</v>
      </c>
      <c r="B26" s="64"/>
      <c r="C26" s="64"/>
      <c r="D26" s="64"/>
      <c r="E26" s="64"/>
      <c r="F26" s="65"/>
      <c r="K26" s="54"/>
    </row>
    <row r="27" spans="1:13" ht="13.5" customHeight="1" x14ac:dyDescent="0.15">
      <c r="A27" s="66"/>
      <c r="B27" s="79"/>
      <c r="C27" s="79"/>
      <c r="D27" s="79"/>
      <c r="E27" s="79"/>
      <c r="F27" s="68"/>
    </row>
    <row r="28" spans="1:13" ht="26.1" customHeight="1" x14ac:dyDescent="0.15">
      <c r="A28" s="66"/>
      <c r="B28" s="79"/>
      <c r="C28" s="79"/>
      <c r="D28" s="79"/>
      <c r="E28" s="79"/>
      <c r="F28" s="68"/>
    </row>
    <row r="29" spans="1:13" ht="13.5" customHeight="1" x14ac:dyDescent="0.15">
      <c r="A29" s="66"/>
      <c r="B29" s="79"/>
      <c r="C29" s="79"/>
      <c r="D29" s="79"/>
      <c r="E29" s="79"/>
      <c r="F29" s="68"/>
    </row>
    <row r="30" spans="1:13" ht="57" customHeight="1" x14ac:dyDescent="0.15">
      <c r="A30" s="69"/>
      <c r="B30" s="70"/>
      <c r="C30" s="70"/>
      <c r="D30" s="70"/>
      <c r="E30" s="70"/>
      <c r="F30" s="71"/>
    </row>
    <row r="34" spans="2:7" s="56" customFormat="1" x14ac:dyDescent="0.15">
      <c r="B34" s="55">
        <v>528</v>
      </c>
      <c r="C34" s="56" t="s">
        <v>47</v>
      </c>
      <c r="G34"/>
    </row>
    <row r="35" spans="2:7" s="56" customFormat="1" x14ac:dyDescent="0.15">
      <c r="B35" s="56">
        <v>2033</v>
      </c>
      <c r="G35"/>
    </row>
    <row r="36" spans="2:7" s="56" customFormat="1" x14ac:dyDescent="0.15">
      <c r="B36" s="56">
        <v>888</v>
      </c>
      <c r="C36" s="57">
        <v>0.96837513631406757</v>
      </c>
      <c r="G36"/>
    </row>
    <row r="37" spans="2:7" s="56" customFormat="1" ht="17.25" customHeight="1" x14ac:dyDescent="0.3">
      <c r="B37" s="56" t="s">
        <v>48</v>
      </c>
      <c r="F37" s="58"/>
      <c r="G37"/>
    </row>
    <row r="38" spans="2:7" s="56" customFormat="1" x14ac:dyDescent="0.15">
      <c r="B38" s="56" t="s">
        <v>49</v>
      </c>
      <c r="G38"/>
    </row>
    <row r="39" spans="2:7" s="56" customFormat="1" x14ac:dyDescent="0.15">
      <c r="G39"/>
    </row>
    <row r="40" spans="2:7" s="56" customFormat="1" x14ac:dyDescent="0.15">
      <c r="G40"/>
    </row>
    <row r="41" spans="2:7" s="56" customFormat="1" x14ac:dyDescent="0.15">
      <c r="G41"/>
    </row>
  </sheetData>
  <mergeCells count="12">
    <mergeCell ref="A26:F30"/>
    <mergeCell ref="A1:F1"/>
    <mergeCell ref="A2:A3"/>
    <mergeCell ref="B2:B3"/>
    <mergeCell ref="C2:C3"/>
    <mergeCell ref="D2:E2"/>
    <mergeCell ref="F2:F3"/>
    <mergeCell ref="A4:A6"/>
    <mergeCell ref="A7:A10"/>
    <mergeCell ref="A11:A15"/>
    <mergeCell ref="A16:A18"/>
    <mergeCell ref="A19:A25"/>
  </mergeCells>
  <phoneticPr fontId="8" type="noConversion"/>
  <pageMargins left="0.7" right="0.7" top="0.75" bottom="0.75" header="0.3" footer="0.3"/>
  <pageSetup paperSize="9" orientation="portrait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</vt:lpstr>
      <vt:lpstr>Sheet1</vt:lpstr>
      <vt:lpstr>金融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韩柳</dc:creator>
  <cp:lastModifiedBy>Owner</cp:lastModifiedBy>
  <dcterms:created xsi:type="dcterms:W3CDTF">2022-06-01T08:26:13Z</dcterms:created>
  <dcterms:modified xsi:type="dcterms:W3CDTF">2022-06-02T08:37:45Z</dcterms:modified>
</cp:coreProperties>
</file>