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480" windowHeight="9210"/>
  </bookViews>
  <sheets>
    <sheet name="Case 1" sheetId="1" r:id="rId1"/>
    <sheet name="Case 2" sheetId="3" r:id="rId2"/>
    <sheet name="Case 3" sheetId="2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D53" i="1"/>
  <c r="D54" s="1"/>
  <c r="D55" s="1"/>
  <c r="D56" s="1"/>
  <c r="D57" s="1"/>
  <c r="D58" s="1"/>
  <c r="D59" s="1"/>
  <c r="D60" s="1"/>
  <c r="D61" s="1"/>
  <c r="D52"/>
  <c r="D51"/>
  <c r="B18" i="4"/>
  <c r="B10"/>
  <c r="C21" i="2"/>
  <c r="B9" i="4"/>
  <c r="B6"/>
  <c r="B5"/>
  <c r="B4"/>
  <c r="B3"/>
  <c r="C61" i="1"/>
  <c r="C60"/>
  <c r="C59"/>
  <c r="C58"/>
  <c r="C57"/>
  <c r="C56"/>
  <c r="C55"/>
  <c r="C54"/>
  <c r="C53"/>
  <c r="C52"/>
  <c r="C51"/>
  <c r="G41"/>
  <c r="F38"/>
  <c r="C40"/>
  <c r="H36"/>
  <c r="F30"/>
  <c r="F28"/>
  <c r="F29"/>
  <c r="C13" i="2"/>
  <c r="B14" i="3"/>
  <c r="B13"/>
  <c r="B12"/>
  <c r="B11"/>
  <c r="B10"/>
  <c r="C19" i="2"/>
  <c r="C17"/>
  <c r="C15"/>
  <c r="F32" i="1"/>
  <c r="G34"/>
  <c r="J43"/>
  <c r="E45"/>
</calcChain>
</file>

<file path=xl/sharedStrings.xml><?xml version="1.0" encoding="utf-8"?>
<sst xmlns="http://schemas.openxmlformats.org/spreadsheetml/2006/main" count="61" uniqueCount="50">
  <si>
    <t>(ii)</t>
  </si>
  <si>
    <t>(i)</t>
  </si>
  <si>
    <t>(iii)</t>
  </si>
  <si>
    <t>(iv)</t>
  </si>
  <si>
    <t xml:space="preserve">P(X &lt;= 3) = BINOMDIST(3,10,14/29,1) = </t>
  </si>
  <si>
    <t>(v)</t>
  </si>
  <si>
    <t>(vi)</t>
  </si>
  <si>
    <t>P(X &gt; 3) =1 - P(X&lt;=3) =1 - BINOMDIST(3,10,14,29,1)=</t>
  </si>
  <si>
    <t>(vii)</t>
  </si>
  <si>
    <t>It's simply the mean of Binomial distribution, np, which in our case is 10*(14/29)=</t>
  </si>
  <si>
    <t>(viii)</t>
  </si>
  <si>
    <t>(ix)</t>
  </si>
  <si>
    <t>Compute all the marginal probabilities.</t>
  </si>
  <si>
    <t>Answers:</t>
  </si>
  <si>
    <t xml:space="preserve">(iii) </t>
  </si>
  <si>
    <t>It will be positively skewed as the probability of success is less than 1/2. Intuitively, since the probability of success is less than half, we expect that small number of successes will occur more frequently than large number of successes.</t>
  </si>
  <si>
    <t>Answers: (View the associated formula by clicking on the following answers)</t>
  </si>
  <si>
    <t>P(X = 0) =</t>
  </si>
  <si>
    <t>BINOMDIST(0,10,14/29,0) =</t>
  </si>
  <si>
    <t>BINOMDIST(10,10,14/29,0) =</t>
  </si>
  <si>
    <t xml:space="preserve"> sqrt[10*(14/29)*(1-14/29)] =</t>
  </si>
  <si>
    <t>P(X=10) =</t>
  </si>
  <si>
    <t>P(X=3) =</t>
  </si>
  <si>
    <t>BINOMDIST(3,10,14/29,0) =</t>
  </si>
  <si>
    <t>P(X&gt;=3) = 1-P(X&lt;3) =1-P(X&lt;=2) = 1-BINOMDIST(2,10,14/29,1) =</t>
  </si>
  <si>
    <t>P(3&lt;=X&lt;6) = P(X&lt;=5) - P(X&lt;=2) =</t>
  </si>
  <si>
    <t>10*35%=</t>
  </si>
  <si>
    <t>10*65%=</t>
  </si>
  <si>
    <t>P(3.5&lt;X&lt;6.5) = P(4&lt;=X&lt;=6) = P(X&lt;=6) - P(X&lt;=3) =</t>
  </si>
  <si>
    <t>Suggested Questions:</t>
  </si>
  <si>
    <t>1. Why do we need to take a sample with replacement?</t>
  </si>
  <si>
    <t>Ans: Without replacement, the probability of success for each trial will be different.</t>
  </si>
  <si>
    <t>2. What's n equal to? Pi ?</t>
  </si>
  <si>
    <t>Ans: n=10, pi= 14/29</t>
  </si>
  <si>
    <t xml:space="preserve">Ans: </t>
  </si>
  <si>
    <t>BINOMDIST(a, N, PI, 0) = P(X=a) while BINOMDIST(a, N, PI, 1) = P(X&lt;=a)</t>
  </si>
  <si>
    <t>3. What's the difference between BINOMDIST(a, N, PI, 0) and BINOMDIST(a, N, PI, 1)?</t>
  </si>
  <si>
    <t>4. How can we tell the skewness of the Binomial Histogram without plotting it?</t>
  </si>
  <si>
    <t>Ans:</t>
  </si>
  <si>
    <t xml:space="preserve"> less than half, we expect that small number of successes will occur more frequently than large number of successes.</t>
  </si>
  <si>
    <t>It will be right(positively) skewed when the probability of success is less than 1/2. Intuitively, since the probability of success is</t>
  </si>
  <si>
    <t>It will be left(negatively) skewed when the probability of success is bigger than 1/2.</t>
  </si>
  <si>
    <t xml:space="preserve">Since 14/29 is a little bit less than 1/2, the histogram should be slightly right shewed, though approximately symmetric. It would have been fully symmetric had the probability of success been 0.5. </t>
  </si>
  <si>
    <t>i</t>
  </si>
  <si>
    <t>ii</t>
  </si>
  <si>
    <t>iii</t>
  </si>
  <si>
    <t>19,…21</t>
  </si>
  <si>
    <t>p(19&lt;=x&lt;=21)</t>
  </si>
  <si>
    <t>Throw a coint 6 times. What is the probability that it comes up head 4 times.</t>
  </si>
  <si>
    <t>cumulative</t>
  </si>
</sst>
</file>

<file path=xl/styles.xml><?xml version="1.0" encoding="utf-8"?>
<styleSheet xmlns="http://schemas.openxmlformats.org/spreadsheetml/2006/main">
  <fonts count="9"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5" fillId="2" borderId="0" xfId="0" applyFont="1" applyFill="1"/>
    <xf numFmtId="0" fontId="0" fillId="0" borderId="0" xfId="0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6" fillId="0" borderId="0" xfId="0" applyFont="1" applyFill="1"/>
    <xf numFmtId="0" fontId="3" fillId="0" borderId="0" xfId="0" applyFont="1" applyFill="1"/>
    <xf numFmtId="0" fontId="8" fillId="0" borderId="0" xfId="0" applyFont="1" applyFill="1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Binomial Histogram</a:t>
            </a:r>
          </a:p>
        </c:rich>
      </c:tx>
      <c:layout>
        <c:manualLayout>
          <c:xMode val="edge"/>
          <c:yMode val="edge"/>
          <c:x val="0.36180904522613067"/>
          <c:y val="4.89130434782608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577889447236201"/>
          <c:y val="0.28804424264458078"/>
          <c:w val="0.80904522613065355"/>
          <c:h val="0.36956619811002828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'Case 1'!$B$51:$B$61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'Case 1'!$C$51:$C$61</c:f>
              <c:numCache>
                <c:formatCode>General</c:formatCode>
                <c:ptCount val="11"/>
                <c:pt idx="0">
                  <c:v>1.3706690662328668E-3</c:v>
                </c:pt>
                <c:pt idx="1">
                  <c:v>1.2792911284840091E-2</c:v>
                </c:pt>
                <c:pt idx="2">
                  <c:v>5.3730227396328385E-2</c:v>
                </c:pt>
                <c:pt idx="3">
                  <c:v>0.13372856596419511</c:v>
                </c:pt>
                <c:pt idx="4">
                  <c:v>0.21842332440818538</c:v>
                </c:pt>
                <c:pt idx="5">
                  <c:v>0.24463412333716772</c:v>
                </c:pt>
                <c:pt idx="6">
                  <c:v>0.19027098481779703</c:v>
                </c:pt>
                <c:pt idx="7">
                  <c:v>0.10147785856949183</c:v>
                </c:pt>
                <c:pt idx="8">
                  <c:v>3.5517250499322132E-2</c:v>
                </c:pt>
                <c:pt idx="9">
                  <c:v>7.3665408443038486E-3</c:v>
                </c:pt>
                <c:pt idx="10">
                  <c:v>6.8754381213502632E-4</c:v>
                </c:pt>
              </c:numCache>
            </c:numRef>
          </c:val>
        </c:ser>
        <c:gapWidth val="0"/>
        <c:axId val="61898752"/>
        <c:axId val="61901056"/>
      </c:barChart>
      <c:catAx>
        <c:axId val="6189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female</a:t>
                </a:r>
              </a:p>
            </c:rich>
          </c:tx>
          <c:layout>
            <c:manualLayout>
              <c:xMode val="edge"/>
              <c:yMode val="edge"/>
              <c:x val="0.43216080402010065"/>
              <c:y val="0.8043501084103615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01056"/>
        <c:crosses val="autoZero"/>
        <c:auto val="1"/>
        <c:lblAlgn val="ctr"/>
        <c:lblOffset val="100"/>
        <c:tickLblSkip val="1"/>
        <c:tickMarkSkip val="1"/>
      </c:catAx>
      <c:valAx>
        <c:axId val="61901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4.0201005025125629E-2"/>
              <c:y val="0.30434839666780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9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50</xdr:row>
      <xdr:rowOff>19050</xdr:rowOff>
    </xdr:from>
    <xdr:to>
      <xdr:col>11</xdr:col>
      <xdr:colOff>295275</xdr:colOff>
      <xdr:row>60</xdr:row>
      <xdr:rowOff>152400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219075</xdr:colOff>
      <xdr:row>9</xdr:row>
      <xdr:rowOff>228600</xdr:rowOff>
    </xdr:to>
    <xdr:sp macro="" textlink="">
      <xdr:nvSpPr>
        <xdr:cNvPr id="3" name="TextBox 2"/>
        <xdr:cNvSpPr txBox="1"/>
      </xdr:nvSpPr>
      <xdr:spPr>
        <a:xfrm>
          <a:off x="0" y="0"/>
          <a:ext cx="8753475" cy="245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Out of 29 Students in a class, 14 students are female. A random sample of 10 students are taken from this class with replacement.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Let the random variable X denotes the number of female students selected in the random sample. Using EXCEL, compute the following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(i) What is the probability that all selected students are female? No female? Exactly 3 female?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(ii) Compute the probability of having at most 3 female students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(iii) Compute the probability of having more than 3 female students.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(iv) Compute the probability of having at least 3 female students.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(v) Compute the probability of having at least 3 but less than 6 female students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(vi) If the percentage of female students is between 35% and 65%, we say it's a good sample. What's the probability of getting a good sample?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(vii) What is the average number of female students in the sample?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(viii) What is the standard deviation of X, the number of female students in random sample?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(ix) Can you comment on the likely shape of the Binomial Histogram without actually plotting it?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(x) Draw the Binomial histogram and verify your comment is true or not.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6</xdr:row>
      <xdr:rowOff>47625</xdr:rowOff>
    </xdr:to>
    <xdr:sp macro="" textlink="">
      <xdr:nvSpPr>
        <xdr:cNvPr id="2" name="TextBox 1"/>
        <xdr:cNvSpPr txBox="1"/>
      </xdr:nvSpPr>
      <xdr:spPr>
        <a:xfrm>
          <a:off x="0" y="0"/>
          <a:ext cx="5524500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 fair coin is tossed 10 times. Calculate the following probabilities.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(i) The probability of getting exactly 4 heads.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(ii) The probability of getting less than 7 heads.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(iii) The probability of getting less than or exactly 7 heads.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(iv) The probability of getting more than 5 heads.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(v) The probability of getting more than or exactly 5 heads.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0" y="0"/>
          <a:ext cx="675322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Suppose a E205 student takes the first evening exam that has 30 multiple-choice questions, each of which has 4 possible answers.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Since this student did not study for the exam, he randomly chooses answer to each question.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(i) What is the probability that the student answers all the questions correctly?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(ii) What is the probbability that the student answers half the questions correctly?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(iii) What is the expected number of questions that the student answers correctly?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(iv) If a score of at least 90% will be considered as an A, what is the probability that the student gets an A?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(v) If 50%&lt;= (score) &lt; 60%, it is considered a D. What is the probability that the student gets a D?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(vi) Can you comment on the likely shape of the Binomial Histogram without actually plotting it?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28574</xdr:rowOff>
    </xdr:from>
    <xdr:to>
      <xdr:col>13</xdr:col>
      <xdr:colOff>0</xdr:colOff>
      <xdr:row>14</xdr:row>
      <xdr:rowOff>142874</xdr:rowOff>
    </xdr:to>
    <xdr:sp macro="" textlink="">
      <xdr:nvSpPr>
        <xdr:cNvPr id="2" name="TextBox 1"/>
        <xdr:cNvSpPr txBox="1"/>
      </xdr:nvSpPr>
      <xdr:spPr>
        <a:xfrm>
          <a:off x="2752725" y="190499"/>
          <a:ext cx="5391150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Suppose a E205 student takes the first evening exam that has 35 multiple-choice questions, each of which has 5 possible answers.  Since this student did not study for the exam, he randomly chooses answer to each question.   </a:t>
          </a:r>
        </a:p>
        <a:p>
          <a:r>
            <a:rPr lang="en-US" sz="1100"/>
            <a:t>(ii) What is the probbability that the student answers half the questions correctly? </a:t>
          </a:r>
        </a:p>
        <a:p>
          <a:r>
            <a:rPr lang="en-US" sz="1100"/>
            <a:t>(iii) What is the expected number of questions that the student answers correctly? </a:t>
          </a:r>
        </a:p>
        <a:p>
          <a:r>
            <a:rPr lang="en-US" sz="1100"/>
            <a:t>(iv) If a score of at least 82% will be considered as an A, what is the probability that the student gets an A? </a:t>
          </a:r>
        </a:p>
        <a:p>
          <a:r>
            <a:rPr lang="en-US" sz="1100"/>
            <a:t>(v) If 50%&lt;= (score) &lt; 60%, it is considered a D. What is the probability that the student gets a D? </a:t>
          </a:r>
        </a:p>
        <a:p>
          <a:r>
            <a:rPr lang="en-US" sz="1100"/>
            <a:t>(vi) Can you comment on the likely shape of the Binomial Histogram without actually plotting it?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topLeftCell="A34" workbookViewId="0">
      <selection activeCell="E57" sqref="E57"/>
    </sheetView>
  </sheetViews>
  <sheetFormatPr defaultRowHeight="12.75"/>
  <sheetData>
    <row r="1" spans="1:20" s="4" customFormat="1" ht="20.100000000000001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5"/>
      <c r="Q1" s="5"/>
      <c r="R1" s="3"/>
      <c r="S1" s="3"/>
      <c r="T1" s="3"/>
    </row>
    <row r="2" spans="1:20" s="4" customFormat="1" ht="20.100000000000001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5"/>
      <c r="Q2" s="5"/>
      <c r="R2" s="3"/>
      <c r="S2" s="3"/>
      <c r="T2" s="3"/>
    </row>
    <row r="3" spans="1:20" s="4" customFormat="1" ht="20.100000000000001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5"/>
      <c r="Q3" s="5"/>
      <c r="R3" s="3"/>
      <c r="S3" s="3"/>
      <c r="T3" s="3"/>
    </row>
    <row r="4" spans="1:20" s="4" customFormat="1" ht="20.100000000000001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"/>
      <c r="S4" s="3"/>
      <c r="T4" s="3"/>
    </row>
    <row r="5" spans="1:20" s="4" customFormat="1" ht="20.100000000000001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3"/>
      <c r="S5" s="3"/>
      <c r="T5" s="3"/>
    </row>
    <row r="6" spans="1:20" s="4" customFormat="1" ht="20.100000000000001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3"/>
      <c r="S6" s="3"/>
      <c r="T6" s="3"/>
    </row>
    <row r="7" spans="1:20" s="4" customFormat="1" ht="20.100000000000001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3"/>
      <c r="S7" s="3"/>
      <c r="T7" s="3"/>
    </row>
    <row r="8" spans="1:20" s="4" customFormat="1" ht="20.100000000000001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3"/>
      <c r="S8" s="3"/>
      <c r="T8" s="3"/>
    </row>
    <row r="9" spans="1:20" s="4" customFormat="1" ht="20.100000000000001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3"/>
      <c r="S9" s="3"/>
      <c r="T9" s="3"/>
    </row>
    <row r="10" spans="1:20" s="4" customFormat="1" ht="20.100000000000001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3"/>
      <c r="S10" s="3"/>
      <c r="T10" s="3"/>
    </row>
    <row r="11" spans="1:20" s="4" customFormat="1" ht="20.100000000000001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3"/>
      <c r="S11" s="3"/>
      <c r="T11" s="3"/>
    </row>
    <row r="12" spans="1:20" s="4" customFormat="1" ht="20.100000000000001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3"/>
      <c r="S12" s="3"/>
      <c r="T12" s="3"/>
    </row>
    <row r="13" spans="1:20" s="4" customFormat="1" ht="20.100000000000001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3"/>
      <c r="S13" s="3"/>
      <c r="T13" s="3"/>
    </row>
    <row r="14" spans="1:20" ht="15.7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5"/>
      <c r="Q14" s="5"/>
    </row>
    <row r="15" spans="1:20" ht="15.7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</row>
    <row r="16" spans="1:20" ht="15.75">
      <c r="A16" s="14" t="s">
        <v>29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</row>
    <row r="17" spans="1:17" ht="15.75">
      <c r="A17" s="14" t="s">
        <v>30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</row>
    <row r="18" spans="1:17" ht="15.75">
      <c r="A18" s="14" t="s">
        <v>31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</row>
    <row r="19" spans="1:17" ht="15.75">
      <c r="A19" s="14" t="s">
        <v>32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  <c r="Q19" s="15"/>
    </row>
    <row r="20" spans="1:17" ht="15.75">
      <c r="A20" s="14" t="s">
        <v>33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15"/>
    </row>
    <row r="21" spans="1:17" ht="15.75">
      <c r="A21" s="14" t="s">
        <v>36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  <c r="Q21" s="15"/>
    </row>
    <row r="22" spans="1:17" ht="15.75">
      <c r="A22" s="14" t="s">
        <v>34</v>
      </c>
      <c r="B22" s="14" t="s">
        <v>35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15"/>
    </row>
    <row r="23" spans="1:17" ht="15.75">
      <c r="A23" s="14" t="s">
        <v>37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15"/>
    </row>
    <row r="24" spans="1:17" ht="15.75" customHeight="1">
      <c r="A24" s="14" t="s">
        <v>38</v>
      </c>
      <c r="B24" s="14" t="s">
        <v>40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/>
      <c r="Q24" s="15"/>
    </row>
    <row r="25" spans="1:17" ht="15.75">
      <c r="A25" s="14"/>
      <c r="B25" s="14" t="s">
        <v>39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5"/>
    </row>
    <row r="26" spans="1:17" ht="15.75">
      <c r="A26" s="14"/>
      <c r="B26" s="14" t="s">
        <v>41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5"/>
    </row>
    <row r="27" spans="1:17" ht="15.75">
      <c r="A27" s="14"/>
      <c r="B27" s="11"/>
      <c r="C27" s="11"/>
      <c r="D27" s="11"/>
      <c r="E27" s="11"/>
      <c r="F27" s="11"/>
      <c r="G27" s="11"/>
      <c r="H27" s="11"/>
      <c r="I27" s="11"/>
      <c r="J27" s="11"/>
      <c r="K27" s="14"/>
      <c r="L27" s="14"/>
      <c r="M27" s="14"/>
      <c r="N27" s="14"/>
      <c r="O27" s="14"/>
      <c r="P27" s="15"/>
      <c r="Q27" s="15"/>
    </row>
    <row r="28" spans="1:17" ht="15.75">
      <c r="A28" t="s">
        <v>1</v>
      </c>
      <c r="B28" s="16" t="s">
        <v>21</v>
      </c>
      <c r="C28" s="16" t="s">
        <v>19</v>
      </c>
      <c r="D28" s="16"/>
      <c r="E28" s="16"/>
      <c r="F28" s="16">
        <f>BINOMDIST(10,10,14/29,0)</f>
        <v>6.8754381213502632E-4</v>
      </c>
      <c r="G28" s="16"/>
      <c r="H28" s="16"/>
      <c r="I28" s="16"/>
      <c r="J28" s="16"/>
      <c r="K28" s="16"/>
      <c r="L28" s="16"/>
      <c r="M28" s="14"/>
      <c r="N28" s="14"/>
      <c r="O28" s="14"/>
      <c r="P28" s="15"/>
      <c r="Q28" s="15"/>
    </row>
    <row r="29" spans="1:17">
      <c r="B29" t="s">
        <v>17</v>
      </c>
      <c r="C29" t="s">
        <v>18</v>
      </c>
      <c r="F29">
        <f>BINOMDIST(0,10,14/29,0)</f>
        <v>1.3706690662328668E-3</v>
      </c>
    </row>
    <row r="30" spans="1:17">
      <c r="B30" s="16" t="s">
        <v>22</v>
      </c>
      <c r="C30" t="s">
        <v>23</v>
      </c>
      <c r="F30">
        <f>BINOMDIST(3,10,14/29,0)</f>
        <v>0.13372856596419511</v>
      </c>
    </row>
    <row r="31" spans="1:17">
      <c r="B31" s="16"/>
    </row>
    <row r="32" spans="1:17">
      <c r="A32" t="s">
        <v>0</v>
      </c>
      <c r="B32" t="s">
        <v>4</v>
      </c>
      <c r="F32">
        <f>BINOMDIST(3,10,14/29,1)</f>
        <v>0.20162237371159644</v>
      </c>
    </row>
    <row r="34" spans="1:10">
      <c r="A34" t="s">
        <v>2</v>
      </c>
      <c r="B34" t="s">
        <v>7</v>
      </c>
      <c r="G34">
        <f>1 - BINOMDIST(3,10,14/29,1)</f>
        <v>0.79837762628840359</v>
      </c>
    </row>
    <row r="36" spans="1:10">
      <c r="A36" t="s">
        <v>3</v>
      </c>
      <c r="B36" t="s">
        <v>24</v>
      </c>
      <c r="H36">
        <f>1-BINOMDIST(2,10,14/29,1)</f>
        <v>0.93210619225259861</v>
      </c>
    </row>
    <row r="38" spans="1:10">
      <c r="A38" t="s">
        <v>5</v>
      </c>
      <c r="B38" t="s">
        <v>25</v>
      </c>
      <c r="F38">
        <f>BINOMDIST(5,10,14/29,1)-BINOMDIST(2,10,14/29,1)</f>
        <v>0.5967860137095482</v>
      </c>
    </row>
    <row r="40" spans="1:10">
      <c r="A40" t="s">
        <v>6</v>
      </c>
      <c r="B40" t="s">
        <v>26</v>
      </c>
      <c r="C40">
        <f>10*35%</f>
        <v>3.5</v>
      </c>
      <c r="E40" t="s">
        <v>27</v>
      </c>
      <c r="F40">
        <v>6.5</v>
      </c>
    </row>
    <row r="41" spans="1:10">
      <c r="B41" t="s">
        <v>28</v>
      </c>
      <c r="G41">
        <f>BINOMDIST(6,10,14/29,1)-BINOMDIST(3,10,14/29,1)</f>
        <v>0.65332843256315021</v>
      </c>
    </row>
    <row r="43" spans="1:10">
      <c r="A43" t="s">
        <v>8</v>
      </c>
      <c r="B43" t="s">
        <v>9</v>
      </c>
      <c r="J43">
        <f>14/29*10</f>
        <v>4.8275862068965516</v>
      </c>
    </row>
    <row r="45" spans="1:10">
      <c r="A45" t="s">
        <v>10</v>
      </c>
      <c r="B45" t="s">
        <v>20</v>
      </c>
      <c r="E45">
        <f>SQRT(10*(14/29)*(1-14/29))</f>
        <v>1.5801985155020137</v>
      </c>
    </row>
    <row r="47" spans="1:10">
      <c r="A47" t="s">
        <v>11</v>
      </c>
      <c r="B47" t="s">
        <v>42</v>
      </c>
    </row>
    <row r="49" spans="1:4">
      <c r="A49" t="s">
        <v>11</v>
      </c>
      <c r="B49" t="s">
        <v>12</v>
      </c>
    </row>
    <row r="50" spans="1:4">
      <c r="D50" t="s">
        <v>49</v>
      </c>
    </row>
    <row r="51" spans="1:4">
      <c r="B51">
        <v>0</v>
      </c>
      <c r="C51">
        <f>BINOMDIST(B51,10,14/29,0)</f>
        <v>1.3706690662328668E-3</v>
      </c>
      <c r="D51">
        <f>C51</f>
        <v>1.3706690662328668E-3</v>
      </c>
    </row>
    <row r="52" spans="1:4">
      <c r="B52">
        <v>1</v>
      </c>
      <c r="C52">
        <f t="shared" ref="C52:C61" si="0">BINOMDIST(B52,10,14/29,0)</f>
        <v>1.2792911284840091E-2</v>
      </c>
      <c r="D52">
        <f>D51+C52</f>
        <v>1.4163580351072957E-2</v>
      </c>
    </row>
    <row r="53" spans="1:4">
      <c r="B53">
        <v>2</v>
      </c>
      <c r="C53">
        <f t="shared" si="0"/>
        <v>5.3730227396328385E-2</v>
      </c>
      <c r="D53">
        <f t="shared" ref="D53:D61" si="1">D52+C53</f>
        <v>6.7893807747401336E-2</v>
      </c>
    </row>
    <row r="54" spans="1:4">
      <c r="B54">
        <v>3</v>
      </c>
      <c r="C54">
        <f t="shared" si="0"/>
        <v>0.13372856596419511</v>
      </c>
      <c r="D54">
        <f t="shared" si="1"/>
        <v>0.20162237371159644</v>
      </c>
    </row>
    <row r="55" spans="1:4">
      <c r="B55">
        <v>4</v>
      </c>
      <c r="C55">
        <f t="shared" si="0"/>
        <v>0.21842332440818538</v>
      </c>
      <c r="D55">
        <f t="shared" si="1"/>
        <v>0.42004569811978182</v>
      </c>
    </row>
    <row r="56" spans="1:4">
      <c r="B56">
        <v>5</v>
      </c>
      <c r="C56">
        <f t="shared" si="0"/>
        <v>0.24463412333716772</v>
      </c>
      <c r="D56">
        <f t="shared" si="1"/>
        <v>0.66467982145694959</v>
      </c>
    </row>
    <row r="57" spans="1:4">
      <c r="B57">
        <v>6</v>
      </c>
      <c r="C57">
        <f t="shared" si="0"/>
        <v>0.19027098481779703</v>
      </c>
      <c r="D57">
        <f t="shared" si="1"/>
        <v>0.85495080627474662</v>
      </c>
    </row>
    <row r="58" spans="1:4">
      <c r="B58">
        <v>7</v>
      </c>
      <c r="C58">
        <f t="shared" si="0"/>
        <v>0.10147785856949183</v>
      </c>
      <c r="D58">
        <f t="shared" si="1"/>
        <v>0.9564286648442385</v>
      </c>
    </row>
    <row r="59" spans="1:4">
      <c r="B59">
        <v>8</v>
      </c>
      <c r="C59">
        <f t="shared" si="0"/>
        <v>3.5517250499322132E-2</v>
      </c>
      <c r="D59">
        <f t="shared" si="1"/>
        <v>0.99194591534356058</v>
      </c>
    </row>
    <row r="60" spans="1:4">
      <c r="B60">
        <v>9</v>
      </c>
      <c r="C60">
        <f t="shared" si="0"/>
        <v>7.3665408443038486E-3</v>
      </c>
      <c r="D60">
        <f t="shared" si="1"/>
        <v>0.99931245618786446</v>
      </c>
    </row>
    <row r="61" spans="1:4">
      <c r="B61">
        <v>10</v>
      </c>
      <c r="C61">
        <f t="shared" si="0"/>
        <v>6.8754381213502632E-4</v>
      </c>
      <c r="D61">
        <f t="shared" si="1"/>
        <v>0.99999999999999944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workbookViewId="0"/>
  </sheetViews>
  <sheetFormatPr defaultRowHeight="12.75"/>
  <cols>
    <col min="2" max="2" width="12.42578125" bestFit="1" customWidth="1"/>
    <col min="5" max="5" width="12.42578125" bestFit="1" customWidth="1"/>
  </cols>
  <sheetData>
    <row r="1" spans="1:21" s="8" customFormat="1" ht="23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4" customFormat="1" ht="1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s="4" customFormat="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4" customFormat="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4" customFormat="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s="4" customFormat="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9" spans="1:21" ht="15">
      <c r="A9" s="9" t="s">
        <v>16</v>
      </c>
      <c r="B9" s="9"/>
      <c r="C9" s="9"/>
      <c r="D9" s="9"/>
      <c r="E9" s="9"/>
      <c r="F9" s="9"/>
      <c r="G9" s="9"/>
    </row>
    <row r="10" spans="1:21" ht="15">
      <c r="A10" s="9" t="s">
        <v>1</v>
      </c>
      <c r="B10" s="9">
        <f>BINOMDIST(4,10,0.5,0)</f>
        <v>0.20507812500000006</v>
      </c>
      <c r="C10" s="9"/>
      <c r="D10" s="9"/>
      <c r="E10" s="9"/>
      <c r="F10" s="9"/>
      <c r="G10" s="9"/>
    </row>
    <row r="11" spans="1:21" ht="15">
      <c r="A11" s="9" t="s">
        <v>0</v>
      </c>
      <c r="B11" s="9">
        <f>BINOMDIST(6,10,0.5,1)</f>
        <v>0.82812500000000022</v>
      </c>
      <c r="C11" s="9"/>
      <c r="D11" s="9"/>
      <c r="E11" s="9"/>
      <c r="F11" s="9"/>
      <c r="G11" s="9"/>
    </row>
    <row r="12" spans="1:21" ht="15">
      <c r="A12" s="9" t="s">
        <v>14</v>
      </c>
      <c r="B12" s="9">
        <f>BINOMDIST(7,10,0.5,1)</f>
        <v>0.94531250000000022</v>
      </c>
      <c r="C12" s="9"/>
      <c r="D12" s="9"/>
      <c r="E12" s="9"/>
      <c r="F12" s="9"/>
      <c r="G12" s="9"/>
    </row>
    <row r="13" spans="1:21" ht="15">
      <c r="A13" s="9" t="s">
        <v>3</v>
      </c>
      <c r="B13" s="9">
        <f>1-BINOMDIST(5,10,0.5,1)</f>
        <v>0.37695312499999989</v>
      </c>
      <c r="C13" s="9"/>
      <c r="D13" s="9"/>
      <c r="E13" s="9"/>
      <c r="F13" s="9"/>
      <c r="G13" s="9"/>
    </row>
    <row r="14" spans="1:21" ht="15">
      <c r="A14" s="9" t="s">
        <v>5</v>
      </c>
      <c r="B14" s="9">
        <f>1-BINOMDIST(4,10,0.5,1)</f>
        <v>0.62304687499999989</v>
      </c>
      <c r="C14" s="9"/>
      <c r="D14" s="9"/>
      <c r="E14" s="9"/>
      <c r="F14" s="9"/>
      <c r="G14" s="9"/>
    </row>
    <row r="15" spans="1:21" ht="15">
      <c r="A15" s="9"/>
      <c r="B15" s="9"/>
      <c r="C15" s="9"/>
      <c r="D15" s="9"/>
      <c r="E15" s="9"/>
      <c r="F15" s="9"/>
      <c r="G15" s="9"/>
    </row>
    <row r="16" spans="1:21" ht="15">
      <c r="A16" s="9"/>
      <c r="B16" s="9"/>
      <c r="C16" s="9"/>
      <c r="D16" s="9"/>
      <c r="E16" s="9"/>
      <c r="F16" s="9"/>
      <c r="G16" s="9"/>
    </row>
    <row r="26" spans="2:10">
      <c r="B26" s="1"/>
      <c r="C26" s="1"/>
      <c r="D26" s="1"/>
      <c r="E26" s="1"/>
      <c r="F26" s="1"/>
      <c r="G26" s="1"/>
      <c r="H26" s="1"/>
      <c r="I26" s="1"/>
      <c r="J26" s="1"/>
    </row>
    <row r="27" spans="2:10">
      <c r="B27" s="1"/>
      <c r="C27" s="1"/>
      <c r="D27" s="1"/>
      <c r="E27" s="1"/>
      <c r="F27" s="1"/>
      <c r="G27" s="1"/>
      <c r="H27" s="1"/>
      <c r="I27" s="1"/>
      <c r="J27" s="1"/>
    </row>
    <row r="28" spans="2:10">
      <c r="B28" s="1"/>
      <c r="C28" s="1"/>
      <c r="D28" s="1"/>
      <c r="E28" s="1"/>
      <c r="F28" s="1"/>
      <c r="G28" s="1"/>
      <c r="H28" s="1"/>
      <c r="I28" s="1"/>
      <c r="J28" s="1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5"/>
  <sheetViews>
    <sheetView workbookViewId="0">
      <selection activeCell="F19" sqref="F19"/>
    </sheetView>
  </sheetViews>
  <sheetFormatPr defaultRowHeight="12.75"/>
  <cols>
    <col min="3" max="3" width="12.42578125" bestFit="1" customWidth="1"/>
    <col min="6" max="6" width="12.42578125" bestFit="1" customWidth="1"/>
  </cols>
  <sheetData>
    <row r="1" spans="1:27" s="7" customFormat="1" ht="2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7" customFormat="1" ht="2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2"/>
      <c r="U4" s="2"/>
      <c r="V4" s="2"/>
      <c r="W4" s="2"/>
      <c r="X4" s="2"/>
      <c r="Y4" s="2"/>
      <c r="Z4" s="2"/>
      <c r="AA4" s="2"/>
    </row>
    <row r="5" spans="1:27" ht="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"/>
      <c r="U5" s="2"/>
      <c r="V5" s="2"/>
      <c r="W5" s="2"/>
      <c r="X5" s="2"/>
      <c r="Y5" s="2"/>
      <c r="Z5" s="2"/>
      <c r="AA5" s="2"/>
    </row>
    <row r="6" spans="1:27" ht="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"/>
      <c r="U6" s="2"/>
      <c r="V6" s="2"/>
      <c r="W6" s="2"/>
      <c r="X6" s="2"/>
      <c r="Y6" s="2"/>
      <c r="Z6" s="2"/>
      <c r="AA6" s="2"/>
    </row>
    <row r="7" spans="1:27" ht="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"/>
      <c r="U7" s="2"/>
      <c r="V7" s="2"/>
      <c r="W7" s="2"/>
      <c r="X7" s="2"/>
      <c r="Y7" s="2"/>
      <c r="Z7" s="2"/>
      <c r="AA7" s="2"/>
    </row>
    <row r="8" spans="1:27" ht="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"/>
      <c r="U8" s="2"/>
      <c r="V8" s="2"/>
      <c r="W8" s="2"/>
      <c r="X8" s="2"/>
      <c r="Y8" s="2"/>
      <c r="Z8" s="2"/>
      <c r="AA8" s="2"/>
    </row>
    <row r="9" spans="1:27" ht="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"/>
      <c r="U9" s="2"/>
      <c r="V9" s="2"/>
      <c r="W9" s="2"/>
      <c r="X9" s="2"/>
      <c r="Y9" s="2"/>
      <c r="Z9" s="2"/>
      <c r="AA9" s="2"/>
    </row>
    <row r="10" spans="1:27" ht="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"/>
      <c r="U10" s="2"/>
      <c r="V10" s="2"/>
      <c r="W10" s="2"/>
      <c r="X10" s="2"/>
      <c r="Y10" s="2"/>
      <c r="Z10" s="2"/>
      <c r="AA10" s="2"/>
    </row>
    <row r="11" spans="1:27" ht="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"/>
      <c r="U11" s="2"/>
      <c r="V11" s="2"/>
      <c r="W11" s="2"/>
      <c r="X11" s="2"/>
      <c r="Y11" s="2"/>
      <c r="Z11" s="2"/>
      <c r="AA11" s="2"/>
    </row>
    <row r="12" spans="1:27">
      <c r="B12" t="s">
        <v>13</v>
      </c>
    </row>
    <row r="13" spans="1:27">
      <c r="B13" t="s">
        <v>1</v>
      </c>
      <c r="C13">
        <f>(1/4)^30</f>
        <v>8.6736173798840355E-19</v>
      </c>
    </row>
    <row r="15" spans="1:27">
      <c r="B15" t="s">
        <v>0</v>
      </c>
      <c r="C15">
        <f>BINOMDIST(15,30,0.25,0)</f>
        <v>1.930545019463092E-3</v>
      </c>
    </row>
    <row r="17" spans="2:11">
      <c r="B17" t="s">
        <v>14</v>
      </c>
      <c r="C17">
        <f>30*0.25</f>
        <v>7.5</v>
      </c>
    </row>
    <row r="19" spans="2:11">
      <c r="B19" t="s">
        <v>3</v>
      </c>
      <c r="C19">
        <f>1-BINOMDIST(26,30,0.25,1)</f>
        <v>9.7699626167013776E-14</v>
      </c>
    </row>
    <row r="21" spans="2:11">
      <c r="B21" t="s">
        <v>5</v>
      </c>
      <c r="C21">
        <f>BINOMDIST(18,30,0.25,1)-BINOMDIST(14,30,0.25,1)</f>
        <v>2.7393200071920143E-3</v>
      </c>
    </row>
    <row r="23" spans="2:11">
      <c r="B23" t="s">
        <v>6</v>
      </c>
      <c r="C23" s="18" t="s">
        <v>15</v>
      </c>
      <c r="D23" s="18"/>
      <c r="E23" s="18"/>
      <c r="F23" s="18"/>
      <c r="G23" s="18"/>
      <c r="H23" s="18"/>
      <c r="I23" s="18"/>
      <c r="J23" s="18"/>
      <c r="K23" s="18"/>
    </row>
    <row r="24" spans="2:11">
      <c r="C24" s="18"/>
      <c r="D24" s="18"/>
      <c r="E24" s="18"/>
      <c r="F24" s="18"/>
      <c r="G24" s="18"/>
      <c r="H24" s="18"/>
      <c r="I24" s="18"/>
      <c r="J24" s="18"/>
      <c r="K24" s="18"/>
    </row>
    <row r="25" spans="2:11">
      <c r="C25" s="18"/>
      <c r="D25" s="18"/>
      <c r="E25" s="18"/>
      <c r="F25" s="18"/>
      <c r="G25" s="18"/>
      <c r="H25" s="18"/>
      <c r="I25" s="18"/>
      <c r="J25" s="18"/>
      <c r="K25" s="18"/>
    </row>
  </sheetData>
  <mergeCells count="1">
    <mergeCell ref="C23:K25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18"/>
  <sheetViews>
    <sheetView workbookViewId="0">
      <selection activeCell="B18" sqref="B18"/>
    </sheetView>
  </sheetViews>
  <sheetFormatPr defaultRowHeight="12.75"/>
  <cols>
    <col min="2" max="2" width="12.7109375" bestFit="1" customWidth="1"/>
  </cols>
  <sheetData>
    <row r="3" spans="1:3">
      <c r="A3" t="s">
        <v>43</v>
      </c>
      <c r="B3">
        <f>(1/5)^35</f>
        <v>3.4359738368000129E-25</v>
      </c>
    </row>
    <row r="4" spans="1:3">
      <c r="A4" t="s">
        <v>44</v>
      </c>
      <c r="B4">
        <f>35*(1/5)</f>
        <v>7</v>
      </c>
    </row>
    <row r="5" spans="1:3">
      <c r="A5" t="s">
        <v>45</v>
      </c>
      <c r="B5">
        <f>0.52*35</f>
        <v>18.2</v>
      </c>
      <c r="C5" t="s">
        <v>46</v>
      </c>
    </row>
    <row r="6" spans="1:3">
      <c r="B6">
        <f>0.62*35</f>
        <v>21.7</v>
      </c>
    </row>
    <row r="8" spans="1:3">
      <c r="B8" t="s">
        <v>47</v>
      </c>
    </row>
    <row r="9" spans="1:3">
      <c r="B9" s="17">
        <f>BINOMDIST(19,35,0.2,0)+BINOMDIST(20,35,0.2,0)+BINOMDIST(21,35,0.2,0)</f>
        <v>7.4036556351830473E-6</v>
      </c>
    </row>
    <row r="10" spans="1:3">
      <c r="B10">
        <f>BINOMDIST(18,35,0.2,1)-BINOMDIST(14,35,0.2,1)</f>
        <v>1.7444130399409952E-3</v>
      </c>
    </row>
    <row r="18" spans="2:5">
      <c r="B18">
        <f>BINOMDIST(4,6,0.5,0)</f>
        <v>0.234375</v>
      </c>
      <c r="E18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 Jyoti Borah</dc:creator>
  <cp:lastModifiedBy>JJ</cp:lastModifiedBy>
  <dcterms:created xsi:type="dcterms:W3CDTF">2005-02-21T11:09:04Z</dcterms:created>
  <dcterms:modified xsi:type="dcterms:W3CDTF">2009-03-12T02:29:14Z</dcterms:modified>
</cp:coreProperties>
</file>