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surface01\Documents\VRPotentialNavigator\"/>
    </mc:Choice>
  </mc:AlternateContent>
  <xr:revisionPtr revIDLastSave="0" documentId="13_ncr:1_{D0E986D9-40BF-4C8F-ABB0-DC1B6C5420F1}" xr6:coauthVersionLast="38" xr6:coauthVersionMax="38" xr10:uidLastSave="{00000000-0000-0000-0000-000000000000}"/>
  <bookViews>
    <workbookView xWindow="0" yWindow="0" windowWidth="30000" windowHeight="17300" xr2:uid="{00000000-000D-0000-FFFF-FFFF00000000}"/>
  </bookViews>
  <sheets>
    <sheet name="Sheet1" sheetId="1" r:id="rId1"/>
    <sheet name="Tabelle2" sheetId="3" r:id="rId2"/>
    <sheet name="Tabelle1" sheetId="2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L203" i="1" l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C203" i="1"/>
  <c r="K203" i="1" s="1"/>
  <c r="C204" i="1"/>
  <c r="K204" i="1" s="1"/>
  <c r="C205" i="1"/>
  <c r="K205" i="1" s="1"/>
  <c r="C206" i="1"/>
  <c r="K206" i="1" s="1"/>
  <c r="C207" i="1"/>
  <c r="K207" i="1" s="1"/>
  <c r="C208" i="1"/>
  <c r="K208" i="1" s="1"/>
  <c r="C209" i="1"/>
  <c r="K209" i="1" s="1"/>
  <c r="C210" i="1"/>
  <c r="K210" i="1" s="1"/>
  <c r="C211" i="1"/>
  <c r="K211" i="1" s="1"/>
  <c r="C212" i="1"/>
  <c r="K212" i="1" s="1"/>
  <c r="C213" i="1"/>
  <c r="K213" i="1" s="1"/>
  <c r="C214" i="1"/>
  <c r="K214" i="1" s="1"/>
  <c r="C215" i="1"/>
  <c r="K215" i="1" s="1"/>
  <c r="C216" i="1"/>
  <c r="K216" i="1" s="1"/>
  <c r="C217" i="1"/>
  <c r="K217" i="1" s="1"/>
  <c r="C218" i="1"/>
  <c r="K218" i="1" s="1"/>
  <c r="C219" i="1"/>
  <c r="K219" i="1" s="1"/>
  <c r="C220" i="1"/>
  <c r="K220" i="1" s="1"/>
  <c r="C221" i="1"/>
  <c r="K221" i="1" s="1"/>
  <c r="C222" i="1"/>
  <c r="K222" i="1" s="1"/>
  <c r="C223" i="1"/>
  <c r="K223" i="1" s="1"/>
  <c r="C224" i="1"/>
  <c r="K224" i="1" s="1"/>
  <c r="C225" i="1"/>
  <c r="K225" i="1" s="1"/>
  <c r="C226" i="1"/>
  <c r="K226" i="1" s="1"/>
  <c r="C227" i="1"/>
  <c r="K227" i="1" s="1"/>
  <c r="C228" i="1"/>
  <c r="K228" i="1" s="1"/>
  <c r="C229" i="1"/>
  <c r="K229" i="1" s="1"/>
  <c r="C230" i="1"/>
  <c r="K230" i="1" s="1"/>
  <c r="C231" i="1"/>
  <c r="K231" i="1" s="1"/>
  <c r="C232" i="1"/>
  <c r="K232" i="1" s="1"/>
  <c r="C233" i="1"/>
  <c r="K233" i="1" s="1"/>
  <c r="C234" i="1"/>
  <c r="K234" i="1" s="1"/>
  <c r="C235" i="1"/>
  <c r="K235" i="1" s="1"/>
  <c r="C236" i="1"/>
  <c r="K236" i="1" s="1"/>
  <c r="C237" i="1"/>
  <c r="K237" i="1" s="1"/>
  <c r="C238" i="1"/>
  <c r="K238" i="1" s="1"/>
  <c r="C239" i="1"/>
  <c r="K239" i="1" s="1"/>
  <c r="C240" i="1"/>
  <c r="K240" i="1" s="1"/>
  <c r="C241" i="1"/>
  <c r="K241" i="1" s="1"/>
  <c r="C242" i="1"/>
  <c r="K242" i="1" s="1"/>
  <c r="C243" i="1"/>
  <c r="K243" i="1" s="1"/>
  <c r="C244" i="1"/>
  <c r="K244" i="1" s="1"/>
  <c r="C245" i="1"/>
  <c r="K245" i="1" s="1"/>
  <c r="C246" i="1"/>
  <c r="K246" i="1" s="1"/>
  <c r="C247" i="1"/>
  <c r="K247" i="1" s="1"/>
  <c r="C248" i="1"/>
  <c r="K248" i="1" s="1"/>
  <c r="C249" i="1"/>
  <c r="K249" i="1" s="1"/>
  <c r="C250" i="1"/>
  <c r="K250" i="1" s="1"/>
  <c r="C251" i="1"/>
  <c r="K251" i="1" s="1"/>
  <c r="C252" i="1"/>
  <c r="K252" i="1" s="1"/>
  <c r="C253" i="1"/>
  <c r="K253" i="1" s="1"/>
  <c r="C254" i="1"/>
  <c r="K254" i="1" s="1"/>
  <c r="C255" i="1"/>
  <c r="K255" i="1" s="1"/>
  <c r="C256" i="1"/>
  <c r="K256" i="1" s="1"/>
  <c r="C257" i="1"/>
  <c r="K257" i="1" s="1"/>
  <c r="C258" i="1"/>
  <c r="K258" i="1" s="1"/>
  <c r="C259" i="1"/>
  <c r="K259" i="1" s="1"/>
  <c r="C260" i="1"/>
  <c r="K260" i="1" s="1"/>
  <c r="C261" i="1"/>
  <c r="K261" i="1" s="1"/>
  <c r="C262" i="1"/>
  <c r="K262" i="1" s="1"/>
  <c r="C263" i="1"/>
  <c r="K263" i="1" s="1"/>
  <c r="C264" i="1"/>
  <c r="K264" i="1" s="1"/>
  <c r="C265" i="1"/>
  <c r="K265" i="1" s="1"/>
  <c r="C266" i="1"/>
  <c r="K266" i="1" s="1"/>
  <c r="C267" i="1"/>
  <c r="K267" i="1" s="1"/>
  <c r="C268" i="1"/>
  <c r="K268" i="1" s="1"/>
  <c r="C269" i="1"/>
  <c r="K269" i="1" s="1"/>
  <c r="C270" i="1"/>
  <c r="K270" i="1" s="1"/>
  <c r="C271" i="1"/>
  <c r="K271" i="1" s="1"/>
  <c r="C272" i="1"/>
  <c r="K272" i="1" s="1"/>
  <c r="C273" i="1"/>
  <c r="K273" i="1" s="1"/>
  <c r="C274" i="1"/>
  <c r="K274" i="1" s="1"/>
  <c r="C275" i="1"/>
  <c r="K275" i="1" s="1"/>
  <c r="C276" i="1"/>
  <c r="K276" i="1" s="1"/>
  <c r="C277" i="1"/>
  <c r="K277" i="1" s="1"/>
  <c r="C278" i="1"/>
  <c r="K278" i="1" s="1"/>
  <c r="C279" i="1"/>
  <c r="K279" i="1" s="1"/>
  <c r="C280" i="1"/>
  <c r="K280" i="1" s="1"/>
  <c r="C281" i="1"/>
  <c r="K281" i="1" s="1"/>
  <c r="C282" i="1"/>
  <c r="K282" i="1" s="1"/>
  <c r="C283" i="1"/>
  <c r="K283" i="1" s="1"/>
  <c r="C284" i="1"/>
  <c r="K284" i="1" s="1"/>
  <c r="C285" i="1"/>
  <c r="K285" i="1" s="1"/>
  <c r="C286" i="1"/>
  <c r="K286" i="1" s="1"/>
  <c r="C287" i="1"/>
  <c r="K287" i="1" s="1"/>
  <c r="C288" i="1"/>
  <c r="K288" i="1" s="1"/>
  <c r="C289" i="1"/>
  <c r="K289" i="1" s="1"/>
  <c r="C290" i="1"/>
  <c r="K290" i="1" s="1"/>
  <c r="C291" i="1"/>
  <c r="K291" i="1" s="1"/>
  <c r="C292" i="1"/>
  <c r="K292" i="1" s="1"/>
  <c r="C293" i="1"/>
  <c r="K293" i="1" s="1"/>
  <c r="C294" i="1"/>
  <c r="K294" i="1" s="1"/>
  <c r="C295" i="1"/>
  <c r="K295" i="1" s="1"/>
  <c r="C296" i="1"/>
  <c r="K296" i="1" s="1"/>
  <c r="C297" i="1"/>
  <c r="K297" i="1" s="1"/>
  <c r="C298" i="1"/>
  <c r="K298" i="1" s="1"/>
  <c r="C299" i="1"/>
  <c r="K299" i="1" s="1"/>
  <c r="C300" i="1"/>
  <c r="K300" i="1" s="1"/>
  <c r="C301" i="1"/>
  <c r="K301" i="1" s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O292" i="1" l="1"/>
  <c r="O294" i="1"/>
  <c r="O216" i="1"/>
  <c r="O213" i="1"/>
  <c r="O288" i="1"/>
  <c r="O274" i="1"/>
  <c r="O297" i="1"/>
  <c r="O286" i="1"/>
  <c r="O217" i="1"/>
  <c r="O204" i="1"/>
  <c r="O300" i="1"/>
  <c r="O284" i="1"/>
  <c r="O276" i="1"/>
  <c r="O268" i="1"/>
  <c r="O260" i="1"/>
  <c r="O252" i="1"/>
  <c r="O207" i="1"/>
  <c r="O203" i="1"/>
  <c r="O280" i="1"/>
  <c r="O272" i="1"/>
  <c r="O256" i="1"/>
  <c r="O283" i="1"/>
  <c r="O275" i="1"/>
  <c r="O243" i="1"/>
  <c r="O235" i="1"/>
  <c r="O231" i="1"/>
  <c r="O227" i="1"/>
  <c r="O23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E7" i="3"/>
  <c r="E6" i="3"/>
  <c r="E8" i="3"/>
  <c r="E9" i="3"/>
  <c r="E10" i="3"/>
  <c r="E11" i="3"/>
  <c r="E12" i="3"/>
  <c r="E13" i="3"/>
  <c r="O259" i="1" l="1"/>
  <c r="O264" i="1"/>
  <c r="O278" i="1"/>
  <c r="O209" i="1"/>
  <c r="O254" i="1"/>
  <c r="O293" i="1"/>
  <c r="O242" i="1"/>
  <c r="O250" i="1"/>
  <c r="O223" i="1"/>
  <c r="O239" i="1"/>
  <c r="O271" i="1"/>
  <c r="O224" i="1"/>
  <c r="O301" i="1"/>
  <c r="O206" i="1"/>
  <c r="O238" i="1"/>
  <c r="O289" i="1"/>
  <c r="O221" i="1"/>
  <c r="O296" i="1"/>
  <c r="O208" i="1"/>
  <c r="O205" i="1"/>
  <c r="O246" i="1"/>
  <c r="O234" i="1"/>
  <c r="O258" i="1"/>
  <c r="O290" i="1"/>
  <c r="O298" i="1"/>
  <c r="O222" i="1"/>
  <c r="O226" i="1"/>
  <c r="O220" i="1"/>
  <c r="O291" i="1"/>
  <c r="O212" i="1"/>
  <c r="O270" i="1"/>
  <c r="O255" i="1"/>
  <c r="O215" i="1"/>
  <c r="O263" i="1"/>
  <c r="O299" i="1"/>
  <c r="O262" i="1"/>
  <c r="O218" i="1"/>
  <c r="O210" i="1"/>
  <c r="O287" i="1"/>
  <c r="O230" i="1"/>
  <c r="O247" i="1"/>
  <c r="O279" i="1"/>
  <c r="O244" i="1"/>
  <c r="O295" i="1"/>
  <c r="O251" i="1"/>
  <c r="O267" i="1"/>
  <c r="O248" i="1"/>
  <c r="O211" i="1"/>
  <c r="O266" i="1"/>
  <c r="O232" i="1"/>
  <c r="O282" i="1"/>
  <c r="O219" i="1"/>
  <c r="O214" i="1"/>
  <c r="O228" i="1"/>
  <c r="O240" i="1"/>
  <c r="O229" i="1"/>
  <c r="O237" i="1"/>
  <c r="O261" i="1"/>
  <c r="O277" i="1"/>
  <c r="O269" i="1"/>
  <c r="O285" i="1"/>
  <c r="O245" i="1"/>
  <c r="O225" i="1"/>
  <c r="O241" i="1"/>
  <c r="O257" i="1"/>
  <c r="O273" i="1"/>
  <c r="O253" i="1"/>
  <c r="O233" i="1"/>
  <c r="O249" i="1"/>
  <c r="O265" i="1"/>
  <c r="O28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C202" i="1"/>
  <c r="K202" i="1" s="1"/>
  <c r="L202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O202" i="1" l="1"/>
  <c r="C2" i="1"/>
  <c r="K2" i="1" s="1"/>
  <c r="C3" i="1"/>
  <c r="K3" i="1" s="1"/>
  <c r="C4" i="1"/>
  <c r="K4" i="1" s="1"/>
  <c r="C5" i="1"/>
  <c r="K5" i="1" s="1"/>
  <c r="C6" i="1"/>
  <c r="K6" i="1" s="1"/>
  <c r="C7" i="1"/>
  <c r="K7" i="1" s="1"/>
  <c r="C8" i="1"/>
  <c r="K8" i="1" s="1"/>
  <c r="C9" i="1"/>
  <c r="K9" i="1" s="1"/>
  <c r="C10" i="1"/>
  <c r="K10" i="1" s="1"/>
  <c r="C11" i="1"/>
  <c r="K11" i="1" s="1"/>
  <c r="C12" i="1"/>
  <c r="K12" i="1" s="1"/>
  <c r="C13" i="1"/>
  <c r="K13" i="1" s="1"/>
  <c r="C14" i="1"/>
  <c r="K14" i="1" s="1"/>
  <c r="C15" i="1"/>
  <c r="K15" i="1" s="1"/>
  <c r="C16" i="1"/>
  <c r="K16" i="1" s="1"/>
  <c r="C17" i="1"/>
  <c r="K17" i="1" s="1"/>
  <c r="C18" i="1"/>
  <c r="K18" i="1" s="1"/>
  <c r="C19" i="1"/>
  <c r="K19" i="1" s="1"/>
  <c r="C20" i="1"/>
  <c r="K20" i="1" s="1"/>
  <c r="C21" i="1"/>
  <c r="K21" i="1" s="1"/>
  <c r="C22" i="1"/>
  <c r="K22" i="1" s="1"/>
  <c r="C23" i="1"/>
  <c r="K23" i="1" s="1"/>
  <c r="C24" i="1"/>
  <c r="K24" i="1" s="1"/>
  <c r="C25" i="1"/>
  <c r="K25" i="1" s="1"/>
  <c r="C26" i="1"/>
  <c r="K26" i="1" s="1"/>
  <c r="C27" i="1"/>
  <c r="K27" i="1" s="1"/>
  <c r="C28" i="1"/>
  <c r="K28" i="1" s="1"/>
  <c r="C29" i="1"/>
  <c r="K29" i="1" s="1"/>
  <c r="C30" i="1"/>
  <c r="K30" i="1" s="1"/>
  <c r="C31" i="1"/>
  <c r="K31" i="1" s="1"/>
  <c r="C32" i="1"/>
  <c r="K32" i="1" s="1"/>
  <c r="C33" i="1"/>
  <c r="K33" i="1" s="1"/>
  <c r="C34" i="1"/>
  <c r="K34" i="1" s="1"/>
  <c r="C35" i="1"/>
  <c r="K35" i="1" s="1"/>
  <c r="C36" i="1"/>
  <c r="K36" i="1" s="1"/>
  <c r="C37" i="1"/>
  <c r="K37" i="1" s="1"/>
  <c r="C38" i="1"/>
  <c r="K38" i="1" s="1"/>
  <c r="C39" i="1"/>
  <c r="K39" i="1" s="1"/>
  <c r="C40" i="1"/>
  <c r="K40" i="1" s="1"/>
  <c r="C41" i="1"/>
  <c r="K41" i="1" s="1"/>
  <c r="C42" i="1"/>
  <c r="K42" i="1" s="1"/>
  <c r="C43" i="1"/>
  <c r="K43" i="1" s="1"/>
  <c r="C44" i="1"/>
  <c r="K44" i="1" s="1"/>
  <c r="C45" i="1"/>
  <c r="K45" i="1" s="1"/>
  <c r="C46" i="1"/>
  <c r="K46" i="1" s="1"/>
  <c r="C47" i="1"/>
  <c r="K47" i="1" s="1"/>
  <c r="C48" i="1"/>
  <c r="K48" i="1" s="1"/>
  <c r="C49" i="1"/>
  <c r="K49" i="1" s="1"/>
  <c r="C50" i="1"/>
  <c r="K50" i="1" s="1"/>
  <c r="C51" i="1"/>
  <c r="K51" i="1" s="1"/>
  <c r="C52" i="1"/>
  <c r="K52" i="1" s="1"/>
  <c r="C53" i="1"/>
  <c r="K53" i="1" s="1"/>
  <c r="C54" i="1"/>
  <c r="K54" i="1" s="1"/>
  <c r="C55" i="1"/>
  <c r="K55" i="1" s="1"/>
  <c r="C56" i="1"/>
  <c r="K56" i="1" s="1"/>
  <c r="C57" i="1"/>
  <c r="K57" i="1" s="1"/>
  <c r="C58" i="1"/>
  <c r="K58" i="1" s="1"/>
  <c r="C59" i="1"/>
  <c r="K59" i="1" s="1"/>
  <c r="C60" i="1"/>
  <c r="K60" i="1" s="1"/>
  <c r="C61" i="1"/>
  <c r="K61" i="1" s="1"/>
  <c r="C62" i="1"/>
  <c r="K62" i="1" s="1"/>
  <c r="C63" i="1"/>
  <c r="K63" i="1" s="1"/>
  <c r="C64" i="1"/>
  <c r="K64" i="1" s="1"/>
  <c r="C65" i="1"/>
  <c r="K65" i="1" s="1"/>
  <c r="C66" i="1"/>
  <c r="K66" i="1" s="1"/>
  <c r="C67" i="1"/>
  <c r="K67" i="1" s="1"/>
  <c r="C68" i="1"/>
  <c r="K68" i="1" s="1"/>
  <c r="C69" i="1"/>
  <c r="K69" i="1" s="1"/>
  <c r="C70" i="1"/>
  <c r="K70" i="1" s="1"/>
  <c r="C71" i="1"/>
  <c r="K71" i="1" s="1"/>
  <c r="C72" i="1"/>
  <c r="K72" i="1" s="1"/>
  <c r="C73" i="1"/>
  <c r="K73" i="1" s="1"/>
  <c r="C74" i="1"/>
  <c r="K74" i="1" s="1"/>
  <c r="C75" i="1"/>
  <c r="K75" i="1" s="1"/>
  <c r="C76" i="1"/>
  <c r="K76" i="1" s="1"/>
  <c r="C77" i="1"/>
  <c r="K77" i="1" s="1"/>
  <c r="C78" i="1"/>
  <c r="K78" i="1" s="1"/>
  <c r="C79" i="1"/>
  <c r="K79" i="1" s="1"/>
  <c r="C80" i="1"/>
  <c r="K80" i="1" s="1"/>
  <c r="C81" i="1"/>
  <c r="K81" i="1" s="1"/>
  <c r="C82" i="1"/>
  <c r="K82" i="1" s="1"/>
  <c r="C83" i="1"/>
  <c r="K83" i="1" s="1"/>
  <c r="C84" i="1"/>
  <c r="K84" i="1" s="1"/>
  <c r="C85" i="1"/>
  <c r="K85" i="1" s="1"/>
  <c r="C86" i="1"/>
  <c r="K86" i="1" s="1"/>
  <c r="C87" i="1"/>
  <c r="K87" i="1" s="1"/>
  <c r="C88" i="1"/>
  <c r="K88" i="1" s="1"/>
  <c r="C89" i="1"/>
  <c r="K89" i="1" s="1"/>
  <c r="C90" i="1"/>
  <c r="K90" i="1" s="1"/>
  <c r="C91" i="1"/>
  <c r="K91" i="1" s="1"/>
  <c r="C92" i="1"/>
  <c r="K92" i="1" s="1"/>
  <c r="C93" i="1"/>
  <c r="K93" i="1" s="1"/>
  <c r="C94" i="1"/>
  <c r="K94" i="1" s="1"/>
  <c r="C95" i="1"/>
  <c r="K95" i="1" s="1"/>
  <c r="C96" i="1"/>
  <c r="K96" i="1" s="1"/>
  <c r="C97" i="1"/>
  <c r="K97" i="1" s="1"/>
  <c r="C98" i="1"/>
  <c r="K98" i="1" s="1"/>
  <c r="C99" i="1"/>
  <c r="K99" i="1" s="1"/>
  <c r="C100" i="1"/>
  <c r="K100" i="1" s="1"/>
  <c r="C101" i="1"/>
  <c r="K101" i="1" s="1"/>
  <c r="C102" i="1"/>
  <c r="K102" i="1" s="1"/>
  <c r="C103" i="1"/>
  <c r="K103" i="1" s="1"/>
  <c r="C104" i="1"/>
  <c r="K104" i="1" s="1"/>
  <c r="C105" i="1"/>
  <c r="K105" i="1" s="1"/>
  <c r="C106" i="1"/>
  <c r="K106" i="1" s="1"/>
  <c r="C107" i="1"/>
  <c r="K107" i="1" s="1"/>
  <c r="C108" i="1"/>
  <c r="K108" i="1" s="1"/>
  <c r="C109" i="1"/>
  <c r="K109" i="1" s="1"/>
  <c r="C110" i="1"/>
  <c r="K110" i="1" s="1"/>
  <c r="C111" i="1"/>
  <c r="K111" i="1" s="1"/>
  <c r="C112" i="1"/>
  <c r="K112" i="1" s="1"/>
  <c r="C113" i="1"/>
  <c r="K113" i="1" s="1"/>
  <c r="C114" i="1"/>
  <c r="K114" i="1" s="1"/>
  <c r="C115" i="1"/>
  <c r="K115" i="1" s="1"/>
  <c r="C116" i="1"/>
  <c r="K116" i="1" s="1"/>
  <c r="C117" i="1"/>
  <c r="K117" i="1" s="1"/>
  <c r="C118" i="1"/>
  <c r="K118" i="1" s="1"/>
  <c r="C119" i="1"/>
  <c r="K119" i="1" s="1"/>
  <c r="C120" i="1"/>
  <c r="K120" i="1" s="1"/>
  <c r="C121" i="1"/>
  <c r="K121" i="1" s="1"/>
  <c r="C122" i="1"/>
  <c r="K122" i="1" s="1"/>
  <c r="C123" i="1"/>
  <c r="K123" i="1" s="1"/>
  <c r="C124" i="1"/>
  <c r="K124" i="1" s="1"/>
  <c r="C125" i="1"/>
  <c r="K125" i="1" s="1"/>
  <c r="C126" i="1"/>
  <c r="K126" i="1" s="1"/>
  <c r="C127" i="1"/>
  <c r="K127" i="1" s="1"/>
  <c r="C128" i="1"/>
  <c r="K128" i="1" s="1"/>
  <c r="C129" i="1"/>
  <c r="K129" i="1" s="1"/>
  <c r="C130" i="1"/>
  <c r="K130" i="1" s="1"/>
  <c r="C131" i="1"/>
  <c r="K131" i="1" s="1"/>
  <c r="C132" i="1"/>
  <c r="K132" i="1" s="1"/>
  <c r="C133" i="1"/>
  <c r="K133" i="1" s="1"/>
  <c r="C134" i="1"/>
  <c r="K134" i="1" s="1"/>
  <c r="C135" i="1"/>
  <c r="K135" i="1" s="1"/>
  <c r="C136" i="1"/>
  <c r="K136" i="1" s="1"/>
  <c r="C137" i="1"/>
  <c r="K137" i="1" s="1"/>
  <c r="C138" i="1"/>
  <c r="K138" i="1" s="1"/>
  <c r="C139" i="1"/>
  <c r="K139" i="1" s="1"/>
  <c r="C140" i="1"/>
  <c r="K140" i="1" s="1"/>
  <c r="C141" i="1"/>
  <c r="K141" i="1" s="1"/>
  <c r="C142" i="1"/>
  <c r="K142" i="1" s="1"/>
  <c r="C143" i="1"/>
  <c r="K143" i="1" s="1"/>
  <c r="C144" i="1"/>
  <c r="K144" i="1" s="1"/>
  <c r="C145" i="1"/>
  <c r="K145" i="1" s="1"/>
  <c r="C146" i="1"/>
  <c r="K146" i="1" s="1"/>
  <c r="C147" i="1"/>
  <c r="K147" i="1" s="1"/>
  <c r="C148" i="1"/>
  <c r="K148" i="1" s="1"/>
  <c r="C149" i="1"/>
  <c r="K149" i="1" s="1"/>
  <c r="C150" i="1"/>
  <c r="K150" i="1" s="1"/>
  <c r="C151" i="1"/>
  <c r="K151" i="1" s="1"/>
  <c r="C152" i="1"/>
  <c r="K152" i="1" s="1"/>
  <c r="C153" i="1"/>
  <c r="K153" i="1" s="1"/>
  <c r="C154" i="1"/>
  <c r="K154" i="1" s="1"/>
  <c r="C155" i="1"/>
  <c r="K155" i="1" s="1"/>
  <c r="C156" i="1"/>
  <c r="K156" i="1" s="1"/>
  <c r="C157" i="1"/>
  <c r="K157" i="1" s="1"/>
  <c r="C158" i="1"/>
  <c r="K158" i="1" s="1"/>
  <c r="C159" i="1"/>
  <c r="K159" i="1" s="1"/>
  <c r="C160" i="1"/>
  <c r="K160" i="1" s="1"/>
  <c r="C161" i="1"/>
  <c r="K161" i="1" s="1"/>
  <c r="C162" i="1"/>
  <c r="K162" i="1" s="1"/>
  <c r="C163" i="1"/>
  <c r="K163" i="1" s="1"/>
  <c r="C164" i="1"/>
  <c r="K164" i="1" s="1"/>
  <c r="C165" i="1"/>
  <c r="K165" i="1" s="1"/>
  <c r="C166" i="1"/>
  <c r="K166" i="1" s="1"/>
  <c r="C167" i="1"/>
  <c r="K167" i="1" s="1"/>
  <c r="C168" i="1"/>
  <c r="K168" i="1" s="1"/>
  <c r="C169" i="1"/>
  <c r="K169" i="1" s="1"/>
  <c r="C170" i="1"/>
  <c r="K170" i="1" s="1"/>
  <c r="C171" i="1"/>
  <c r="K171" i="1" s="1"/>
  <c r="C172" i="1"/>
  <c r="K172" i="1" s="1"/>
  <c r="C173" i="1"/>
  <c r="K173" i="1" s="1"/>
  <c r="C174" i="1"/>
  <c r="K174" i="1" s="1"/>
  <c r="C175" i="1"/>
  <c r="K175" i="1" s="1"/>
  <c r="C176" i="1"/>
  <c r="K176" i="1" s="1"/>
  <c r="C177" i="1"/>
  <c r="K177" i="1" s="1"/>
  <c r="C178" i="1"/>
  <c r="K178" i="1" s="1"/>
  <c r="C179" i="1"/>
  <c r="K179" i="1" s="1"/>
  <c r="C180" i="1"/>
  <c r="K180" i="1" s="1"/>
  <c r="C181" i="1"/>
  <c r="K181" i="1" s="1"/>
  <c r="C182" i="1"/>
  <c r="K182" i="1" s="1"/>
  <c r="C183" i="1"/>
  <c r="K183" i="1" s="1"/>
  <c r="C184" i="1"/>
  <c r="K184" i="1" s="1"/>
  <c r="C185" i="1"/>
  <c r="K185" i="1" s="1"/>
  <c r="C186" i="1"/>
  <c r="K186" i="1" s="1"/>
  <c r="C187" i="1"/>
  <c r="K187" i="1" s="1"/>
  <c r="C188" i="1"/>
  <c r="K188" i="1" s="1"/>
  <c r="C189" i="1"/>
  <c r="K189" i="1" s="1"/>
  <c r="C190" i="1"/>
  <c r="K190" i="1" s="1"/>
  <c r="C191" i="1"/>
  <c r="K191" i="1" s="1"/>
  <c r="C192" i="1"/>
  <c r="K192" i="1" s="1"/>
  <c r="C193" i="1"/>
  <c r="K193" i="1" s="1"/>
  <c r="C194" i="1"/>
  <c r="K194" i="1" s="1"/>
  <c r="C195" i="1"/>
  <c r="K195" i="1" s="1"/>
  <c r="C196" i="1"/>
  <c r="K196" i="1" s="1"/>
  <c r="C197" i="1"/>
  <c r="K197" i="1" s="1"/>
  <c r="C198" i="1"/>
  <c r="K198" i="1" s="1"/>
  <c r="C199" i="1"/>
  <c r="K199" i="1" s="1"/>
  <c r="C200" i="1"/>
  <c r="K200" i="1" s="1"/>
  <c r="C201" i="1"/>
  <c r="K201" i="1" s="1"/>
  <c r="O139" i="1" l="1"/>
  <c r="O41" i="1"/>
  <c r="O85" i="1"/>
  <c r="O137" i="1"/>
  <c r="O117" i="1"/>
  <c r="O9" i="1"/>
  <c r="O53" i="1"/>
  <c r="O101" i="1"/>
  <c r="O140" i="1"/>
  <c r="O24" i="1"/>
  <c r="O72" i="1"/>
  <c r="O184" i="1"/>
  <c r="O10" i="1"/>
  <c r="O26" i="1"/>
  <c r="O42" i="1"/>
  <c r="O58" i="1"/>
  <c r="O74" i="1"/>
  <c r="O90" i="1"/>
  <c r="O106" i="1"/>
  <c r="O122" i="1"/>
  <c r="O138" i="1"/>
  <c r="O154" i="1"/>
  <c r="O170" i="1"/>
  <c r="O186" i="1"/>
  <c r="O156" i="1"/>
  <c r="O196" i="1"/>
  <c r="O17" i="1"/>
  <c r="O29" i="1"/>
  <c r="O65" i="1"/>
  <c r="O77" i="1"/>
  <c r="O113" i="1"/>
  <c r="O173" i="1"/>
  <c r="O165" i="1"/>
  <c r="O32" i="1"/>
  <c r="O44" i="1"/>
  <c r="O76" i="1"/>
  <c r="O132" i="1"/>
  <c r="O5" i="1"/>
  <c r="O57" i="1"/>
  <c r="O97" i="1"/>
  <c r="O109" i="1"/>
  <c r="O12" i="1"/>
  <c r="O60" i="1"/>
  <c r="O116" i="1"/>
  <c r="O160" i="1"/>
  <c r="O25" i="1"/>
  <c r="O81" i="1"/>
  <c r="O93" i="1"/>
  <c r="O129" i="1"/>
  <c r="O185" i="1"/>
  <c r="O6" i="1"/>
  <c r="O22" i="1"/>
  <c r="O38" i="1"/>
  <c r="O54" i="1"/>
  <c r="O70" i="1"/>
  <c r="O86" i="1"/>
  <c r="O102" i="1"/>
  <c r="O118" i="1"/>
  <c r="O134" i="1"/>
  <c r="O150" i="1"/>
  <c r="O166" i="1"/>
  <c r="O182" i="1"/>
  <c r="O198" i="1"/>
  <c r="O48" i="1"/>
  <c r="O56" i="1"/>
  <c r="O92" i="1"/>
  <c r="O144" i="1"/>
  <c r="O188" i="1"/>
  <c r="O153" i="1"/>
  <c r="O3" i="1"/>
  <c r="O15" i="1"/>
  <c r="O19" i="1"/>
  <c r="O31" i="1"/>
  <c r="O35" i="1"/>
  <c r="O47" i="1"/>
  <c r="O51" i="1"/>
  <c r="O63" i="1"/>
  <c r="O67" i="1"/>
  <c r="O79" i="1"/>
  <c r="O83" i="1"/>
  <c r="O95" i="1"/>
  <c r="O99" i="1"/>
  <c r="O111" i="1"/>
  <c r="O115" i="1"/>
  <c r="O127" i="1"/>
  <c r="O131" i="1"/>
  <c r="O147" i="1"/>
  <c r="O163" i="1"/>
  <c r="O179" i="1"/>
  <c r="O195" i="1"/>
  <c r="O88" i="1"/>
  <c r="O124" i="1"/>
  <c r="O180" i="1"/>
  <c r="O149" i="1"/>
  <c r="O157" i="1"/>
  <c r="O172" i="1"/>
  <c r="O141" i="1"/>
  <c r="O177" i="1"/>
  <c r="O2" i="1"/>
  <c r="O18" i="1"/>
  <c r="O34" i="1"/>
  <c r="O50" i="1"/>
  <c r="O66" i="1"/>
  <c r="O82" i="1"/>
  <c r="O98" i="1"/>
  <c r="O114" i="1"/>
  <c r="O130" i="1"/>
  <c r="O146" i="1"/>
  <c r="O162" i="1"/>
  <c r="O178" i="1"/>
  <c r="O194" i="1"/>
  <c r="O36" i="1"/>
  <c r="O80" i="1"/>
  <c r="O136" i="1"/>
  <c r="O176" i="1"/>
  <c r="O89" i="1"/>
  <c r="O133" i="1"/>
  <c r="O145" i="1"/>
  <c r="O181" i="1"/>
  <c r="O189" i="1"/>
  <c r="O7" i="1"/>
  <c r="O11" i="1"/>
  <c r="O23" i="1"/>
  <c r="O27" i="1"/>
  <c r="O39" i="1"/>
  <c r="O43" i="1"/>
  <c r="O55" i="1"/>
  <c r="O59" i="1"/>
  <c r="O71" i="1"/>
  <c r="O75" i="1"/>
  <c r="O87" i="1"/>
  <c r="O91" i="1"/>
  <c r="O107" i="1"/>
  <c r="O119" i="1"/>
  <c r="O123" i="1"/>
  <c r="O143" i="1"/>
  <c r="O155" i="1"/>
  <c r="O159" i="1"/>
  <c r="O171" i="1"/>
  <c r="O175" i="1"/>
  <c r="O187" i="1"/>
  <c r="O191" i="1"/>
  <c r="O16" i="1"/>
  <c r="O64" i="1"/>
  <c r="O112" i="1"/>
  <c r="O168" i="1"/>
  <c r="O33" i="1"/>
  <c r="O73" i="1"/>
  <c r="O4" i="1"/>
  <c r="O8" i="1"/>
  <c r="O28" i="1"/>
  <c r="O40" i="1"/>
  <c r="O84" i="1"/>
  <c r="O104" i="1"/>
  <c r="O13" i="1"/>
  <c r="O49" i="1"/>
  <c r="O61" i="1"/>
  <c r="O105" i="1"/>
  <c r="O161" i="1"/>
  <c r="O169" i="1"/>
  <c r="O193" i="1"/>
  <c r="O201" i="1"/>
  <c r="O14" i="1"/>
  <c r="O30" i="1"/>
  <c r="O46" i="1"/>
  <c r="O62" i="1"/>
  <c r="O78" i="1"/>
  <c r="O94" i="1"/>
  <c r="O110" i="1"/>
  <c r="O126" i="1"/>
  <c r="O142" i="1"/>
  <c r="O158" i="1"/>
  <c r="O174" i="1"/>
  <c r="O190" i="1"/>
  <c r="O20" i="1"/>
  <c r="O68" i="1"/>
  <c r="O96" i="1"/>
  <c r="O108" i="1"/>
  <c r="O120" i="1"/>
  <c r="O164" i="1"/>
  <c r="O45" i="1"/>
  <c r="O121" i="1"/>
  <c r="O103" i="1"/>
  <c r="O135" i="1"/>
  <c r="O151" i="1"/>
  <c r="O167" i="1"/>
  <c r="O183" i="1"/>
  <c r="O199" i="1"/>
  <c r="O52" i="1"/>
  <c r="O100" i="1"/>
  <c r="O152" i="1"/>
  <c r="O192" i="1"/>
  <c r="O200" i="1"/>
  <c r="O21" i="1"/>
  <c r="O69" i="1"/>
  <c r="O125" i="1"/>
  <c r="O197" i="1"/>
  <c r="O128" i="1"/>
  <c r="O148" i="1"/>
  <c r="O37" i="1"/>
</calcChain>
</file>

<file path=xl/sharedStrings.xml><?xml version="1.0" encoding="utf-8"?>
<sst xmlns="http://schemas.openxmlformats.org/spreadsheetml/2006/main" count="1914" uniqueCount="1171">
  <si>
    <t>Column1</t>
  </si>
  <si>
    <t>Column2</t>
  </si>
  <si>
    <t>Column3</t>
  </si>
  <si>
    <t>Column4</t>
  </si>
  <si>
    <t>Column5</t>
  </si>
  <si>
    <t>lat</t>
  </si>
  <si>
    <t>lng</t>
  </si>
  <si>
    <t>Web-URL</t>
  </si>
  <si>
    <t>REWE ZENTRALFINANZ E G KÖLN</t>
  </si>
  <si>
    <t>Köln</t>
  </si>
  <si>
    <t>45.648.900 T€ (2016)</t>
  </si>
  <si>
    <t>https://www.rewe-group.com</t>
  </si>
  <si>
    <t>RWE POWER AG KÖLN</t>
  </si>
  <si>
    <t>42.771.000 T€ (2003)</t>
  </si>
  <si>
    <t>http://www.rwe.com</t>
  </si>
  <si>
    <t>DEUTSCHE LUFTHANSA AG KÖLN</t>
  </si>
  <si>
    <t>31.660.000 T€ (2016)</t>
  </si>
  <si>
    <t>https://www.lufthansa.com</t>
  </si>
  <si>
    <t>REWE DEUTSCHER SUPERMARKT AG CO KGAA KÖL</t>
  </si>
  <si>
    <t>28.530.500 T€ (2016)</t>
  </si>
  <si>
    <t>Ford Deutschland Holding GmbH</t>
  </si>
  <si>
    <t>23.079.800 T€ (2016)</t>
  </si>
  <si>
    <t>https://www.ford.de</t>
  </si>
  <si>
    <t>Ford-Werke GmbH</t>
  </si>
  <si>
    <t>19.815.000 T€ (2015)</t>
  </si>
  <si>
    <t>INEOS Deutschland Holding GmbH</t>
  </si>
  <si>
    <t>17.220.500 T€ (2014)</t>
  </si>
  <si>
    <t>http://www.ineoskoeln.de</t>
  </si>
  <si>
    <t>NKT Group GmbH</t>
  </si>
  <si>
    <t>14.451.100 T€ (2010)</t>
  </si>
  <si>
    <t>https://www.nkt.com</t>
  </si>
  <si>
    <t>LANXESS AG KÖLN</t>
  </si>
  <si>
    <t>7.699.000 T€ (2016)</t>
  </si>
  <si>
    <t>https://lanxess.de</t>
  </si>
  <si>
    <t>Autowerkstatt Rainer Herzer GmbH</t>
  </si>
  <si>
    <t>7.274.000 T€ (2006)</t>
  </si>
  <si>
    <t>transGourmet Holding GmbH</t>
  </si>
  <si>
    <t>6.230.915 T€ (2010)</t>
  </si>
  <si>
    <t>STADTWERKE KÖLN GMBH KÖLN</t>
  </si>
  <si>
    <t>4.763.296 T€ (2015)</t>
  </si>
  <si>
    <t>LANXESS DEUTSCHLAND GMBH LEVERKUSEN</t>
  </si>
  <si>
    <t>3.377.869 T€ (2006)</t>
  </si>
  <si>
    <t>GALERIA KAUFHOF GMBH KÖLN</t>
  </si>
  <si>
    <t>2.694.376 T€ (2015)</t>
  </si>
  <si>
    <t>https://www.galeria-kaufhof.de</t>
  </si>
  <si>
    <t>INEOS Deutschland GmbH</t>
  </si>
  <si>
    <t>2.524.913 T€ (2007)</t>
  </si>
  <si>
    <t>RHEINENERGIE AG KÖLN</t>
  </si>
  <si>
    <t>2.457.049 T€ (2016)</t>
  </si>
  <si>
    <t>https://www.rheinenergie.com</t>
  </si>
  <si>
    <t>RAIFFEISEN WARENZENTRALE RHEIN MAIN KÖLN</t>
  </si>
  <si>
    <t>2.386.860 T€ (2015)</t>
  </si>
  <si>
    <t>TOOM BAUMARKT GMBH KOELN</t>
  </si>
  <si>
    <t>2.260.908 T€ (2016)</t>
  </si>
  <si>
    <t>https://toom.de</t>
  </si>
  <si>
    <t>INEOS Manufacturing Deutschland GmbH</t>
  </si>
  <si>
    <t>2.233.128 T€ (2006)</t>
  </si>
  <si>
    <t>STRABAG AG KÖLN</t>
  </si>
  <si>
    <t>2.199.491 T€ (2016)</t>
  </si>
  <si>
    <t>http://www.strabag.de</t>
  </si>
  <si>
    <t>Unitymedia GmbH</t>
  </si>
  <si>
    <t>2.172.300 T€ (2015)</t>
  </si>
  <si>
    <t>https://www.unitymedia.de</t>
  </si>
  <si>
    <t>RHEINENERGIE TRADING GMBH KÖLN</t>
  </si>
  <si>
    <t>2.079.543 T€ (2015)</t>
  </si>
  <si>
    <t>TÜV RHEINLAND AG KÖLN</t>
  </si>
  <si>
    <t>1.917.886 T€ (2016)</t>
  </si>
  <si>
    <t>https://www.tuv.com</t>
  </si>
  <si>
    <t>BP Chemie GmbH</t>
  </si>
  <si>
    <t>1.886.320 T€ (2000)</t>
  </si>
  <si>
    <t>STRABAG AG KOELN</t>
  </si>
  <si>
    <t>1.826.458 T€ (2015)</t>
  </si>
  <si>
    <t>RTL Television GmbH</t>
  </si>
  <si>
    <t>1.708.498 T€ (2016)</t>
  </si>
  <si>
    <t>https://www.mediengruppe-rtl.de</t>
  </si>
  <si>
    <t>Der Grüne Punkt - Duales System Deutschland Aktiengesellschaft</t>
  </si>
  <si>
    <t>1.696.511 T€ (2003)</t>
  </si>
  <si>
    <t>https://www.gruener-punkt.de</t>
  </si>
  <si>
    <t>STRABAG AG</t>
  </si>
  <si>
    <t>1.657.968 T€ (2002)</t>
  </si>
  <si>
    <t>http://www.strabag.com</t>
  </si>
  <si>
    <t>Volvo Car Germany GmbH</t>
  </si>
  <si>
    <t>1.634.827 T€ (2016)</t>
  </si>
  <si>
    <t>https://www.volvocars.com</t>
  </si>
  <si>
    <t>REWE Großflächen- gesellschaft mbH</t>
  </si>
  <si>
    <t>1.496.123 T€ (2004)</t>
  </si>
  <si>
    <t>REWE ZENTRAL AKTIENGESELLSCHAFT KÖLN</t>
  </si>
  <si>
    <t>1.364.900 T€ (2016)</t>
  </si>
  <si>
    <t>DER Touristik Deutschland GmbH</t>
  </si>
  <si>
    <t>1.323.518 T€ (2004)</t>
  </si>
  <si>
    <t>http://www.dertouristik.com</t>
  </si>
  <si>
    <t>AXA Service AG</t>
  </si>
  <si>
    <t>1.314.350 T€ (2008)</t>
  </si>
  <si>
    <t>https://www.axa.de</t>
  </si>
  <si>
    <t>INEOS Köln GmbH</t>
  </si>
  <si>
    <t>1.303.504 T€ (2016)</t>
  </si>
  <si>
    <t>DEUTZ AG KÖLN</t>
  </si>
  <si>
    <t>1.260.200 T€ (2016)</t>
  </si>
  <si>
    <t>https://www.deutz.com</t>
  </si>
  <si>
    <t>GETRAG FORD Transmissions GmbH</t>
  </si>
  <si>
    <t>1.244.457 T€ (2015)</t>
  </si>
  <si>
    <t>PEUGEOT DEUTSCHLAND GMBH SAARBRÜCKEN</t>
  </si>
  <si>
    <t>1.179.409 T€ (2015)</t>
  </si>
  <si>
    <t>https://haendler.peugeot.de</t>
  </si>
  <si>
    <t>1.161.925 T€ (2008)</t>
  </si>
  <si>
    <t>Toyota Deutschland GmbH</t>
  </si>
  <si>
    <t>1.137.858 T€ (2016)</t>
  </si>
  <si>
    <t>https://www.toyota.de</t>
  </si>
  <si>
    <t>Ströer SE &amp; Co. KGaA</t>
  </si>
  <si>
    <t>1.123.257 T€ (2016)</t>
  </si>
  <si>
    <t>https://www.stroeer.com</t>
  </si>
  <si>
    <t>JT International Germany GmbH</t>
  </si>
  <si>
    <t>1.029.992 T€ (2005)</t>
  </si>
  <si>
    <t>Juan Garcia-Lax Gesellschaft mit beschränkter Haftung</t>
  </si>
  <si>
    <t>1.025.587 T€ (2014)</t>
  </si>
  <si>
    <t>https://garcia-lax.de</t>
  </si>
  <si>
    <t>PFEIFER LANGEN GMBH CO. KG KÖLN</t>
  </si>
  <si>
    <t>1.009.900 T€ (2015)</t>
  </si>
  <si>
    <t>http://www.pfeifer-langen.com</t>
  </si>
  <si>
    <t>FÜR SIE Handelsgenossenschaft eG Food - Non Food</t>
  </si>
  <si>
    <t>927.549 T€ (2015)</t>
  </si>
  <si>
    <t>https://www.cio.de</t>
  </si>
  <si>
    <t>Akzo Nobel GmbH</t>
  </si>
  <si>
    <t>924.600 T€ (2015)</t>
  </si>
  <si>
    <t>https://www.akzonobel.com</t>
  </si>
  <si>
    <t>FÜR SIE Lebensmittelhandel-Verwaltungsgesellschaft mbH</t>
  </si>
  <si>
    <t>861.656 T€ (2015)</t>
  </si>
  <si>
    <t>https://www.fuer-sie-eg.de</t>
  </si>
  <si>
    <t>Intersnack Knabber-Gebäck Unternehmensverwaltungs-GmbH &amp; Co. Kommanditgesellschaft</t>
  </si>
  <si>
    <t>834.343 T€ (2009)</t>
  </si>
  <si>
    <t>https://www.intersnack.de</t>
  </si>
  <si>
    <t>Der Grüne Punkt - Duales System Deutschland GmbH</t>
  </si>
  <si>
    <t>821.703 T€ (2008)</t>
  </si>
  <si>
    <t>Unitymedia BW GmbH</t>
  </si>
  <si>
    <t>775.677 T€ (2015)</t>
  </si>
  <si>
    <t>TOYOTA Leasing GmbH</t>
  </si>
  <si>
    <t>749.208 T€ (2008)</t>
  </si>
  <si>
    <t>Rheinbraun Brennstoff GmbH</t>
  </si>
  <si>
    <t>706.921 T€ (2011)</t>
  </si>
  <si>
    <t>https://www.rheinbraun-brennstoff.de</t>
  </si>
  <si>
    <t>Usinor Stahl GmbH</t>
  </si>
  <si>
    <t>701.710 T€ (2002)</t>
  </si>
  <si>
    <t>DSD - Duales System Holding GmbH &amp; Co. KG</t>
  </si>
  <si>
    <t>647.953 T€ (2014)</t>
  </si>
  <si>
    <t>Yello Strom GmbH</t>
  </si>
  <si>
    <t>640.953 T€ (2016)</t>
  </si>
  <si>
    <t>VOX Television GmbH</t>
  </si>
  <si>
    <t>633.872 T€ (2016)</t>
  </si>
  <si>
    <t>https://www.vox.de</t>
  </si>
  <si>
    <t>UNITYMEDIA NRW GMBH KÖLN</t>
  </si>
  <si>
    <t>631.166 T€ (2009)</t>
  </si>
  <si>
    <t>Malteser Deutschland gemeinnützige GmbH</t>
  </si>
  <si>
    <t>627.485 T€ (2016)</t>
  </si>
  <si>
    <t>ArcelorMittal Distribution GmbH</t>
  </si>
  <si>
    <t>621.532 T€ (2011)</t>
  </si>
  <si>
    <t>https://germany.arcelormittal.com</t>
  </si>
  <si>
    <t>621.142 T€ (2013)</t>
  </si>
  <si>
    <t>Rheinische NETZGesellschaft mbH</t>
  </si>
  <si>
    <t>615.373 T€ (2015)</t>
  </si>
  <si>
    <t>http://www.rng.de</t>
  </si>
  <si>
    <t>Franz Beteiligungsgesellschaft mbH</t>
  </si>
  <si>
    <t>600.876 T€ (2015)</t>
  </si>
  <si>
    <t>https://www.northdata.de</t>
  </si>
  <si>
    <t>ALBA SE</t>
  </si>
  <si>
    <t>596.994 T€ (2016)</t>
  </si>
  <si>
    <t>https://www.alba.info</t>
  </si>
  <si>
    <t>ZEG Zweirad-Einkaufsgenossenschaft eingetragene Genossenschaft</t>
  </si>
  <si>
    <t>592.143 T€ (2015)</t>
  </si>
  <si>
    <t>http://www.zeg.de</t>
  </si>
  <si>
    <t>DuMont Mediengruppe GmbH &amp; Co.KG</t>
  </si>
  <si>
    <t>591.625 T€ (2016)</t>
  </si>
  <si>
    <t>Rosenbaum Verwaltungs GmbH</t>
  </si>
  <si>
    <t>591.285 T€ (2015)</t>
  </si>
  <si>
    <t>https://branchenbuch.meinestadt.de</t>
  </si>
  <si>
    <t>igus gmbh</t>
  </si>
  <si>
    <t>552.437 T€ (2015)</t>
  </si>
  <si>
    <t>https://www.igus.de</t>
  </si>
  <si>
    <t>Mediengruppe M. DuMont Schauberg GmbH &amp; Co. KG</t>
  </si>
  <si>
    <t>546.235 T€ (2015)</t>
  </si>
  <si>
    <t>PSA Retail GmbH</t>
  </si>
  <si>
    <t>530.582 T€ (2014)</t>
  </si>
  <si>
    <t>https://www.psa-retail.de</t>
  </si>
  <si>
    <t>Renault Retail Group Deutschland GmbH</t>
  </si>
  <si>
    <t>522.471 T€ (2016)</t>
  </si>
  <si>
    <t>https://renault-retail.de</t>
  </si>
  <si>
    <t>SUEZ Recycling &amp; Recovery Deutschland GmbH</t>
  </si>
  <si>
    <t>522.055 T€ (2016)</t>
  </si>
  <si>
    <t>https://www.suez-deutschland.de</t>
  </si>
  <si>
    <t>Sara Lee Coffee &amp; Tea Germany GmbH</t>
  </si>
  <si>
    <t>504.720 T€ (2005)</t>
  </si>
  <si>
    <t>WILHELM BRANDENBURG GMBH + CO OHG KÖLN</t>
  </si>
  <si>
    <t>484.519 T€ (2008)</t>
  </si>
  <si>
    <t>http://www.wilhelmbrandenburg.de</t>
  </si>
  <si>
    <t>POLIFILM GMBH KÖLN</t>
  </si>
  <si>
    <t>478.059 T€ (2014)</t>
  </si>
  <si>
    <t>http://www.polifilm.de</t>
  </si>
  <si>
    <t>ENGIE Deutschland GmbH</t>
  </si>
  <si>
    <t>468.250 T€ (2015)</t>
  </si>
  <si>
    <t>https://www.engie-deutschland.de</t>
  </si>
  <si>
    <t>Volvo Car Holding Germany GmbH</t>
  </si>
  <si>
    <t>455.500 T€ (2008)</t>
  </si>
  <si>
    <t>cleverbridge AG</t>
  </si>
  <si>
    <t>446.482 T€ (2015)</t>
  </si>
  <si>
    <t>https://www.cleverbridge.com</t>
  </si>
  <si>
    <t>Omya Gesellschaft mit beschränkter Haftung</t>
  </si>
  <si>
    <t>438.575 T€ (2015)</t>
  </si>
  <si>
    <t>https://www.omya.com</t>
  </si>
  <si>
    <t>Universitätsklinikum Köln</t>
  </si>
  <si>
    <t>429.663 T€ (2013)</t>
  </si>
  <si>
    <t>https://www.uk-koeln.de</t>
  </si>
  <si>
    <t>Komet Electronic GmbH</t>
  </si>
  <si>
    <t>419.209 T€ (2007)</t>
  </si>
  <si>
    <t>https://www.kometgroup.com</t>
  </si>
  <si>
    <t>417.794 T€ (2015)</t>
  </si>
  <si>
    <t>NKT GmbH &amp; Co. KG</t>
  </si>
  <si>
    <t>416.684 T€ (2015)</t>
  </si>
  <si>
    <t>https://www.nkt.de</t>
  </si>
  <si>
    <t>INEOS Styrolution Köln GmbH</t>
  </si>
  <si>
    <t>416.132 T€ (2010)</t>
  </si>
  <si>
    <t>https://www.ineos-styrolution.com</t>
  </si>
  <si>
    <t>Xervon GmbH</t>
  </si>
  <si>
    <t>409.784 T€ (2009)</t>
  </si>
  <si>
    <t>R o s e n b a u m Fruchtimport und Logistik GmbH</t>
  </si>
  <si>
    <t>404.368 T€ (2016)</t>
  </si>
  <si>
    <t>https://www.rosenbaumgruppe.eu</t>
  </si>
  <si>
    <t>QSC AG KÖLN</t>
  </si>
  <si>
    <t>385.979 T€ (2016)</t>
  </si>
  <si>
    <t>https://www.qsc.de</t>
  </si>
  <si>
    <t>Hospitalvereinigung St. Marien GmbH</t>
  </si>
  <si>
    <t>377.471 T€ (2016)</t>
  </si>
  <si>
    <t>https://www.cellitinnenhaeuser.de</t>
  </si>
  <si>
    <t>EMONS HOLDING GMBH &amp; CO KG KÖLN</t>
  </si>
  <si>
    <t>376.876 T€ (2015)</t>
  </si>
  <si>
    <t>https://www.emons.de</t>
  </si>
  <si>
    <t>Deutsche Infineum GmbH &amp; Co. KG</t>
  </si>
  <si>
    <t>370.837 T€ (2015)</t>
  </si>
  <si>
    <t>https://www.chemcologne.de</t>
  </si>
  <si>
    <t>Kliniken der Stadt Köln gGmbH</t>
  </si>
  <si>
    <t>365.815 T€ (2016)</t>
  </si>
  <si>
    <t>https://www.kliniken-koeln.de</t>
  </si>
  <si>
    <t>E WIE EINFACH GmbH</t>
  </si>
  <si>
    <t>360.492 T€ (2016)</t>
  </si>
  <si>
    <t>https://www.e-wie-einfach.de</t>
  </si>
  <si>
    <t>beeline GmbH</t>
  </si>
  <si>
    <t>354.775 T€ (2016)</t>
  </si>
  <si>
    <t>https://www.beeline-group.com</t>
  </si>
  <si>
    <t>RIMOWA GmbH</t>
  </si>
  <si>
    <t>350.424 T€ (2015)</t>
  </si>
  <si>
    <t>Pernod Ricard Deutschland GmbH</t>
  </si>
  <si>
    <t>344.589 T€ (2012)</t>
  </si>
  <si>
    <t>https://www.pernod-ricard.de</t>
  </si>
  <si>
    <t>Klosterfrau Deutschland GmbH</t>
  </si>
  <si>
    <t>337.057 T€ (2016)</t>
  </si>
  <si>
    <t>http://www.klosterfrau.de</t>
  </si>
  <si>
    <t>AUTOH. JACOB FLEISCHHAUER KÖLN</t>
  </si>
  <si>
    <t>336.770 T€ (2013)</t>
  </si>
  <si>
    <t>https://www.fleischhauer.com</t>
  </si>
  <si>
    <t>MADAUS HOLDING GmbH</t>
  </si>
  <si>
    <t>335.135 T€ (2006)</t>
  </si>
  <si>
    <t>Microlog Logistics AG</t>
  </si>
  <si>
    <t>327.521 T€ (2006)</t>
  </si>
  <si>
    <t>http://mylogistics.net</t>
  </si>
  <si>
    <t>Microlog Immobilien GmbH</t>
  </si>
  <si>
    <t>SQS SOFTWARE QUALITY SYSTEMS AG KÖLN</t>
  </si>
  <si>
    <t>327.103 T€ (2016)</t>
  </si>
  <si>
    <t>https://www.sqs.com</t>
  </si>
  <si>
    <t>Volvo Auto Leasing Deutschland GmbH</t>
  </si>
  <si>
    <t>323.006 T€ (2006)</t>
  </si>
  <si>
    <t>GAG Immobilien AG</t>
  </si>
  <si>
    <t>319.398 T€ (2016)</t>
  </si>
  <si>
    <t>PSA RETAIL GMBH</t>
  </si>
  <si>
    <t>318.013 T€ (2013)</t>
  </si>
  <si>
    <t>SH Telekommunikation Deutschland GmbH</t>
  </si>
  <si>
    <t>316.919 T€ (2014)</t>
  </si>
  <si>
    <t>https://sh.de</t>
  </si>
  <si>
    <t>ROLEX Deutschland Gesellschaft mit beschränkter Haftung</t>
  </si>
  <si>
    <t>315.007 T€ (2014)</t>
  </si>
  <si>
    <t>https://www.rolex.com</t>
  </si>
  <si>
    <t>Tower Automotive Holding GmbH</t>
  </si>
  <si>
    <t>312.549 T€ (2015)</t>
  </si>
  <si>
    <t>https://towerinternational.com</t>
  </si>
  <si>
    <t>B.COM Computer AG</t>
  </si>
  <si>
    <t>305.430 T€ (2011)</t>
  </si>
  <si>
    <t>TOYS R US GMBH KÖLN</t>
  </si>
  <si>
    <t>304.680 T€ (2010)</t>
  </si>
  <si>
    <t>http://www.toysrus.de</t>
  </si>
  <si>
    <t>Taunus Beteiligungs GmbH</t>
  </si>
  <si>
    <t>303.229 T€ (2015)</t>
  </si>
  <si>
    <t>FLUGHAFEN KÖLN BONN GMBH KÖLN</t>
  </si>
  <si>
    <t>297.442 T€ (2015)</t>
  </si>
  <si>
    <t>https://www.koeln-bonn-airport.de</t>
  </si>
  <si>
    <t>E&amp;P Holding GmbH &amp; Co. KG</t>
  </si>
  <si>
    <t>292.688 T€ (2010)</t>
  </si>
  <si>
    <t>http://www.aktionsbund.de</t>
  </si>
  <si>
    <t>MEDIA BROADCAST GmbH</t>
  </si>
  <si>
    <t>292.024 T€ (2015)</t>
  </si>
  <si>
    <t>STRABAG Infrastructure &amp; Safety Solutions GmbH</t>
  </si>
  <si>
    <t>287.923 T€ (2007)</t>
  </si>
  <si>
    <t>http://www.strabag-iss.com</t>
  </si>
  <si>
    <t>rhenag Rheinische Energie Aktiengesellschaft</t>
  </si>
  <si>
    <t>285.875 T€ (2006)</t>
  </si>
  <si>
    <t>https://www.rhenag.de</t>
  </si>
  <si>
    <t>Kuttenkeuler Mineralölhandels- und Tankstellenbetriebsgesellschaft mbH</t>
  </si>
  <si>
    <t>285.117 T€ (2015)</t>
  </si>
  <si>
    <t>http://kuttenkeuler.de</t>
  </si>
  <si>
    <t>Kölner Verkehrs-Betriebe Aktiengesellschaft</t>
  </si>
  <si>
    <t>284.884 T€ (2016)</t>
  </si>
  <si>
    <t>Leybold GmbH</t>
  </si>
  <si>
    <t>283.041 T€ (2015)</t>
  </si>
  <si>
    <t>Belron GmbH</t>
  </si>
  <si>
    <t>281.791 T€ (2015)</t>
  </si>
  <si>
    <t>KARSTADT FEINKOST GMBH CO KG KÖLN</t>
  </si>
  <si>
    <t>277.969 T€ (2015)</t>
  </si>
  <si>
    <t>https://karstadt-lebensmittel.de</t>
  </si>
  <si>
    <t>Emons Spedition GmbH</t>
  </si>
  <si>
    <t>276.265 T€ (2015)</t>
  </si>
  <si>
    <t>Carglass GmbH</t>
  </si>
  <si>
    <t>274.167 T€ (2010)</t>
  </si>
  <si>
    <t>Next Kraftwerke GmbH</t>
  </si>
  <si>
    <t>273.618 T€ (2015)</t>
  </si>
  <si>
    <t>https://www.next-kraftwerke.de</t>
  </si>
  <si>
    <t>Agfa-Gevaert Graphic Systems GmbH</t>
  </si>
  <si>
    <t>270.816 T€ (2006)</t>
  </si>
  <si>
    <t>https://www.hessenchemie.de</t>
  </si>
  <si>
    <t>Colonia Media Filmproduk- tionsgesellschaft mbH</t>
  </si>
  <si>
    <t>264.708 T€ (2005)</t>
  </si>
  <si>
    <t>Saar-Industrie (gegründet 1920) Gesellschaft mit beschränkter Haftung</t>
  </si>
  <si>
    <t>261.642 T€ (2008)</t>
  </si>
  <si>
    <t>B.U.S. Berzelius Umwelt-Service Aktiengesellschaft</t>
  </si>
  <si>
    <t>256.981 T€ (2002)</t>
  </si>
  <si>
    <t>http://hvinfo.de</t>
  </si>
  <si>
    <t>DKR Deutsche Gesellschaft für Kreislaufwirtschaft und Rohstoffe mbH</t>
  </si>
  <si>
    <t>256.384 T€ (2013)</t>
  </si>
  <si>
    <t>https://www.neue-verpackung.de</t>
  </si>
  <si>
    <t>IBG Industrie-Beteiligungs Gesellschaft mbH &amp; Co. Kommanditgesellschaft</t>
  </si>
  <si>
    <t>254.576 T€ (2015)</t>
  </si>
  <si>
    <t>https://www.ibg-group.de</t>
  </si>
  <si>
    <t>Collins &amp; Aikman Automotive Trim GmbH</t>
  </si>
  <si>
    <t>251.499 T€ (2004)</t>
  </si>
  <si>
    <t>NetCologne Gesellschaft für Telekommunikation mit beschränkter Haftung</t>
  </si>
  <si>
    <t>249.742 T€ (2015)</t>
  </si>
  <si>
    <t>ABCFINANCE GMBH KÖLN</t>
  </si>
  <si>
    <t>248.714 T€ (2006)</t>
  </si>
  <si>
    <t>https://www.abcfinance.de</t>
  </si>
  <si>
    <t>VAPIANO SE BONN</t>
  </si>
  <si>
    <t>248.614 T€ (2016)</t>
  </si>
  <si>
    <t>https://de.vapiano.com</t>
  </si>
  <si>
    <t>KHD Humboldt Wedag Vermögensverwaltungs-AG</t>
  </si>
  <si>
    <t>240.190 T€ (2014)</t>
  </si>
  <si>
    <t>Carrier Kältetechnik Deutschland GmbH</t>
  </si>
  <si>
    <t>237.471 T€ (2015)</t>
  </si>
  <si>
    <t>https://www.carrier.com</t>
  </si>
  <si>
    <t>CORPUS SIREO Real Estate GmbH</t>
  </si>
  <si>
    <t>237.323 T€ (2013)</t>
  </si>
  <si>
    <t>https://www.corpus-sireo.com</t>
  </si>
  <si>
    <t>SNIPES SE KÖLN</t>
  </si>
  <si>
    <t>236.276 T€ (2016)</t>
  </si>
  <si>
    <t>https://www.snipes.com</t>
  </si>
  <si>
    <t>Wolters Kluwer Germany Holding GmbH</t>
  </si>
  <si>
    <t>236.000 T€ (2015)</t>
  </si>
  <si>
    <t>HDI Kundenservice AG</t>
  </si>
  <si>
    <t>234.443 T€ (2010)</t>
  </si>
  <si>
    <t>F. Kirchhoff GmbH</t>
  </si>
  <si>
    <t>234.003 T€ (2007)</t>
  </si>
  <si>
    <t>Koelnmesse GmbH</t>
  </si>
  <si>
    <t>231.215 T€ (2014)</t>
  </si>
  <si>
    <t>Malteser Hilfsdienst gemeinnützige GmbH</t>
  </si>
  <si>
    <t>229.438 T€ (2014)</t>
  </si>
  <si>
    <t>https://www.malteser.de</t>
  </si>
  <si>
    <t>GE Capital Solutions GmbH &amp; Co. KG</t>
  </si>
  <si>
    <t>227.829 T€ (2007)</t>
  </si>
  <si>
    <t>OVB HOLDING AG KÖLN</t>
  </si>
  <si>
    <t>218.693 T€ (2016)</t>
  </si>
  <si>
    <t>https://www.ovb.eu</t>
  </si>
  <si>
    <t>Stadtentwässerungsbetriebe Köln AöR</t>
  </si>
  <si>
    <t>212.224 T€ (2016)</t>
  </si>
  <si>
    <t>https://www.steb-koeln.de</t>
  </si>
  <si>
    <t>Bauwens Construction GmbH &amp; Co. KG</t>
  </si>
  <si>
    <t>211.801 T€ (2013)</t>
  </si>
  <si>
    <t>https://www.bauwens.de</t>
  </si>
  <si>
    <t>Grupo Antolin Logistik Deutschland GmbH</t>
  </si>
  <si>
    <t>211.232 T€ (2016)</t>
  </si>
  <si>
    <t>http://www.grupoantolin.com</t>
  </si>
  <si>
    <t>HBS Global Properties Germany GmbH</t>
  </si>
  <si>
    <t>209.034 T€ (2017)</t>
  </si>
  <si>
    <t>http://hbsglobalproperties.com</t>
  </si>
  <si>
    <t>201.955 T€ (2006)</t>
  </si>
  <si>
    <t>UNITYMEDIA HESSEN GMBH CO KG KÖLN</t>
  </si>
  <si>
    <t>200.729 T€ (2009)</t>
  </si>
  <si>
    <t>IMCD Deutschland GmbH &amp; Co. KG</t>
  </si>
  <si>
    <t>198.545 T€ (2015)</t>
  </si>
  <si>
    <t>https://www.imcdgroup.com</t>
  </si>
  <si>
    <t>Energiebau Solarstromsysteme GmbH</t>
  </si>
  <si>
    <t>196.693 T€ (2012)</t>
  </si>
  <si>
    <t>https://www.solaranlage.de</t>
  </si>
  <si>
    <t>Deutschlandradio (DRadio) Körperschaft des öffentlichen Rechts</t>
  </si>
  <si>
    <t>195.365 T€ (2013)</t>
  </si>
  <si>
    <t>https://www.deutschlandradio.de</t>
  </si>
  <si>
    <t>Electronic Arts GmbH</t>
  </si>
  <si>
    <t>193.544 T€ (2017)</t>
  </si>
  <si>
    <t>https://www.ea.com</t>
  </si>
  <si>
    <t>Bauwens Kapitalbeteiligung GmbH</t>
  </si>
  <si>
    <t>189.043 T€ (2005)</t>
  </si>
  <si>
    <t>STRABAG Real Estate GmbH</t>
  </si>
  <si>
    <t>188.085 T€ (2015)</t>
  </si>
  <si>
    <t>http://www.strabag-real-estate.com</t>
  </si>
  <si>
    <t>CHEP Deutschland GmbH</t>
  </si>
  <si>
    <t>184.006 T€ (2016)</t>
  </si>
  <si>
    <t>https://www.chep.com</t>
  </si>
  <si>
    <t>FREYTAG &amp; PETERSEN KÖLN</t>
  </si>
  <si>
    <t>183.285 T€ (2007)</t>
  </si>
  <si>
    <t>https://www.igepa.de</t>
  </si>
  <si>
    <t>183.054 T€ (2003)</t>
  </si>
  <si>
    <t>Beitragsservice der öffentlich-rechtlichen Landesrundfunkanstaltenn(ARD), des Zweiten Deutschen Fernsehen (ZDF) und des Deutschlandradio</t>
  </si>
  <si>
    <t>182.386 T€ (2013)</t>
  </si>
  <si>
    <t>https://www.rundfunkbeitrag.de</t>
  </si>
  <si>
    <t>TURI Holding GmbH</t>
  </si>
  <si>
    <t>182.024 T€ (2015)</t>
  </si>
  <si>
    <t>Wolters Kluwer Deutschland GmbH</t>
  </si>
  <si>
    <t>181.977 T€ (2006)</t>
  </si>
  <si>
    <t>https://www.wolterskluwer.de</t>
  </si>
  <si>
    <t>DEUTSCHE REIHENHAUS AG KÖLN</t>
  </si>
  <si>
    <t>177.529 T€ (2016)</t>
  </si>
  <si>
    <t>https://www.reihenhaus.de</t>
  </si>
  <si>
    <t>Dorint GmbH</t>
  </si>
  <si>
    <t>175.920 T€ (2015)</t>
  </si>
  <si>
    <t>VanCamel AG</t>
  </si>
  <si>
    <t>175.426 T€ (2013)</t>
  </si>
  <si>
    <t>Procar Automobile GmbH &amp; Co. KG</t>
  </si>
  <si>
    <t>173.027 T€ (2008)</t>
  </si>
  <si>
    <t>https://www.procar-automobile.de</t>
  </si>
  <si>
    <t>169.344 T€ (2003)</t>
  </si>
  <si>
    <t>Siemens Product Lifecycle Management Software (DE) GmbH</t>
  </si>
  <si>
    <t>168.614 T€ (2008)</t>
  </si>
  <si>
    <t>https://www.plm.automation.siemens.com</t>
  </si>
  <si>
    <t>TOTAL WALTHER GmbH Feuerschutz und Sicherheit</t>
  </si>
  <si>
    <t>167.684 T€ (2016)</t>
  </si>
  <si>
    <t>https://www.tyco.de</t>
  </si>
  <si>
    <t>Bw Bekleidungsmanagement GmbH</t>
  </si>
  <si>
    <t>167.169 T€ (2013)</t>
  </si>
  <si>
    <t>Hammer + Co. GmbH</t>
  </si>
  <si>
    <t>166.342 T€ (2007)</t>
  </si>
  <si>
    <t>https://www.autoplenum.de</t>
  </si>
  <si>
    <t>A. Himmelreich GmbH &amp; Co. Kommanditgesellschaft</t>
  </si>
  <si>
    <t>165.817 T€ (2015)</t>
  </si>
  <si>
    <t>https://www.dtad.de</t>
  </si>
  <si>
    <t>Aachener Siedlungs- und Wohnungsgesellschaft mbH</t>
  </si>
  <si>
    <t>165.067 T€ (2015)</t>
  </si>
  <si>
    <t>https://www.aachener-swg.de</t>
  </si>
  <si>
    <t>Sprint Sanierung GmbH</t>
  </si>
  <si>
    <t>164.914 T€ (2015)</t>
  </si>
  <si>
    <t>RTL DISNEY Fernsehen GmbH &amp; Co. KG</t>
  </si>
  <si>
    <t>163.111 T€ (2016)</t>
  </si>
  <si>
    <t>http://www.superrtl.de</t>
  </si>
  <si>
    <t>STRABAG BMTI GmbH &amp; Co. KG</t>
  </si>
  <si>
    <t>162.753 T€ (2015)</t>
  </si>
  <si>
    <t>http://www.bmti.strabag.com</t>
  </si>
  <si>
    <t>BwConsulting GmbH</t>
  </si>
  <si>
    <t>162.641 T€ (2005)</t>
  </si>
  <si>
    <t>FRANCA AG</t>
  </si>
  <si>
    <t>161.579 T€ (2016)</t>
  </si>
  <si>
    <t>https://br.answers.yahoo.com</t>
  </si>
  <si>
    <t>Gothaer Systems GmbH</t>
  </si>
  <si>
    <t>161.093 T€ (2016)</t>
  </si>
  <si>
    <t>https://www.gothaer.de</t>
  </si>
  <si>
    <t>Madaus GmbH</t>
  </si>
  <si>
    <t>159.619 T€ (2015)</t>
  </si>
  <si>
    <t>ADAMA Deutschland GmbH</t>
  </si>
  <si>
    <t>158.231 T€ (2015)</t>
  </si>
  <si>
    <t>https://www.adama.com</t>
  </si>
  <si>
    <t>ExxonMobil Chemical Central Europe GmbH</t>
  </si>
  <si>
    <t>157.095 T€ (2011)</t>
  </si>
  <si>
    <t>https://corporate.exxonmobil.de</t>
  </si>
  <si>
    <t>Milchverwaltung FrieslandCampina Germany GmbH</t>
  </si>
  <si>
    <t>157.088 T€ (2015)</t>
  </si>
  <si>
    <t>https://www.bloomberg.com</t>
  </si>
  <si>
    <t>TÜV Rheinland Industrie Service GmbH</t>
  </si>
  <si>
    <t>156.446 T€ (2004)</t>
  </si>
  <si>
    <t>http://www.tuv.com</t>
  </si>
  <si>
    <t>Draka Comteq Germany GmbH &amp; Co. KG</t>
  </si>
  <si>
    <t>155.740 T€ (2012)</t>
  </si>
  <si>
    <t>https://www.elektroniknet.de</t>
  </si>
  <si>
    <t>AWB Abfallwirtschaftsbetriebe Köln GmbH</t>
  </si>
  <si>
    <t>153.170 T€ (2016)</t>
  </si>
  <si>
    <t>https://www.awbkoeln.de</t>
  </si>
  <si>
    <t>SITA Umwelt Service GmbH</t>
  </si>
  <si>
    <t>150.619 T€ (2006)</t>
  </si>
  <si>
    <t>MANGO Deutschland GmbH Textilhandel</t>
  </si>
  <si>
    <t>147.867 T€ (2015)</t>
  </si>
  <si>
    <t>https://www.klartext.de</t>
  </si>
  <si>
    <t>KOHL-Gruppe AG</t>
  </si>
  <si>
    <t>147.402 T€ (2016)</t>
  </si>
  <si>
    <t>https://en.kohl-gruppe-ag.de</t>
  </si>
  <si>
    <t>HDI-Gerling Gesellschaft für IT-Dienstleistungen mbH</t>
  </si>
  <si>
    <t>146.969 T€ (2009)</t>
  </si>
  <si>
    <t>ALAG Auto-Mobil GmbH &amp; Co. KG</t>
  </si>
  <si>
    <t>146.708 T€ (2007)</t>
  </si>
  <si>
    <t>https://www.cllb.de</t>
  </si>
  <si>
    <t>Hotel Reservation Service Robert Ragge Gesellschaft mit beschränkter Haftung</t>
  </si>
  <si>
    <t>146.521 T€ (2012)</t>
  </si>
  <si>
    <t>BASTEI LÜBBE AG KÖLN</t>
  </si>
  <si>
    <t>146.289 T€ (2017)</t>
  </si>
  <si>
    <t>http://www.luebbe.com</t>
  </si>
  <si>
    <t>Bauwens GmbH &amp; Co. KG</t>
  </si>
  <si>
    <t>146.094 T€ (2017)</t>
  </si>
  <si>
    <t>HANDELSHOF KÖLN GmbH &amp; Co. Kommanditgesellschaft</t>
  </si>
  <si>
    <t>144.601 T€ (2015)</t>
  </si>
  <si>
    <t>https://www.handelshof.de</t>
  </si>
  <si>
    <t>Buchen UmweltService GmbH</t>
  </si>
  <si>
    <t>144.263 T€ (2008)</t>
  </si>
  <si>
    <t>http://www.buchen.net</t>
  </si>
  <si>
    <t>Humboldt Wedag GmbH</t>
  </si>
  <si>
    <t>144.124 T€ (2016)</t>
  </si>
  <si>
    <t>Uniplan GmbH &amp; Co. KG</t>
  </si>
  <si>
    <t>144.116 T€ (2016)</t>
  </si>
  <si>
    <t>http://www.uniplan.com</t>
  </si>
  <si>
    <t>MBS Speditionsgesellschaft mbH</t>
  </si>
  <si>
    <t>143.746 T€ (2015)</t>
  </si>
  <si>
    <t>https://www.go2mbs.com</t>
  </si>
  <si>
    <t>ALSCO BERUFSKLEIDUNGS-SERVICE Gesellschaft mit beschränkter Haftung</t>
  </si>
  <si>
    <t>141.634 T€ (2016)</t>
  </si>
  <si>
    <t>Sedo Holding AG</t>
  </si>
  <si>
    <t>139.989 T€ (2013)</t>
  </si>
  <si>
    <t>Spalte1</t>
  </si>
  <si>
    <t>Column12</t>
  </si>
  <si>
    <t>Abwasserentsorgung</t>
  </si>
  <si>
    <t>Dienstleistung</t>
  </si>
  <si>
    <t>Architektur- und Ingenieurbüros; technische, physikalische und chemische Untersuchung</t>
  </si>
  <si>
    <t>Beherbergung</t>
  </si>
  <si>
    <t>Beseitigung von Umweltverschmutzungen und sonstige Entsorgung</t>
  </si>
  <si>
    <t>Bibliotheken, Archive, Museen, botanische und zoologische Gärten</t>
  </si>
  <si>
    <t>Einzelhandel (ohne Handel mit Kraftfahrzeugen)</t>
  </si>
  <si>
    <t>Einzelhandel</t>
  </si>
  <si>
    <t>Energieversorgung</t>
  </si>
  <si>
    <t>Erbringung von Dienstleistungen der Informationstechnologie</t>
  </si>
  <si>
    <t>Erbringung von Dienstleistungen des Sports, der Unterhaltung und der Erholung</t>
  </si>
  <si>
    <t>Erbringung von Dienstleistungen für den Bergbau und für die Gewinnung von Steinen und Erden</t>
  </si>
  <si>
    <t>Erbringung von Finanzdienstleistungen</t>
  </si>
  <si>
    <t>Erbringung von sonstigen überwiegend persönlichen Dienstleistungen</t>
  </si>
  <si>
    <t>Erbringung von wirtschaftlichen Dienstleistungen für Unternehmen und Privatpersonen a. n. g.</t>
  </si>
  <si>
    <t>Erzbergbau</t>
  </si>
  <si>
    <t>Industrie/ Handwerk</t>
  </si>
  <si>
    <t>Erziehung und Unterricht</t>
  </si>
  <si>
    <t>Exterritoriale Organisationen und Körperschaften</t>
  </si>
  <si>
    <t>Fischerei und Aquakultur</t>
  </si>
  <si>
    <t>Agarwirtschaft</t>
  </si>
  <si>
    <t>Forschung und Entwicklung</t>
  </si>
  <si>
    <t>Forstwirtschaft und Holzeinschlag</t>
  </si>
  <si>
    <t>Gastronomie</t>
  </si>
  <si>
    <t>Gebäudebetreuung; Garten- und Landschaftsbau</t>
  </si>
  <si>
    <t>Bau- und Ausbaugewerbe</t>
  </si>
  <si>
    <t>Gesundheitswesen</t>
  </si>
  <si>
    <t>Getränkeherstellung</t>
  </si>
  <si>
    <t>Gewinnung von Erdöl und Erdgas</t>
  </si>
  <si>
    <t>Gewinnung von Steinen und Erden, sonstiger Bergbau</t>
  </si>
  <si>
    <t>Großhandel (ohne Handel mit Kraftfahrzeugen)</t>
  </si>
  <si>
    <t>Großhandel</t>
  </si>
  <si>
    <t>Grundstücks- und Wohnungswesen</t>
  </si>
  <si>
    <t>Handel mit Kraftfahrzeugen; Instandhaltung und Reparatur von Kraftfahrzeugen</t>
  </si>
  <si>
    <t>Heime (ohne Erholungs- und Ferienheime)</t>
  </si>
  <si>
    <t>Herstellung von Bekleidung</t>
  </si>
  <si>
    <t>Herstellung von Datenverarbeitungsgeräten, elektronischen und optischen Erzeugnissen</t>
  </si>
  <si>
    <t>Herstellung von Druckerzeugnissen; Vervielfältigung von bespielten Ton-, Bild- und Datenträgern</t>
  </si>
  <si>
    <t>Herstellung von Glas und Glaswaren, Keramik, Verarbeitung von Steinen und Erden</t>
  </si>
  <si>
    <t>Herstellung von Gummi- und Kunststoffwaren</t>
  </si>
  <si>
    <t>Herstellung von Holz-, Flecht-, Korb- und Korkwaren (ohne Möbel)</t>
  </si>
  <si>
    <t>Herstellung von Kraftwagen und Kraftwagenteilen</t>
  </si>
  <si>
    <t>Herstellung von Leder, Lederwaren und Schuhen</t>
  </si>
  <si>
    <t>Herstellung von Metallerzeugnissen</t>
  </si>
  <si>
    <t>Herstellung von Möbeln</t>
  </si>
  <si>
    <t>Herstellung von Nahrungs- und Futtermitteln</t>
  </si>
  <si>
    <t>Herstellung von Papier, Pappe und Waren daraus</t>
  </si>
  <si>
    <t>Herstellung von Textilien</t>
  </si>
  <si>
    <t>Herstellung von Waren und Erbringung von Dienstleistungen durch private Haushalte für den Eigenbedarf ohne ausgeprägten Schwerpunkt</t>
  </si>
  <si>
    <t>Herstellung von chemischen Erzeugnissen</t>
  </si>
  <si>
    <t>Herstellung von elektrischen Ausrüstungen</t>
  </si>
  <si>
    <t>Herstellung von pharmazeutischen Erzeugnissen</t>
  </si>
  <si>
    <t>Herstellung von sonstigen Waren</t>
  </si>
  <si>
    <t>Hochbau</t>
  </si>
  <si>
    <t>Informationsdienstleistungen</t>
  </si>
  <si>
    <t>Interessenvertretungen sowie kirchliche und sonstige religiöse Vereinigungen (ohne Sozialwesen und Sport)</t>
  </si>
  <si>
    <t>Kinos; Tonstudios und Verlegen von Musik</t>
  </si>
  <si>
    <t>Kohlenbergbau</t>
  </si>
  <si>
    <t>Kokerei und Mineralölverarbeitung</t>
  </si>
  <si>
    <t>Kreative, künstlerische und unterhaltende Tätigkeiten</t>
  </si>
  <si>
    <t>Lagerei sowie Erbringung von sonstigen Dienstleistungen für den Verkehr</t>
  </si>
  <si>
    <t>Landverkehr und Transport in Rohrfernleitungen</t>
  </si>
  <si>
    <t>Landwirtschaft, Jagd und damit verbundene Tätigkeiten</t>
  </si>
  <si>
    <t>Luftfahrt</t>
  </si>
  <si>
    <t>Maschinenbau</t>
  </si>
  <si>
    <t>Metallerzeugung und -bearbeitung</t>
  </si>
  <si>
    <t>Mit Finanz- und Versicherungsdienstleistungen verbundene Tätigkeiten</t>
  </si>
  <si>
    <t>Post-, Kurier- und Expressdienste</t>
  </si>
  <si>
    <t>Private Haushalte mit Hauspersonal</t>
  </si>
  <si>
    <t>Private Haushalte ohne Hauspersonal</t>
  </si>
  <si>
    <t>Rechts- und Steuerberatung, Wirtschaftsprüfung</t>
  </si>
  <si>
    <t>Reisebüros, Reiseveranstalter und Erbringung sonstiger Reservierungsdienstleistungen</t>
  </si>
  <si>
    <t>Reparatur und Installation von Maschinen und Ausrüstungen</t>
  </si>
  <si>
    <t>Reparatur von Datenverarbeitungsgeräten und Gebrauchsgütern</t>
  </si>
  <si>
    <t>Rundfunkveranstalter</t>
  </si>
  <si>
    <t>Sammlung, Behandlung und Beseitigung von Abfällen; Rückgewinnung</t>
  </si>
  <si>
    <t>Schifffahrt</t>
  </si>
  <si>
    <t>Sonstige freiberufliche, wissenschaftliche und technische Tätigkeiten</t>
  </si>
  <si>
    <t>Sonstiger Fahrzeugbau</t>
  </si>
  <si>
    <t>Sozialwesen (ohne Heime)</t>
  </si>
  <si>
    <t>Spiel-, Wett- und Lotteriewesen</t>
  </si>
  <si>
    <t>Tabakverarbeitung</t>
  </si>
  <si>
    <t>Telekommunikation</t>
  </si>
  <si>
    <t>Tiefbau</t>
  </si>
  <si>
    <t>Verlagswesen</t>
  </si>
  <si>
    <t>Vermietung von beweglichen Sachen</t>
  </si>
  <si>
    <t>Vermittlung und Überlassung von Arbeitskräften</t>
  </si>
  <si>
    <t>Versicherungen, Rückversicherungen und Pensionskassen (ohne Sozialversicherung)</t>
  </si>
  <si>
    <t>Verwaltung und Führung von Unternehmen und Betrieben; Unternehmensberatung</t>
  </si>
  <si>
    <t>Veterinärwesen</t>
  </si>
  <si>
    <t>Vorbereitende Baustellenarbeiten, Bauinstallation und sonstiges Ausbaugewerbe</t>
  </si>
  <si>
    <t>Wach- und Sicherheitsdienste sowie Detekteien</t>
  </si>
  <si>
    <t>Wasserversorgung</t>
  </si>
  <si>
    <t>Werbung und Marktforschung</t>
  </si>
  <si>
    <t>Öffentliche Verwaltung, Verteidigung; Sozialversicherung</t>
  </si>
  <si>
    <t>WZ</t>
  </si>
  <si>
    <t>Umsatz normiert</t>
  </si>
  <si>
    <t>Zahlungsverkehr</t>
  </si>
  <si>
    <t>Ertragspotenzial</t>
  </si>
  <si>
    <t>https://innovationsblog.dzbank.de/2018/11/06/5-genohackathon-rapid-prototyping-am-rhein/</t>
  </si>
  <si>
    <t>123456 T</t>
  </si>
  <si>
    <t>Jury des 5. GenoHackathon</t>
  </si>
  <si>
    <t>Ansprechpartner</t>
  </si>
  <si>
    <t>E-Mail</t>
  </si>
  <si>
    <t>Finanzierungsgeschäft</t>
  </si>
  <si>
    <t>Provision</t>
  </si>
  <si>
    <t>Gesine Müller</t>
  </si>
  <si>
    <t>Kjell Schmidt</t>
  </si>
  <si>
    <t>Linda Schneider</t>
  </si>
  <si>
    <t>Ruth Fischer</t>
  </si>
  <si>
    <t>Eva Weber</t>
  </si>
  <si>
    <t>Christina Meyer</t>
  </si>
  <si>
    <t>Lennja Wagner</t>
  </si>
  <si>
    <t>Rory Becker</t>
  </si>
  <si>
    <t>Elias Schulz</t>
  </si>
  <si>
    <t>Andrea Hoffmann</t>
  </si>
  <si>
    <t>Svea Schäfer</t>
  </si>
  <si>
    <t>Sören Koch</t>
  </si>
  <si>
    <t>Lasse Bauer</t>
  </si>
  <si>
    <t>Emma Richter</t>
  </si>
  <si>
    <t>Fynn Klein</t>
  </si>
  <si>
    <t>Carolin Wolf</t>
  </si>
  <si>
    <t>Oliver Schröder</t>
  </si>
  <si>
    <t>Svenja Neumann</t>
  </si>
  <si>
    <t>Gunnar Schwarz</t>
  </si>
  <si>
    <t>Ben Zimmermann</t>
  </si>
  <si>
    <t>Josef Braun</t>
  </si>
  <si>
    <t>Dana Krüger</t>
  </si>
  <si>
    <t>Lukas Hofmann</t>
  </si>
  <si>
    <t>Ilka Hartmann</t>
  </si>
  <si>
    <t>Xanthippe Lange</t>
  </si>
  <si>
    <t>Thomas Schmitt</t>
  </si>
  <si>
    <t>Mia Werner</t>
  </si>
  <si>
    <t>Jan Schmitz</t>
  </si>
  <si>
    <t>Leonie Krause</t>
  </si>
  <si>
    <t>Finja Meier</t>
  </si>
  <si>
    <t>Paul Lehmann</t>
  </si>
  <si>
    <t>Finn Schmid</t>
  </si>
  <si>
    <t>Ida Schulze</t>
  </si>
  <si>
    <t>Kimi Maier</t>
  </si>
  <si>
    <t>Alexander Köhler</t>
  </si>
  <si>
    <t>Fiete Herrmann</t>
  </si>
  <si>
    <t>Arvid König</t>
  </si>
  <si>
    <t>Luca Walter</t>
  </si>
  <si>
    <t>Nils Mayer</t>
  </si>
  <si>
    <t>Julia Huber</t>
  </si>
  <si>
    <t>Lara Kaiser</t>
  </si>
  <si>
    <t>Noah Fuchs</t>
  </si>
  <si>
    <t>Hauke Peters</t>
  </si>
  <si>
    <t>Maria Lang</t>
  </si>
  <si>
    <t>Michaela Scholz</t>
  </si>
  <si>
    <t>Sven Möller</t>
  </si>
  <si>
    <t>Jördis Weiß</t>
  </si>
  <si>
    <t>Nele Jung</t>
  </si>
  <si>
    <t>Hedda Hahn</t>
  </si>
  <si>
    <t>Torsten Schubert</t>
  </si>
  <si>
    <t>Gesine Vogel</t>
  </si>
  <si>
    <t>Kjell Friedrich</t>
  </si>
  <si>
    <t>Linda Keller</t>
  </si>
  <si>
    <t>Ruth Günther</t>
  </si>
  <si>
    <t>Eva Frank</t>
  </si>
  <si>
    <t>Christina Berger</t>
  </si>
  <si>
    <t>Lennja Winkler</t>
  </si>
  <si>
    <t>Rory Roth</t>
  </si>
  <si>
    <t>Elias Beck</t>
  </si>
  <si>
    <t>Andrea Lorenz</t>
  </si>
  <si>
    <t>Svea Baumann</t>
  </si>
  <si>
    <t>Sören Franke</t>
  </si>
  <si>
    <t>Lasse Albrecht</t>
  </si>
  <si>
    <t>Emma Schuster</t>
  </si>
  <si>
    <t>Fynn Simon</t>
  </si>
  <si>
    <t>Carolin Ludwig</t>
  </si>
  <si>
    <t>Oliver Böhm</t>
  </si>
  <si>
    <t>Svenja Winter</t>
  </si>
  <si>
    <t>Gunnar Kraus</t>
  </si>
  <si>
    <t>Ben Martin</t>
  </si>
  <si>
    <t>Josef Schumacher</t>
  </si>
  <si>
    <t>Dana Krämer</t>
  </si>
  <si>
    <t>Lukas Vogt</t>
  </si>
  <si>
    <t>Ilka Stein</t>
  </si>
  <si>
    <t>Xanthippe Jäger</t>
  </si>
  <si>
    <t>Thomas Otto</t>
  </si>
  <si>
    <t>Mia Sommer</t>
  </si>
  <si>
    <t>Jan Groß</t>
  </si>
  <si>
    <t>Leonie Seidel</t>
  </si>
  <si>
    <t>Finja Heinrich</t>
  </si>
  <si>
    <t>Paul Brandt</t>
  </si>
  <si>
    <t>Finn Haas</t>
  </si>
  <si>
    <t>Ida Schreiber</t>
  </si>
  <si>
    <t>Kimi Graf</t>
  </si>
  <si>
    <t>Alexander Schulte</t>
  </si>
  <si>
    <t>Fiete Dietrich</t>
  </si>
  <si>
    <t>Arvid Ziegler</t>
  </si>
  <si>
    <t>Luca Kuhn</t>
  </si>
  <si>
    <t>Nils Kühn</t>
  </si>
  <si>
    <t>Julia Pohl</t>
  </si>
  <si>
    <t>Lara Engel</t>
  </si>
  <si>
    <t>Noah Horn</t>
  </si>
  <si>
    <t>Hauke Busch</t>
  </si>
  <si>
    <t>Maria Bergmann</t>
  </si>
  <si>
    <t>Michaela Thomas</t>
  </si>
  <si>
    <t>Sven Voigt</t>
  </si>
  <si>
    <t>Jördis Sauer</t>
  </si>
  <si>
    <t>Nele Arnold</t>
  </si>
  <si>
    <t>Hedda Wolff</t>
  </si>
  <si>
    <t>Torsten Pfeiffer</t>
  </si>
  <si>
    <t>Gesine Schubert</t>
  </si>
  <si>
    <t>Kjell Vogel</t>
  </si>
  <si>
    <t>Linda Friedrich</t>
  </si>
  <si>
    <t>Ruth Keller</t>
  </si>
  <si>
    <t>Eva Günther</t>
  </si>
  <si>
    <t>Christina Frank</t>
  </si>
  <si>
    <t>Lennja Berger</t>
  </si>
  <si>
    <t>Rory Winkler</t>
  </si>
  <si>
    <t>Elias Roth</t>
  </si>
  <si>
    <t>Andrea Beck</t>
  </si>
  <si>
    <t>Svea Lorenz</t>
  </si>
  <si>
    <t>Sören Baumann</t>
  </si>
  <si>
    <t>Lasse Franke</t>
  </si>
  <si>
    <t>Emma Albrecht</t>
  </si>
  <si>
    <t>Fynn Schuster</t>
  </si>
  <si>
    <t>Carolin Simon</t>
  </si>
  <si>
    <t>Oliver Ludwig</t>
  </si>
  <si>
    <t>Svenja Böhm</t>
  </si>
  <si>
    <t>Gunnar Winter</t>
  </si>
  <si>
    <t>Ben Kraus</t>
  </si>
  <si>
    <t>Josef Martin</t>
  </si>
  <si>
    <t>Dana Schumacher</t>
  </si>
  <si>
    <t>Lukas Krämer</t>
  </si>
  <si>
    <t>Ilka Vogt</t>
  </si>
  <si>
    <t>Xanthippe Stein</t>
  </si>
  <si>
    <t>Thomas Jäger</t>
  </si>
  <si>
    <t>Mia Otto</t>
  </si>
  <si>
    <t>Jan Sommer</t>
  </si>
  <si>
    <t>Leonie Groß</t>
  </si>
  <si>
    <t>Finja Seidel</t>
  </si>
  <si>
    <t>Paul Heinrich</t>
  </si>
  <si>
    <t>Finn Brandt</t>
  </si>
  <si>
    <t>Ida Haas</t>
  </si>
  <si>
    <t>Kimi Schreiber</t>
  </si>
  <si>
    <t>Alexander Graf</t>
  </si>
  <si>
    <t>Fiete Schulte</t>
  </si>
  <si>
    <t>Arvid Dietrich</t>
  </si>
  <si>
    <t>Luca Ziegler</t>
  </si>
  <si>
    <t>Nils Kuhn</t>
  </si>
  <si>
    <t>Julia Kühn</t>
  </si>
  <si>
    <t>Lara Pohl</t>
  </si>
  <si>
    <t>Noah Engel</t>
  </si>
  <si>
    <t>Hauke Horn</t>
  </si>
  <si>
    <t>Maria Busch</t>
  </si>
  <si>
    <t>Michaela Bergmann</t>
  </si>
  <si>
    <t>Sven Koch</t>
  </si>
  <si>
    <t>Jördis Bauer</t>
  </si>
  <si>
    <t>Nele Richter</t>
  </si>
  <si>
    <t>Hedda Klein</t>
  </si>
  <si>
    <t>Torsten Wolf</t>
  </si>
  <si>
    <t>Gesine Schröder</t>
  </si>
  <si>
    <t>Kjell Neumann</t>
  </si>
  <si>
    <t>Linda Schwarz</t>
  </si>
  <si>
    <t>Ruth Zimmermann</t>
  </si>
  <si>
    <t>Eva Braun</t>
  </si>
  <si>
    <t>Christina Krüger</t>
  </si>
  <si>
    <t>Lennja Hofmann</t>
  </si>
  <si>
    <t>Rory Hartmann</t>
  </si>
  <si>
    <t>Elias Lange</t>
  </si>
  <si>
    <t>Andrea Schmitt</t>
  </si>
  <si>
    <t>Svea Werner</t>
  </si>
  <si>
    <t>Sören Schmitz</t>
  </si>
  <si>
    <t>Lasse Krause</t>
  </si>
  <si>
    <t>Emma Meier</t>
  </si>
  <si>
    <t>Fynn Lehmann</t>
  </si>
  <si>
    <t>Carolin Schmid</t>
  </si>
  <si>
    <t>Oliver Schulze</t>
  </si>
  <si>
    <t>Svenja Maier</t>
  </si>
  <si>
    <t>Gunnar Köhler</t>
  </si>
  <si>
    <t>Ben Herrmann</t>
  </si>
  <si>
    <t>Josef König</t>
  </si>
  <si>
    <t>Dana Walter</t>
  </si>
  <si>
    <t>Lukas Mayer</t>
  </si>
  <si>
    <t>Ilka Huber</t>
  </si>
  <si>
    <t>Xanthippe Kaiser</t>
  </si>
  <si>
    <t>Thomas Fuchs</t>
  </si>
  <si>
    <t>Mia Peters</t>
  </si>
  <si>
    <t>Jan Lang</t>
  </si>
  <si>
    <t>Leonie Scholz</t>
  </si>
  <si>
    <t>Finja Möller</t>
  </si>
  <si>
    <t>Paul Weiß</t>
  </si>
  <si>
    <t>Finn Jung</t>
  </si>
  <si>
    <t>Ida Hahn</t>
  </si>
  <si>
    <t>Kimi Schubert</t>
  </si>
  <si>
    <t>Alexander Vogel</t>
  </si>
  <si>
    <t>Fiete Friedrich</t>
  </si>
  <si>
    <t>Arvid Keller</t>
  </si>
  <si>
    <t>Luca Günther</t>
  </si>
  <si>
    <t>Nils Frank</t>
  </si>
  <si>
    <t>Julia Berger</t>
  </si>
  <si>
    <t>Lara Winkler</t>
  </si>
  <si>
    <t>Noah Roth</t>
  </si>
  <si>
    <t>Hauke Beck</t>
  </si>
  <si>
    <t>Maria Lorenz</t>
  </si>
  <si>
    <t>Michaela Baumann</t>
  </si>
  <si>
    <t>Sven Franke</t>
  </si>
  <si>
    <t>Jördis Albrecht</t>
  </si>
  <si>
    <t>Nele Schuster</t>
  </si>
  <si>
    <t>Hedda Simon</t>
  </si>
  <si>
    <t>Steffen Unterreiner</t>
  </si>
  <si>
    <t>alexander.doukas@vr-networld.de;yvonne_zimmermann@adgonline.de;juergen.neutgens@volksbank-koeln-bonn.de;jens.wilhelm@union-investment.de;steffen.unterreiner@fiduciagad.de;yvonne.lueckehe@gmx.de;daniela.ratkovic@web.de</t>
  </si>
  <si>
    <t>1A</t>
  </si>
  <si>
    <t>1B</t>
  </si>
  <si>
    <t>1C</t>
  </si>
  <si>
    <t>1D</t>
  </si>
  <si>
    <t>1E</t>
  </si>
  <si>
    <t>2A</t>
  </si>
  <si>
    <t>2B</t>
  </si>
  <si>
    <t>2C</t>
  </si>
  <si>
    <t>2D</t>
  </si>
  <si>
    <t>2E</t>
  </si>
  <si>
    <t>3A</t>
  </si>
  <si>
    <t>3B</t>
  </si>
  <si>
    <t>3C</t>
  </si>
  <si>
    <t>3D</t>
  </si>
  <si>
    <t>3E</t>
  </si>
  <si>
    <t>Bonität</t>
  </si>
  <si>
    <t>KB Düsseldorf Haus Königsallee GmbH</t>
  </si>
  <si>
    <t>6.333 T€ (2015)</t>
  </si>
  <si>
    <t>GH Rheinland GmbH</t>
  </si>
  <si>
    <t>6.351 T€ (2013)</t>
  </si>
  <si>
    <t>Sportlädchen Sport- und Freizeitwear Vertriebs GmbH</t>
  </si>
  <si>
    <t>6.353 T€ (2014)</t>
  </si>
  <si>
    <t>https://www.sportlaedchen.de</t>
  </si>
  <si>
    <t>Living Estate Immobilien GmbH</t>
  </si>
  <si>
    <t>6.378 T€ (2016)</t>
  </si>
  <si>
    <t>https://www.living-estate.de</t>
  </si>
  <si>
    <t>Stollenwerk und Cie. Fabrik für Sanitäts ausrüstungen GmbH</t>
  </si>
  <si>
    <t>6.400 T€ (2016)</t>
  </si>
  <si>
    <t>https://www.stollenwerk-koeln.de</t>
  </si>
  <si>
    <t>MSR Consulting Group GmbH</t>
  </si>
  <si>
    <t>https://www.msr.de</t>
  </si>
  <si>
    <t>TCS-Tank Card Service GmbH</t>
  </si>
  <si>
    <t>http://www.tcsgmbh.de</t>
  </si>
  <si>
    <t>Nederman MikroPul GmbH</t>
  </si>
  <si>
    <t>6.417 T€ (2015)</t>
  </si>
  <si>
    <t>https://www.nedermanmikropul.com</t>
  </si>
  <si>
    <t>Pluto Beteiligungswerte AG</t>
  </si>
  <si>
    <t>6.452 T€ (2015)</t>
  </si>
  <si>
    <t>http://www.genios.de</t>
  </si>
  <si>
    <t>LEG Wohnen Köln GmbH</t>
  </si>
  <si>
    <t>6.461 T€ (2008)</t>
  </si>
  <si>
    <t>https://www.leg-wohnen.de</t>
  </si>
  <si>
    <t>grandcentrix GmbH</t>
  </si>
  <si>
    <t>6.471 T€ (2016)</t>
  </si>
  <si>
    <t>https://grandcentrix.net</t>
  </si>
  <si>
    <t>Magnet-Physik Dr. Steingroever GmbH</t>
  </si>
  <si>
    <t>6.491 T€ (2016)</t>
  </si>
  <si>
    <t>https://www.magnet-physik.de</t>
  </si>
  <si>
    <t>GENISIS Grundstücksgesellschaft mbH</t>
  </si>
  <si>
    <t>6.500 T€ (2011)</t>
  </si>
  <si>
    <t>https://www.goyellow.de</t>
  </si>
  <si>
    <t>Strahleninstitut - CDT -Centrum für Diagnostik und Therapie GmbH</t>
  </si>
  <si>
    <t>6.500 T€ (2015)</t>
  </si>
  <si>
    <t>https://www.antonius-koeln.de</t>
  </si>
  <si>
    <t>BWE Balthasar GmbH</t>
  </si>
  <si>
    <t>6.500 T€ (2016)</t>
  </si>
  <si>
    <t>http://www.bwe-koeln.de</t>
  </si>
  <si>
    <t>ALFORI Fleischhandel GmbH</t>
  </si>
  <si>
    <t>https://www.11880.com</t>
  </si>
  <si>
    <t>DUA - Die Umweltagentur GmbH &amp; Co. KG</t>
  </si>
  <si>
    <t>http://www.die-umweltagentur.de</t>
  </si>
  <si>
    <t>Ingenieurbüro Grobecker GmbH</t>
  </si>
  <si>
    <t>https://die-ingenieure.com</t>
  </si>
  <si>
    <t>Th. Kramer Gebäudereinigung GmbH</t>
  </si>
  <si>
    <t>http://www.kramer-gebaeudereinigung.de</t>
  </si>
  <si>
    <t>Talanx Pensionsmanagement AG</t>
  </si>
  <si>
    <t>6.514 T€ (2010)</t>
  </si>
  <si>
    <t>https://www.talanx-pensionsmanagement.de</t>
  </si>
  <si>
    <t>PMH Product Media Holding GmbH</t>
  </si>
  <si>
    <t>6.519 T€ (2013)</t>
  </si>
  <si>
    <t>GFU Cyrus AG</t>
  </si>
  <si>
    <t>6.553 T€ (2017)</t>
  </si>
  <si>
    <t>https://www.gfu.net</t>
  </si>
  <si>
    <t>cardtech Card &amp; POS Service GmbH</t>
  </si>
  <si>
    <t>6.590 T€ (2010)</t>
  </si>
  <si>
    <t>https://www.cardtech.de</t>
  </si>
  <si>
    <t>Marcolin (Deutschland) GmbH</t>
  </si>
  <si>
    <t>6.600 T€ (2015)</t>
  </si>
  <si>
    <t>http://en.marcolin.com</t>
  </si>
  <si>
    <t>BERTHOLD GÖRGENS GMBH KÖLN</t>
  </si>
  <si>
    <t>6.600 T€ (2016)</t>
  </si>
  <si>
    <t>https://www.wer-zu-wem.de</t>
  </si>
  <si>
    <t>P. J. Schulz GmbH</t>
  </si>
  <si>
    <t>https://www.pjschulz.de</t>
  </si>
  <si>
    <t>AUGER AUTOTECHNIK GmbH</t>
  </si>
  <si>
    <t>6.650 T€ (2016)</t>
  </si>
  <si>
    <t>http://www.augerautotechnik.de</t>
  </si>
  <si>
    <t>Kunststofftechnik Hartmut Mühlhoff GmbH &amp; Co. Kommanditgesellschaft</t>
  </si>
  <si>
    <t>6.660 T€ (2015)</t>
  </si>
  <si>
    <t>http://www.kt-muehlhoff.de</t>
  </si>
  <si>
    <t>MEDIAFIX GmbH</t>
  </si>
  <si>
    <t>6.666 T€ (2016)</t>
  </si>
  <si>
    <t>https://mediafix.de</t>
  </si>
  <si>
    <t>Alex Breuer GmbH Industrieverpackungen</t>
  </si>
  <si>
    <t>6.668 T€ (2017)</t>
  </si>
  <si>
    <t>https://www.alexbreuer.de</t>
  </si>
  <si>
    <t>H.J. Lohmar GmbH</t>
  </si>
  <si>
    <t>6.700 T€ (2016)</t>
  </si>
  <si>
    <t>https://www.h-j-lohmar.de</t>
  </si>
  <si>
    <t>FoodPLUS GmbH</t>
  </si>
  <si>
    <t>6.725 T€ (2015)</t>
  </si>
  <si>
    <t>https://www.globalgap.org</t>
  </si>
  <si>
    <t>2E Vertriebs-GmbH</t>
  </si>
  <si>
    <t>6.739 T€ (2017)</t>
  </si>
  <si>
    <t>http://www.2e-vertrieb.de</t>
  </si>
  <si>
    <t>KAUFMANN Stahl- und Metallhandel GmbH</t>
  </si>
  <si>
    <t>6.746 T€ (2013)</t>
  </si>
  <si>
    <t>https://www.kaufmann-stahl.de</t>
  </si>
  <si>
    <t>neues handeln GmbH</t>
  </si>
  <si>
    <t>6.800 T€ (2015)</t>
  </si>
  <si>
    <t>https://www.neueshandeln.de</t>
  </si>
  <si>
    <t>cc Cool Drink GmbH</t>
  </si>
  <si>
    <t>Bodynova GmbH</t>
  </si>
  <si>
    <t>https://bodynova.de</t>
  </si>
  <si>
    <t>Peres GmbH</t>
  </si>
  <si>
    <t>6.800 T€ (2016)</t>
  </si>
  <si>
    <t>http://www.peres.de</t>
  </si>
  <si>
    <t>MEDIATEC Video- und Audio-Service GmbH</t>
  </si>
  <si>
    <t>https://www.mediatec.de</t>
  </si>
  <si>
    <t>MVDA Service GmbH</t>
  </si>
  <si>
    <t>6.800 T€ (2017)</t>
  </si>
  <si>
    <t>https://www.mvda.de</t>
  </si>
  <si>
    <t>Ferber &amp; Moskopp Gesellschaft mit beschränkter Haftung</t>
  </si>
  <si>
    <t>https://www.ferber-moskopp.de</t>
  </si>
  <si>
    <t>Toys "R" Us Operations GmbH</t>
  </si>
  <si>
    <t>6.827 T€ (2010)</t>
  </si>
  <si>
    <t>https://en.wikipedia.org</t>
  </si>
  <si>
    <t>TOMY Deutschland GmbH</t>
  </si>
  <si>
    <t>6.888 T€ (2016)</t>
  </si>
  <si>
    <t>https://de.tomy.com</t>
  </si>
  <si>
    <t>F. &amp; M. Lautenschläger GmbH &amp; Co. KG</t>
  </si>
  <si>
    <t>6.900 T€ (2017)</t>
  </si>
  <si>
    <t>http://www.lautenschlaeger.net</t>
  </si>
  <si>
    <t>Werner Sauer GmbH &amp; Co. KG</t>
  </si>
  <si>
    <t>6.907 T€ (2014)</t>
  </si>
  <si>
    <t>AWO Gesellschaft für Altenhilfeeinrichtungen Aachen mbH</t>
  </si>
  <si>
    <t>6.995 T€ (2016)</t>
  </si>
  <si>
    <t>https://www.awo-sz-morillenhang.de</t>
  </si>
  <si>
    <t>Petersberk GmbH</t>
  </si>
  <si>
    <t>7.000 T€ (2007)</t>
  </si>
  <si>
    <t>http://www.autohaus-petersberg.com</t>
  </si>
  <si>
    <t>TAM GmbH</t>
  </si>
  <si>
    <t>7.000 T€ (2011)</t>
  </si>
  <si>
    <t>http://www.tamonline.de</t>
  </si>
  <si>
    <t>AWD Ingenieurgesellschaft mbH</t>
  </si>
  <si>
    <t>7.000 T€ (2015)</t>
  </si>
  <si>
    <t>http://www.awd-ingenieure.info</t>
  </si>
  <si>
    <t>WK Entsorgung GmbH</t>
  </si>
  <si>
    <t>Daten Info Service Eibl GmbH</t>
  </si>
  <si>
    <t>https://www.immowelt.de</t>
  </si>
  <si>
    <t>LEAD Deutschland GmbH</t>
  </si>
  <si>
    <t>https://www.lead.de</t>
  </si>
  <si>
    <t>SegenSolar GmbH</t>
  </si>
  <si>
    <t>7.000 T€ (2016)</t>
  </si>
  <si>
    <t>https://segensolar.de</t>
  </si>
  <si>
    <t>Neu Engeldorfer Hof Bauträger GmbH</t>
  </si>
  <si>
    <t>https://www.redacon.eu</t>
  </si>
  <si>
    <t>ILTERIS GmbH</t>
  </si>
  <si>
    <t>THOMA-Betonwaren GmbH</t>
  </si>
  <si>
    <t>7.006 T€ (2016)</t>
  </si>
  <si>
    <t>https://www.thoma-beton.de</t>
  </si>
  <si>
    <t>ClimaLevel Energiesysteme GmbH</t>
  </si>
  <si>
    <t>7.072 T€ (2015)</t>
  </si>
  <si>
    <t>http://www.climalevel.com</t>
  </si>
  <si>
    <t>Genek Gesellschaft für Energieeinkauf mbH &amp; Co. KG</t>
  </si>
  <si>
    <t>7.075 T€ (2013)</t>
  </si>
  <si>
    <t>https://www.genek.de</t>
  </si>
  <si>
    <t>ALLIANCE Hospitality Germany GmbH</t>
  </si>
  <si>
    <t>7.078 T€ (2008)</t>
  </si>
  <si>
    <t>https://dufehlstuns.de</t>
  </si>
  <si>
    <t>Munk + Schmitz Oberflächentechnik GmbH &amp; Co. KG</t>
  </si>
  <si>
    <t>7.100 T€ (2015)</t>
  </si>
  <si>
    <t>https://www.munk-schmitz.de</t>
  </si>
  <si>
    <t>SoCura MD GmbH</t>
  </si>
  <si>
    <t>7.100 T€ (2016)</t>
  </si>
  <si>
    <t>https://www.socura.de</t>
  </si>
  <si>
    <t>Interbrand GmbH</t>
  </si>
  <si>
    <t>7.127 T€ (2015)</t>
  </si>
  <si>
    <t>https://www.interbrand.com</t>
  </si>
  <si>
    <t>iMAD GmbH</t>
  </si>
  <si>
    <t>7.130 T€ (2016)</t>
  </si>
  <si>
    <t>Schiffbauer &amp; Co Heizungs-Sanitär GmbH</t>
  </si>
  <si>
    <t>7.132 T€ (2008)</t>
  </si>
  <si>
    <t>https://www.sanitaer-und-heizungsbau.com</t>
  </si>
  <si>
    <t>COMPOSE GmbH</t>
  </si>
  <si>
    <t>7.148 T€ (2016)</t>
  </si>
  <si>
    <t>MAKOTEX Schuh- und Textilhandelsgesellschaft mbH</t>
  </si>
  <si>
    <t>7.150 T€ (2014)</t>
  </si>
  <si>
    <t>http://www.makotex.de</t>
  </si>
  <si>
    <t>Wunderman GmbH</t>
  </si>
  <si>
    <t>7.156 T€ (2010)</t>
  </si>
  <si>
    <t>Joker Productions GmbH</t>
  </si>
  <si>
    <t>7.200 T€ (2015)</t>
  </si>
  <si>
    <t>http://joker-productions.webflow.io</t>
  </si>
  <si>
    <t>BRINKHOF Personalservice GmbH</t>
  </si>
  <si>
    <t>7.214 T€ (2007)</t>
  </si>
  <si>
    <t>The Match Factory GmbH</t>
  </si>
  <si>
    <t>7.237 T€ (2016)</t>
  </si>
  <si>
    <t>https://www.the-match-factory.com</t>
  </si>
  <si>
    <t>Wallburger Gesellschaft mit beschränkter Haftung</t>
  </si>
  <si>
    <t>7.253 T€ (2016)</t>
  </si>
  <si>
    <t>https://www.wallburger.de</t>
  </si>
  <si>
    <t>All-in-One Vermietungsgesellschaft für Telekommunikationsanlagen mbH</t>
  </si>
  <si>
    <t>7.285 T€ (2015)</t>
  </si>
  <si>
    <t>https://www.dasoertliche.de</t>
  </si>
  <si>
    <t>TBL Transportbeton Libur GmbH &amp; Co. KG</t>
  </si>
  <si>
    <t>7.300 T€ (2016)</t>
  </si>
  <si>
    <t>https://www.tbl-transportbeton.de</t>
  </si>
  <si>
    <t>DRUCKHAUS und VERLAG LOCHER GMBH</t>
  </si>
  <si>
    <t>7.306 T€ (2004)</t>
  </si>
  <si>
    <t>http://www.locher-medien.de</t>
  </si>
  <si>
    <t>Yadastar GmbH</t>
  </si>
  <si>
    <t>7.309 T€ (2016)</t>
  </si>
  <si>
    <t>http://www.yadastar.com</t>
  </si>
  <si>
    <t>KI Business Performance GmbH</t>
  </si>
  <si>
    <t>7.317 T€ (2016)</t>
  </si>
  <si>
    <t>http://www.ki-performance.com</t>
  </si>
  <si>
    <t>Toyota Logistics Services Deutschland GmbH</t>
  </si>
  <si>
    <t>https://www.kununu.com</t>
  </si>
  <si>
    <t>Aquamaris GmbH &amp; Co. Strandresidenz Rügen KG</t>
  </si>
  <si>
    <t>7.372 T€ (2015)</t>
  </si>
  <si>
    <t>https://www.aquamaris.de</t>
  </si>
  <si>
    <t>Spies Hecker GmbH</t>
  </si>
  <si>
    <t>7.373 T€ (2015)</t>
  </si>
  <si>
    <t>http://www.spieshecker.com</t>
  </si>
  <si>
    <t>Reisebüro TRAVELWORLD GmbH</t>
  </si>
  <si>
    <t>7.400 T€ (2011)</t>
  </si>
  <si>
    <t>A3Tech GmbH</t>
  </si>
  <si>
    <t>7.416 T€ (2015)</t>
  </si>
  <si>
    <t>Avrasya GmbH -Fleischgroßhandel und Dönerproduktion-</t>
  </si>
  <si>
    <t>7.417 T€ (2006)</t>
  </si>
  <si>
    <t>https://duesseldorf.stadtbranchenbuch.com</t>
  </si>
  <si>
    <t>Deutsch-Japanisches Center GmbH c/o Art-Invest Real Estate</t>
  </si>
  <si>
    <t>7.420 T€ (2015)</t>
  </si>
  <si>
    <t>https://www.art-invest.de</t>
  </si>
  <si>
    <t>CIMAG-COLONIA Immobilien Aktiengesellschaft</t>
  </si>
  <si>
    <t>7.456 T€ (2005)</t>
  </si>
  <si>
    <t>F.C. Trapp Baugesellschaft Köln mbH</t>
  </si>
  <si>
    <t>7.462 T€ (2005)</t>
  </si>
  <si>
    <t>DIMED Lackrohstoffe Gesellschaft mit beschränkter Haftung</t>
  </si>
  <si>
    <t>7.462 T€ (2007)</t>
  </si>
  <si>
    <t>https://wesseling.frag-christel.de</t>
  </si>
  <si>
    <t>St. Brigida Seniorenzentrum GmbH</t>
  </si>
  <si>
    <t>7.488 T€ (2015)</t>
  </si>
  <si>
    <t>https://www.haus-brigida.de</t>
  </si>
  <si>
    <t>H. Faust GmbH</t>
  </si>
  <si>
    <t>7.500 T€ (2012)</t>
  </si>
  <si>
    <t>http://www.chemie.de</t>
  </si>
  <si>
    <t>BVR Betonvertrieb Rheinland GmbH</t>
  </si>
  <si>
    <t>7.500 T€ (2013)</t>
  </si>
  <si>
    <t>https://koeln.stadtbranchenbuch.com</t>
  </si>
  <si>
    <t>inteligy GmbH</t>
  </si>
  <si>
    <t>7.500 T€ (2015)</t>
  </si>
  <si>
    <t>https://www.inteligy.de</t>
  </si>
  <si>
    <t>Cichon &amp; Stolberg Elektroanlagenbau GmbH</t>
  </si>
  <si>
    <t>7.500 T€ (2016)</t>
  </si>
  <si>
    <t>https://cryptin.de</t>
  </si>
  <si>
    <t>pso vertriebsprogramme GmbH</t>
  </si>
  <si>
    <t>http://www.pso-vertriebsprogramme.de</t>
  </si>
  <si>
    <t>Dr. Jean Bausch GmbH &amp; Co. KG</t>
  </si>
  <si>
    <t>7.500 T€ (2017)</t>
  </si>
  <si>
    <t>http://www.bauschdental.com</t>
  </si>
  <si>
    <t>Siedlungsgesellschaft Am Bilderstöckchen Ges. mit beschränkter Haftung</t>
  </si>
  <si>
    <t>7.502 T€ (2015)</t>
  </si>
  <si>
    <t>https://www.sg-bilderstoeckchen.de</t>
  </si>
  <si>
    <t>Heitmann Metallhandel GmbH</t>
  </si>
  <si>
    <t>7.518 T€ (2016)</t>
  </si>
  <si>
    <t>http://www.heitmann-stahl.de</t>
  </si>
  <si>
    <t>Vereinigung der Vinzentinerinnen GmbH</t>
  </si>
  <si>
    <t>7.524 T€ (2015)</t>
  </si>
  <si>
    <t>https://www.vinzentinerinnen.de</t>
  </si>
  <si>
    <t>AXA Colonia Immobilien Beteiligungs-GmbH &amp; Co. KG "Merkens neunzehn"</t>
  </si>
  <si>
    <t>7.556 T€ (2015)</t>
  </si>
  <si>
    <t>Yoo Berlin GmbH &amp; Co. KG</t>
  </si>
  <si>
    <t>7.558 T€ (2015)</t>
  </si>
  <si>
    <t>http://www.yooberlin.com</t>
  </si>
  <si>
    <t>vertical vision GmbH &amp; Co. Kommanditgesellschaft</t>
  </si>
  <si>
    <t>7.569 T€ (2015)</t>
  </si>
  <si>
    <t>http://www.verticalvision.com</t>
  </si>
  <si>
    <t>Straße</t>
  </si>
  <si>
    <t>Auf der Seekante 12</t>
  </si>
  <si>
    <t>BaptistStraße 44</t>
  </si>
  <si>
    <t>SemmelweisStraße 111</t>
  </si>
  <si>
    <t>Zollstockgürtel 47</t>
  </si>
  <si>
    <t>Theodor-Heuss-Ring 50</t>
  </si>
  <si>
    <t>Markt 24</t>
  </si>
  <si>
    <t>WendelinStraße 90</t>
  </si>
  <si>
    <t>WalthariStraße 14</t>
  </si>
  <si>
    <t>Pfaffenpfad 13</t>
  </si>
  <si>
    <t>Schwarzer Weg</t>
  </si>
  <si>
    <t>BurgwiesenStraße 60</t>
  </si>
  <si>
    <t>Toyota-Allee 42A</t>
  </si>
  <si>
    <t>Ströer-Allee</t>
  </si>
  <si>
    <t>Im MediaPark 6C</t>
  </si>
  <si>
    <t>Freimersdorfer Weg 6</t>
  </si>
  <si>
    <t>WerthmannStraße 5</t>
  </si>
  <si>
    <t>Venloer Straße 41</t>
  </si>
  <si>
    <t>DieselStraße 2A</t>
  </si>
  <si>
    <t>Subbelrather Straße 151</t>
  </si>
  <si>
    <t>Robert-Perthel-Straße</t>
  </si>
  <si>
    <t>Am KirchWeg 13</t>
  </si>
  <si>
    <t>Heinrich-Steinmann-Straße</t>
  </si>
  <si>
    <t>DrachenfelsStraße 50</t>
  </si>
  <si>
    <t>SchlehenWeg 15</t>
  </si>
  <si>
    <t>Stettiner Straße 10</t>
  </si>
  <si>
    <t>KleingedankStraße 11</t>
  </si>
  <si>
    <t>SchanzenStraße 14</t>
  </si>
  <si>
    <t>DasselStraße 68</t>
  </si>
  <si>
    <t>KlarissenWeg 1</t>
  </si>
  <si>
    <t>Birkenallee 28</t>
  </si>
  <si>
    <t>Schillingsrotter Straße 100</t>
  </si>
  <si>
    <t>MinoritenStraße 9</t>
  </si>
  <si>
    <t>Rolshover Straße 525</t>
  </si>
  <si>
    <t>OstStraße</t>
  </si>
  <si>
    <t>Bayenthalgürtel 39A</t>
  </si>
  <si>
    <t>Kölner Straße</t>
  </si>
  <si>
    <t>LeyboldStraße 54B</t>
  </si>
  <si>
    <t>MarienStraße 68</t>
  </si>
  <si>
    <t>IndustrieStraße</t>
  </si>
  <si>
    <t>BiberStraße 14</t>
  </si>
  <si>
    <t>FrangenheimStraße 28A</t>
  </si>
  <si>
    <t>Anschlussstelle Köln-Messe</t>
  </si>
  <si>
    <t>Mucher Straße 11</t>
  </si>
  <si>
    <t>Perlengraben 75</t>
  </si>
  <si>
    <t>Rolandswerther Straße 6</t>
  </si>
  <si>
    <t>WaltherStraße 51</t>
  </si>
  <si>
    <t>88 Lieu-dit Pré de l'Acsence</t>
  </si>
  <si>
    <t>Gothaer Allee 3</t>
  </si>
  <si>
    <t>Maler-Bock-Gäßchen 2A</t>
  </si>
  <si>
    <t>Königsallee 45</t>
  </si>
  <si>
    <t>Peter-Baum-Weg</t>
  </si>
  <si>
    <t>Marienberger Weg 54</t>
  </si>
  <si>
    <t>JohanniterStraße 35</t>
  </si>
  <si>
    <t>HauptStraße 64</t>
  </si>
  <si>
    <t>MühlenWeg 216</t>
  </si>
  <si>
    <t>Brühler Landstraße 0</t>
  </si>
  <si>
    <t>Houdainer Straße 48</t>
  </si>
  <si>
    <t>Am Bilderstöckchen 51</t>
  </si>
  <si>
    <t>TurmStraße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</si>
</sst>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#,##0.00000"/>
    <numFmt numFmtId="165" formatCode="#,##0.000000"/>
    <numFmt numFmtId="166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0" fillId="0" borderId="0" xfId="0" applyNumberFormat="1"/>
    <xf numFmtId="0" fontId="5" fillId="0" borderId="3" xfId="0" applyFont="1" applyBorder="1" applyAlignment="1">
      <alignment horizontal="center" vertical="top"/>
    </xf>
    <xf numFmtId="0" fontId="0" fillId="0" borderId="0" xfId="0" applyBorder="1"/>
    <xf numFmtId="0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6" fillId="0" borderId="0" xfId="2" applyBorder="1"/>
    <xf numFmtId="166" fontId="0" fillId="0" borderId="0" xfId="1" applyNumberFormat="1" applyFont="1"/>
    <xf numFmtId="166" fontId="0" fillId="0" borderId="0" xfId="1" applyNumberFormat="1" applyFont="1" applyBorder="1"/>
    <xf numFmtId="0" fontId="6" fillId="0" borderId="0" xfId="2" applyNumberFormat="1"/>
  </cellXfs>
  <cellStyles count="3">
    <cellStyle name="Komma" xfId="1" builtinId="3"/>
    <cellStyle name="Link" xfId="2" builtinId="8"/>
    <cellStyle name="Standard" xfId="0" builtinId="0"/>
  </cellStyles>
  <dxfs count="13">
    <dxf>
      <numFmt numFmtId="166" formatCode="_-* #,##0\ _€_-;\-* #,##0\ _€_-;_-* &quot;-&quot;??\ _€_-;_-@_-"/>
    </dxf>
    <dxf>
      <numFmt numFmtId="166" formatCode="_-* #,##0\ _€_-;\-* #,##0\ _€_-;_-* &quot;-&quot;??\ _€_-;_-@_-"/>
    </dxf>
    <dxf>
      <numFmt numFmtId="166" formatCode="_-* #,##0\ _€_-;\-* #,##0\ _€_-;_-* &quot;-&quot;??\ _€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46CB55-F780-4F21-A048-1A4B7D67D88B}" name="Tabelle1" displayName="Tabelle1" ref="A1:T301" totalsRowShown="0" headerRowDxfId="12">
  <autoFilter ref="A1:T301" xr:uid="{590431AD-A661-4218-ABCD-A27D9AC60BA3}"/>
  <tableColumns count="20">
    <tableColumn id="1" xr3:uid="{567C1CEE-D0DD-4210-A80D-2A9E446957F6}" name="Spalte1" dataDxfId="11"/>
    <tableColumn id="2" xr3:uid="{607408AE-50A9-44C0-9668-4AEC154416B3}" name="Column1"/>
    <tableColumn id="9" xr3:uid="{0D91AFCF-013F-4CE9-B675-5DD8ABD7BF58}" name="Column12" dataDxfId="10">
      <calculatedColumnFormula>IF(ISBLANK(Tabelle1[[#This Row],[Column1]]),"",VALUE(LEFT(Tabelle1[[#This Row],[Column1]],2) &amp; "000"))</calculatedColumnFormula>
    </tableColumn>
    <tableColumn id="3" xr3:uid="{3920F666-26FF-44DF-B493-5E7CFCB6E43C}" name="Column2"/>
    <tableColumn id="4" xr3:uid="{DC2E18B8-4DBE-4A46-82EC-A5C47C270818}" name="Column3"/>
    <tableColumn id="5" xr3:uid="{8EEAD5FD-5664-4F4B-9CDA-7BB2A1296FE5}" name="Column4"/>
    <tableColumn id="6" xr3:uid="{000839E2-06CF-42E3-BD6A-0DA729F1219C}" name="Column5"/>
    <tableColumn id="7" xr3:uid="{C5A57DDB-D169-44CF-AF42-B0AA5818CA9C}" name="lat"/>
    <tableColumn id="8" xr3:uid="{DD32A3A7-0FBC-4D77-BD3E-FACEC9CC0007}" name="lng"/>
    <tableColumn id="13" xr3:uid="{EE2ED5C3-8DEF-455E-9BD4-D5940C5713AF}" name="Web-URL"/>
    <tableColumn id="10" xr3:uid="{634E7477-AD97-4BCF-AC22-C09CF6267B03}" name="WZ" dataDxfId="9">
      <calculatedColumnFormula>IF(ISBLANK(Tabelle1[[#This Row],[Column12]]),"",_xlfn.IFNA(VLOOKUP(Tabelle1[[#This Row],[Column12]],Tabelle1!$A$1:$C$89,3,FALSE),""))</calculatedColumnFormula>
    </tableColumn>
    <tableColumn id="11" xr3:uid="{32C67BA8-8C69-4178-841B-319725DE595D}" name="Umsatz normiert" dataDxfId="8">
      <calculatedColumnFormula>VALUE(LEFT(Tabelle1[[#This Row],[Column5]],FIND(" T",Tabelle1[[#This Row],[Column5]])-1))*1000</calculatedColumnFormula>
    </tableColumn>
    <tableColumn id="12" xr3:uid="{717AFB3A-1A0A-477B-9998-4194754686CE}" name="Finanzierungsgeschäft" dataDxfId="2">
      <calculatedColumnFormula>ROUND(Tabelle1[[#This Row],[Umsatz normiert]]*0.01*RANDBETWEEN(70,130)/100000,0)</calculatedColumnFormula>
    </tableColumn>
    <tableColumn id="14" xr3:uid="{E324ADCE-96A5-44F9-B93A-8E9A65FC2930}" name="Provision" dataDxfId="1">
      <calculatedColumnFormula>ROUND(Tabelle1[[#This Row],[Umsatz normiert]]*0.004*RANDBETWEEN(70,130)/100000,0)</calculatedColumnFormula>
    </tableColumn>
    <tableColumn id="15" xr3:uid="{B47D51C6-8508-45D8-8982-A2C54724A138}" name="Zahlungsverkehr" dataDxfId="7">
      <calculatedColumnFormula>Tabelle1[[#This Row],[Ertragspotenzial]]-SUM(Tabelle1[[#This Row],[Finanzierungsgeschäft]:[Provision]])</calculatedColumnFormula>
    </tableColumn>
    <tableColumn id="16" xr3:uid="{C60FD1A3-7BAF-4E2E-9D40-F35197C0A5E6}" name="Ertragspotenzial" dataDxfId="0" dataCellStyle="Komma">
      <calculatedColumnFormula>ROUND(Tabelle1[[#This Row],[Umsatz normiert]]*0.02*RANDBETWEEN(90,100)/100000,0)</calculatedColumnFormula>
    </tableColumn>
    <tableColumn id="17" xr3:uid="{659491AE-1CD2-4056-82C7-2A6BA1AB83C4}" name="Ansprechpartner" dataDxfId="6"/>
    <tableColumn id="18" xr3:uid="{CBC85EF1-51A9-4E2B-8A44-BE3E730E487B}" name="E-Mail" dataDxfId="5">
      <calculatedColumnFormula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calculatedColumnFormula>
    </tableColumn>
    <tableColumn id="19" xr3:uid="{5DED14A2-646D-410A-A38E-F3CD0A62FD7E}" name="Bonität" dataDxfId="4">
      <calculatedColumnFormula>VLOOKUP(RANDBETWEEN(1,15),Tabelle2!$A$1:$B$15,2,FALSE)</calculatedColumnFormula>
    </tableColumn>
    <tableColumn id="20" xr3:uid="{7FCC9E67-3D07-47D5-BF66-0FB44CB35DB7}" name="Straße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novationsblog.dzbank.de/2018/11/06/5-genohackathon-rapid-prototyping-am-rhe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1"/>
  <sheetViews>
    <sheetView tabSelected="1" topLeftCell="K257" zoomScale="115" zoomScaleNormal="115" workbookViewId="0">
      <selection activeCell="M301" sqref="M301"/>
    </sheetView>
  </sheetViews>
  <sheetFormatPr baseColWidth="10" defaultColWidth="8.7265625" defaultRowHeight="14.5" x14ac:dyDescent="0.35"/>
  <cols>
    <col min="2" max="2" width="9.6328125" customWidth="1"/>
    <col min="3" max="3" width="14.1796875" customWidth="1"/>
    <col min="4" max="4" width="61.36328125" customWidth="1"/>
    <col min="5" max="6" width="9.6328125" customWidth="1"/>
    <col min="7" max="7" width="18.453125" bestFit="1" customWidth="1"/>
    <col min="9" max="9" width="9.54296875" bestFit="1" customWidth="1"/>
    <col min="10" max="10" width="37.54296875" bestFit="1" customWidth="1"/>
    <col min="11" max="11" width="22.453125" bestFit="1" customWidth="1"/>
    <col min="12" max="12" width="19.54296875" bestFit="1" customWidth="1"/>
    <col min="13" max="13" width="21.90625" bestFit="1" customWidth="1"/>
    <col min="14" max="14" width="19.1796875" bestFit="1" customWidth="1"/>
    <col min="15" max="15" width="19.26953125" bestFit="1" customWidth="1"/>
    <col min="16" max="16" width="19" bestFit="1" customWidth="1"/>
    <col min="17" max="17" width="16" customWidth="1"/>
    <col min="18" max="18" width="72.26953125" customWidth="1"/>
    <col min="19" max="19" width="20.54296875" customWidth="1"/>
    <col min="20" max="20" width="22.36328125" customWidth="1"/>
  </cols>
  <sheetData>
    <row r="1" spans="1:20" s="4" customFormat="1" x14ac:dyDescent="0.35">
      <c r="A1" s="4" t="s">
        <v>523</v>
      </c>
      <c r="B1" s="2" t="s">
        <v>0</v>
      </c>
      <c r="C1" s="2" t="s">
        <v>524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3" t="s">
        <v>620</v>
      </c>
      <c r="L1" s="3" t="s">
        <v>621</v>
      </c>
      <c r="M1" s="3" t="s">
        <v>629</v>
      </c>
      <c r="N1" s="3" t="s">
        <v>630</v>
      </c>
      <c r="O1" s="3" t="s">
        <v>622</v>
      </c>
      <c r="P1" s="3" t="s">
        <v>623</v>
      </c>
      <c r="Q1" s="3" t="s">
        <v>627</v>
      </c>
      <c r="R1" s="3" t="s">
        <v>628</v>
      </c>
      <c r="S1" s="3" t="s">
        <v>847</v>
      </c>
      <c r="T1" s="3" t="s">
        <v>1111</v>
      </c>
    </row>
    <row r="2" spans="1:20" x14ac:dyDescent="0.35">
      <c r="A2" s="1">
        <v>0</v>
      </c>
      <c r="B2">
        <v>64193</v>
      </c>
      <c r="C2">
        <f>IF(ISBLANK(Tabelle1[[#This Row],[Column1]]),"",VALUE(LEFT(Tabelle1[[#This Row],[Column1]],2) &amp; "000"))</f>
        <v>64000</v>
      </c>
      <c r="D2" t="s">
        <v>8</v>
      </c>
      <c r="E2">
        <v>50668</v>
      </c>
      <c r="F2" t="s">
        <v>9</v>
      </c>
      <c r="G2" t="s">
        <v>10</v>
      </c>
      <c r="H2">
        <v>50.9426078796387</v>
      </c>
      <c r="I2">
        <v>6.9679660797119096</v>
      </c>
      <c r="J2" t="s">
        <v>11</v>
      </c>
      <c r="K2" t="str">
        <f>IF(ISBLANK(Tabelle1[[#This Row],[Column12]]),"",_xlfn.IFNA(VLOOKUP(Tabelle1[[#This Row],[Column12]],Tabelle1!$A$1:$C$89,3,FALSE),""))</f>
        <v>Dienstleistung</v>
      </c>
      <c r="L2" s="12">
        <f>VALUE(LEFT(Tabelle1[[#This Row],[Column5]],FIND(" T",Tabelle1[[#This Row],[Column5]])-1))*1000</f>
        <v>45648900000</v>
      </c>
      <c r="M2" s="12">
        <f ca="1">ROUND(Tabelle1[[#This Row],[Umsatz normiert]]*0.01*RANDBETWEEN(70,130)/100000,0)</f>
        <v>593436</v>
      </c>
      <c r="N2" s="12">
        <f ca="1">ROUND(Tabelle1[[#This Row],[Umsatz normiert]]*0.004*RANDBETWEEN(70,130)/100000,0)</f>
        <v>153380</v>
      </c>
      <c r="O2" s="12">
        <f ca="1">Tabelle1[[#This Row],[Ertragspotenzial]]-SUM(Tabelle1[[#This Row],[Finanzierungsgeschäft]:[Provision]])</f>
        <v>147902</v>
      </c>
      <c r="P2" s="12">
        <f ca="1">ROUND(Tabelle1[[#This Row],[Umsatz normiert]]*0.02*RANDBETWEEN(90,100)/100000,0)</f>
        <v>894718</v>
      </c>
      <c r="Q2" t="s">
        <v>631</v>
      </c>
      <c r="R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Gesine.Mueller@rewe-group.com</v>
      </c>
      <c r="S2" s="5" t="str">
        <f ca="1">VLOOKUP(RANDBETWEEN(1,15),Tabelle2!$A$1:$B$15,2,FALSE)</f>
        <v>3E</v>
      </c>
    </row>
    <row r="3" spans="1:20" x14ac:dyDescent="0.35">
      <c r="A3" s="1">
        <v>1</v>
      </c>
      <c r="B3">
        <v>35112</v>
      </c>
      <c r="C3">
        <f>IF(ISBLANK(Tabelle1[[#This Row],[Column1]]),"",VALUE(LEFT(Tabelle1[[#This Row],[Column1]],2) &amp; "000"))</f>
        <v>35000</v>
      </c>
      <c r="D3" t="s">
        <v>12</v>
      </c>
      <c r="E3">
        <v>50935</v>
      </c>
      <c r="F3" t="s">
        <v>9</v>
      </c>
      <c r="G3" t="s">
        <v>13</v>
      </c>
      <c r="H3">
        <v>50.9426078796387</v>
      </c>
      <c r="I3">
        <v>6.9679660797119096</v>
      </c>
      <c r="J3" t="s">
        <v>14</v>
      </c>
      <c r="K3" t="str">
        <f>IF(ISBLANK(Tabelle1[[#This Row],[Column12]]),"",_xlfn.IFNA(VLOOKUP(Tabelle1[[#This Row],[Column12]],Tabelle1!$A$1:$C$89,3,FALSE),""))</f>
        <v>Dienstleistung</v>
      </c>
      <c r="L3" s="12">
        <f>VALUE(LEFT(Tabelle1[[#This Row],[Column5]],FIND(" T",Tabelle1[[#This Row],[Column5]])-1))*1000</f>
        <v>42771000000</v>
      </c>
      <c r="M3" s="12">
        <f ca="1">ROUND(Tabelle1[[#This Row],[Umsatz normiert]]*0.01*RANDBETWEEN(70,130)/100000,0)</f>
        <v>402047</v>
      </c>
      <c r="N3" s="12">
        <f ca="1">ROUND(Tabelle1[[#This Row],[Umsatz normiert]]*0.004*RANDBETWEEN(70,130)/100000,0)</f>
        <v>148843</v>
      </c>
      <c r="O3" s="12">
        <f ca="1">Tabelle1[[#This Row],[Ertragspotenzial]]-SUM(Tabelle1[[#This Row],[Finanzierungsgeschäft]:[Provision]])</f>
        <v>244651</v>
      </c>
      <c r="P3" s="12">
        <f ca="1">ROUND(Tabelle1[[#This Row],[Umsatz normiert]]*0.02*RANDBETWEEN(90,100)/100000,0)</f>
        <v>795541</v>
      </c>
      <c r="Q3" t="s">
        <v>632</v>
      </c>
      <c r="R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Kjell.Schmidt@rwe.com</v>
      </c>
      <c r="S3" s="5" t="str">
        <f ca="1">VLOOKUP(RANDBETWEEN(1,15),Tabelle2!$A$1:$B$15,2,FALSE)</f>
        <v>1C</v>
      </c>
    </row>
    <row r="4" spans="1:20" x14ac:dyDescent="0.35">
      <c r="A4" s="1">
        <v>2</v>
      </c>
      <c r="B4">
        <v>51100</v>
      </c>
      <c r="C4">
        <f>IF(ISBLANK(Tabelle1[[#This Row],[Column1]]),"",VALUE(LEFT(Tabelle1[[#This Row],[Column1]],2) &amp; "000"))</f>
        <v>51000</v>
      </c>
      <c r="D4" t="s">
        <v>15</v>
      </c>
      <c r="E4">
        <v>50679</v>
      </c>
      <c r="F4" t="s">
        <v>9</v>
      </c>
      <c r="G4" t="s">
        <v>16</v>
      </c>
      <c r="H4">
        <v>50.9426078796387</v>
      </c>
      <c r="I4">
        <v>6.9679660797119096</v>
      </c>
      <c r="J4" t="s">
        <v>17</v>
      </c>
      <c r="K4" t="str">
        <f>IF(ISBLANK(Tabelle1[[#This Row],[Column12]]),"",_xlfn.IFNA(VLOOKUP(Tabelle1[[#This Row],[Column12]],Tabelle1!$A$1:$C$89,3,FALSE),""))</f>
        <v>Dienstleistung</v>
      </c>
      <c r="L4" s="12">
        <f>VALUE(LEFT(Tabelle1[[#This Row],[Column5]],FIND(" T",Tabelle1[[#This Row],[Column5]])-1))*1000</f>
        <v>31660000000</v>
      </c>
      <c r="M4" s="12">
        <f ca="1">ROUND(Tabelle1[[#This Row],[Umsatz normiert]]*0.01*RANDBETWEEN(70,130)/100000,0)</f>
        <v>319766</v>
      </c>
      <c r="N4" s="12">
        <f ca="1">ROUND(Tabelle1[[#This Row],[Umsatz normiert]]*0.004*RANDBETWEEN(70,130)/100000,0)</f>
        <v>146902</v>
      </c>
      <c r="O4" s="12">
        <f ca="1">Tabelle1[[#This Row],[Ertragspotenzial]]-SUM(Tabelle1[[#This Row],[Finanzierungsgeschäft]:[Provision]])</f>
        <v>141204</v>
      </c>
      <c r="P4" s="12">
        <f ca="1">ROUND(Tabelle1[[#This Row],[Umsatz normiert]]*0.02*RANDBETWEEN(90,100)/100000,0)</f>
        <v>607872</v>
      </c>
      <c r="Q4" t="s">
        <v>633</v>
      </c>
      <c r="R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Linda.Schneider@lufthansa.com</v>
      </c>
      <c r="S4" s="5" t="str">
        <f ca="1">VLOOKUP(RANDBETWEEN(1,15),Tabelle2!$A$1:$B$15,2,FALSE)</f>
        <v>1A</v>
      </c>
    </row>
    <row r="5" spans="1:20" x14ac:dyDescent="0.35">
      <c r="A5" s="1">
        <v>3</v>
      </c>
      <c r="B5">
        <v>70101</v>
      </c>
      <c r="C5">
        <f>IF(ISBLANK(Tabelle1[[#This Row],[Column1]]),"",VALUE(LEFT(Tabelle1[[#This Row],[Column1]],2) &amp; "000"))</f>
        <v>70000</v>
      </c>
      <c r="D5" t="s">
        <v>18</v>
      </c>
      <c r="E5">
        <v>50668</v>
      </c>
      <c r="F5" t="s">
        <v>9</v>
      </c>
      <c r="G5" t="s">
        <v>19</v>
      </c>
      <c r="J5" t="s">
        <v>11</v>
      </c>
      <c r="K5" t="str">
        <f>IF(ISBLANK(Tabelle1[[#This Row],[Column12]]),"",_xlfn.IFNA(VLOOKUP(Tabelle1[[#This Row],[Column12]],Tabelle1!$A$1:$C$89,3,FALSE),""))</f>
        <v>Dienstleistung</v>
      </c>
      <c r="L5" s="12">
        <f>VALUE(LEFT(Tabelle1[[#This Row],[Column5]],FIND(" T",Tabelle1[[#This Row],[Column5]])-1))*1000</f>
        <v>28530500000</v>
      </c>
      <c r="M5" s="12">
        <f ca="1">ROUND(Tabelle1[[#This Row],[Umsatz normiert]]*0.01*RANDBETWEEN(70,130)/100000,0)</f>
        <v>216832</v>
      </c>
      <c r="N5" s="12">
        <f ca="1">ROUND(Tabelle1[[#This Row],[Umsatz normiert]]*0.004*RANDBETWEEN(70,130)/100000,0)</f>
        <v>110698</v>
      </c>
      <c r="O5" s="12">
        <f ca="1">Tabelle1[[#This Row],[Ertragspotenzial]]-SUM(Tabelle1[[#This Row],[Finanzierungsgeschäft]:[Provision]])</f>
        <v>220256</v>
      </c>
      <c r="P5" s="12">
        <f ca="1">ROUND(Tabelle1[[#This Row],[Umsatz normiert]]*0.02*RANDBETWEEN(90,100)/100000,0)</f>
        <v>547786</v>
      </c>
      <c r="Q5" t="s">
        <v>634</v>
      </c>
      <c r="R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Ruth.Fischer@rewe-group.com</v>
      </c>
      <c r="S5" s="5" t="str">
        <f ca="1">VLOOKUP(RANDBETWEEN(1,15),Tabelle2!$A$1:$B$15,2,FALSE)</f>
        <v>1A</v>
      </c>
    </row>
    <row r="6" spans="1:20" x14ac:dyDescent="0.35">
      <c r="A6" s="1">
        <v>4</v>
      </c>
      <c r="B6">
        <v>74900</v>
      </c>
      <c r="C6">
        <f>IF(ISBLANK(Tabelle1[[#This Row],[Column1]]),"",VALUE(LEFT(Tabelle1[[#This Row],[Column1]],2) &amp; "000"))</f>
        <v>74000</v>
      </c>
      <c r="D6" t="s">
        <v>20</v>
      </c>
      <c r="E6">
        <v>50735</v>
      </c>
      <c r="F6" t="s">
        <v>9</v>
      </c>
      <c r="G6" t="s">
        <v>21</v>
      </c>
      <c r="J6" t="s">
        <v>22</v>
      </c>
      <c r="K6" t="str">
        <f>IF(ISBLANK(Tabelle1[[#This Row],[Column12]]),"",_xlfn.IFNA(VLOOKUP(Tabelle1[[#This Row],[Column12]],Tabelle1!$A$1:$C$89,3,FALSE),""))</f>
        <v>Dienstleistung</v>
      </c>
      <c r="L6" s="12">
        <f>VALUE(LEFT(Tabelle1[[#This Row],[Column5]],FIND(" T",Tabelle1[[#This Row],[Column5]])-1))*1000</f>
        <v>23079800000</v>
      </c>
      <c r="M6" s="12">
        <f ca="1">ROUND(Tabelle1[[#This Row],[Umsatz normiert]]*0.01*RANDBETWEEN(70,130)/100000,0)</f>
        <v>184638</v>
      </c>
      <c r="N6" s="12">
        <f ca="1">ROUND(Tabelle1[[#This Row],[Umsatz normiert]]*0.004*RANDBETWEEN(70,130)/100000,0)</f>
        <v>100628</v>
      </c>
      <c r="O6" s="12">
        <f ca="1">Tabelle1[[#This Row],[Ertragspotenzial]]-SUM(Tabelle1[[#This Row],[Finanzierungsgeschäft]:[Provision]])</f>
        <v>176330</v>
      </c>
      <c r="P6" s="12">
        <f ca="1">ROUND(Tabelle1[[#This Row],[Umsatz normiert]]*0.02*RANDBETWEEN(90,100)/100000,0)</f>
        <v>461596</v>
      </c>
      <c r="Q6" t="s">
        <v>635</v>
      </c>
      <c r="R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Eva.Weber@ford.de</v>
      </c>
      <c r="S6" s="5" t="str">
        <f ca="1">VLOOKUP(RANDBETWEEN(1,15),Tabelle2!$A$1:$B$15,2,FALSE)</f>
        <v>1B</v>
      </c>
    </row>
    <row r="7" spans="1:20" x14ac:dyDescent="0.35">
      <c r="A7" s="1">
        <v>5</v>
      </c>
      <c r="B7">
        <v>29101</v>
      </c>
      <c r="C7">
        <f>IF(ISBLANK(Tabelle1[[#This Row],[Column1]]),"",VALUE(LEFT(Tabelle1[[#This Row],[Column1]],2) &amp; "000"))</f>
        <v>29000</v>
      </c>
      <c r="D7" t="s">
        <v>23</v>
      </c>
      <c r="E7">
        <v>50735</v>
      </c>
      <c r="F7" t="s">
        <v>9</v>
      </c>
      <c r="G7" t="s">
        <v>24</v>
      </c>
      <c r="H7">
        <v>50.9937553405762</v>
      </c>
      <c r="I7">
        <v>6.9599199295043901</v>
      </c>
      <c r="J7" t="s">
        <v>22</v>
      </c>
      <c r="K7" t="str">
        <f>IF(ISBLANK(Tabelle1[[#This Row],[Column12]]),"",_xlfn.IFNA(VLOOKUP(Tabelle1[[#This Row],[Column12]],Tabelle1!$A$1:$C$89,3,FALSE),""))</f>
        <v>Industrie/ Handwerk</v>
      </c>
      <c r="L7" s="12">
        <f>VALUE(LEFT(Tabelle1[[#This Row],[Column5]],FIND(" T",Tabelle1[[#This Row],[Column5]])-1))*1000</f>
        <v>19815000000</v>
      </c>
      <c r="M7" s="12">
        <f ca="1">ROUND(Tabelle1[[#This Row],[Umsatz normiert]]*0.01*RANDBETWEEN(70,130)/100000,0)</f>
        <v>152576</v>
      </c>
      <c r="N7" s="12">
        <f ca="1">ROUND(Tabelle1[[#This Row],[Umsatz normiert]]*0.004*RANDBETWEEN(70,130)/100000,0)</f>
        <v>97490</v>
      </c>
      <c r="O7" s="12">
        <f ca="1">Tabelle1[[#This Row],[Ertragspotenzial]]-SUM(Tabelle1[[#This Row],[Finanzierungsgeschäft]:[Provision]])</f>
        <v>126419</v>
      </c>
      <c r="P7" s="12">
        <f ca="1">ROUND(Tabelle1[[#This Row],[Umsatz normiert]]*0.02*RANDBETWEEN(90,100)/100000,0)</f>
        <v>376485</v>
      </c>
      <c r="Q7" t="s">
        <v>636</v>
      </c>
      <c r="R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Christina.Meyer@ford.de</v>
      </c>
      <c r="S7" s="5" t="str">
        <f ca="1">VLOOKUP(RANDBETWEEN(1,15),Tabelle2!$A$1:$B$15,2,FALSE)</f>
        <v>2E</v>
      </c>
      <c r="T7" t="s">
        <v>1112</v>
      </c>
    </row>
    <row r="8" spans="1:20" x14ac:dyDescent="0.35">
      <c r="A8" s="1">
        <v>6</v>
      </c>
      <c r="C8" t="str">
        <f>IF(ISBLANK(Tabelle1[[#This Row],[Column1]]),"",VALUE(LEFT(Tabelle1[[#This Row],[Column1]],2) &amp; "000"))</f>
        <v/>
      </c>
      <c r="D8" t="s">
        <v>25</v>
      </c>
      <c r="E8">
        <v>50769</v>
      </c>
      <c r="F8" t="s">
        <v>9</v>
      </c>
      <c r="G8" t="s">
        <v>26</v>
      </c>
      <c r="H8">
        <v>51.046260833740199</v>
      </c>
      <c r="I8">
        <v>6.8507637977600098</v>
      </c>
      <c r="J8" t="s">
        <v>27</v>
      </c>
      <c r="K8" t="str">
        <f>IF(ISBLANK(Tabelle1[[#This Row],[Column12]]),"",_xlfn.IFNA(VLOOKUP(Tabelle1[[#This Row],[Column12]],Tabelle1!$A$1:$C$89,3,FALSE),""))</f>
        <v/>
      </c>
      <c r="L8" s="12">
        <f>VALUE(LEFT(Tabelle1[[#This Row],[Column5]],FIND(" T",Tabelle1[[#This Row],[Column5]])-1))*1000</f>
        <v>17220500000</v>
      </c>
      <c r="M8" s="12">
        <f ca="1">ROUND(Tabelle1[[#This Row],[Umsatz normiert]]*0.01*RANDBETWEEN(70,130)/100000,0)</f>
        <v>203202</v>
      </c>
      <c r="N8" s="12">
        <f ca="1">ROUND(Tabelle1[[#This Row],[Umsatz normiert]]*0.004*RANDBETWEEN(70,130)/100000,0)</f>
        <v>48906</v>
      </c>
      <c r="O8" s="12">
        <f ca="1">Tabelle1[[#This Row],[Ertragspotenzial]]-SUM(Tabelle1[[#This Row],[Finanzierungsgeschäft]:[Provision]])</f>
        <v>92302</v>
      </c>
      <c r="P8" s="12">
        <f ca="1">ROUND(Tabelle1[[#This Row],[Umsatz normiert]]*0.02*RANDBETWEEN(90,100)/100000,0)</f>
        <v>344410</v>
      </c>
      <c r="Q8" t="s">
        <v>637</v>
      </c>
      <c r="R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Lennja.Wagner@ineoskoeln.de</v>
      </c>
      <c r="S8" s="5" t="str">
        <f ca="1">VLOOKUP(RANDBETWEEN(1,15),Tabelle2!$A$1:$B$15,2,FALSE)</f>
        <v>1C</v>
      </c>
      <c r="T8" t="s">
        <v>1113</v>
      </c>
    </row>
    <row r="9" spans="1:20" x14ac:dyDescent="0.35">
      <c r="A9" s="1">
        <v>7</v>
      </c>
      <c r="B9">
        <v>27320</v>
      </c>
      <c r="C9">
        <f>IF(ISBLANK(Tabelle1[[#This Row],[Column1]]),"",VALUE(LEFT(Tabelle1[[#This Row],[Column1]],2) &amp; "000"))</f>
        <v>27000</v>
      </c>
      <c r="D9" t="s">
        <v>28</v>
      </c>
      <c r="E9">
        <v>51061</v>
      </c>
      <c r="F9" t="s">
        <v>9</v>
      </c>
      <c r="G9" t="s">
        <v>29</v>
      </c>
      <c r="H9">
        <v>50.998340606689503</v>
      </c>
      <c r="I9">
        <v>6.9913821220397896</v>
      </c>
      <c r="J9" t="s">
        <v>30</v>
      </c>
      <c r="K9" t="str">
        <f>IF(ISBLANK(Tabelle1[[#This Row],[Column12]]),"",_xlfn.IFNA(VLOOKUP(Tabelle1[[#This Row],[Column12]],Tabelle1!$A$1:$C$89,3,FALSE),""))</f>
        <v>Industrie/ Handwerk</v>
      </c>
      <c r="L9" s="12">
        <f>VALUE(LEFT(Tabelle1[[#This Row],[Column5]],FIND(" T",Tabelle1[[#This Row],[Column5]])-1))*1000</f>
        <v>14451100000</v>
      </c>
      <c r="M9" s="12">
        <f ca="1">ROUND(Tabelle1[[#This Row],[Umsatz normiert]]*0.01*RANDBETWEEN(70,130)/100000,0)</f>
        <v>117054</v>
      </c>
      <c r="N9" s="12">
        <f ca="1">ROUND(Tabelle1[[#This Row],[Umsatz normiert]]*0.004*RANDBETWEEN(70,130)/100000,0)</f>
        <v>72834</v>
      </c>
      <c r="O9" s="12">
        <f ca="1">Tabelle1[[#This Row],[Ertragspotenzial]]-SUM(Tabelle1[[#This Row],[Finanzierungsgeschäft]:[Provision]])</f>
        <v>87573</v>
      </c>
      <c r="P9" s="12">
        <f ca="1">ROUND(Tabelle1[[#This Row],[Umsatz normiert]]*0.02*RANDBETWEEN(90,100)/100000,0)</f>
        <v>277461</v>
      </c>
      <c r="Q9" t="s">
        <v>638</v>
      </c>
      <c r="R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Rory.Becker@nkt.com</v>
      </c>
      <c r="S9" s="5" t="str">
        <f ca="1">VLOOKUP(RANDBETWEEN(1,15),Tabelle2!$A$1:$B$15,2,FALSE)</f>
        <v>2A</v>
      </c>
      <c r="T9" t="s">
        <v>1114</v>
      </c>
    </row>
    <row r="10" spans="1:20" x14ac:dyDescent="0.35">
      <c r="A10" s="1">
        <v>8</v>
      </c>
      <c r="C10" t="str">
        <f>IF(ISBLANK(Tabelle1[[#This Row],[Column1]]),"",VALUE(LEFT(Tabelle1[[#This Row],[Column1]],2) &amp; "000"))</f>
        <v/>
      </c>
      <c r="D10" t="s">
        <v>31</v>
      </c>
      <c r="E10">
        <v>50679</v>
      </c>
      <c r="F10" t="s">
        <v>9</v>
      </c>
      <c r="G10" t="s">
        <v>32</v>
      </c>
      <c r="H10">
        <v>50.9426078796387</v>
      </c>
      <c r="I10">
        <v>6.9679660797119096</v>
      </c>
      <c r="J10" t="s">
        <v>33</v>
      </c>
      <c r="K10" t="str">
        <f>IF(ISBLANK(Tabelle1[[#This Row],[Column12]]),"",_xlfn.IFNA(VLOOKUP(Tabelle1[[#This Row],[Column12]],Tabelle1!$A$1:$C$89,3,FALSE),""))</f>
        <v/>
      </c>
      <c r="L10" s="12">
        <f>VALUE(LEFT(Tabelle1[[#This Row],[Column5]],FIND(" T",Tabelle1[[#This Row],[Column5]])-1))*1000</f>
        <v>7699000000</v>
      </c>
      <c r="M10" s="12">
        <f ca="1">ROUND(Tabelle1[[#This Row],[Umsatz normiert]]*0.01*RANDBETWEEN(70,130)/100000,0)</f>
        <v>80070</v>
      </c>
      <c r="N10" s="12">
        <f ca="1">ROUND(Tabelle1[[#This Row],[Umsatz normiert]]*0.004*RANDBETWEEN(70,130)/100000,0)</f>
        <v>37263</v>
      </c>
      <c r="O10" s="12">
        <f ca="1">Tabelle1[[#This Row],[Ertragspotenzial]]-SUM(Tabelle1[[#This Row],[Finanzierungsgeschäft]:[Provision]])</f>
        <v>28948</v>
      </c>
      <c r="P10" s="12">
        <f ca="1">ROUND(Tabelle1[[#This Row],[Umsatz normiert]]*0.02*RANDBETWEEN(90,100)/100000,0)</f>
        <v>146281</v>
      </c>
      <c r="Q10" t="s">
        <v>639</v>
      </c>
      <c r="R1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Elias.Schulz@lanxess.de</v>
      </c>
      <c r="S10" s="5" t="str">
        <f ca="1">VLOOKUP(RANDBETWEEN(1,15),Tabelle2!$A$1:$B$15,2,FALSE)</f>
        <v>2E</v>
      </c>
    </row>
    <row r="11" spans="1:20" x14ac:dyDescent="0.35">
      <c r="A11" s="1">
        <v>9</v>
      </c>
      <c r="B11">
        <v>45200</v>
      </c>
      <c r="C11">
        <f>IF(ISBLANK(Tabelle1[[#This Row],[Column1]]),"",VALUE(LEFT(Tabelle1[[#This Row],[Column1]],2) &amp; "000"))</f>
        <v>45000</v>
      </c>
      <c r="D11" t="s">
        <v>34</v>
      </c>
      <c r="E11">
        <v>50969</v>
      </c>
      <c r="F11" t="s">
        <v>9</v>
      </c>
      <c r="G11" t="s">
        <v>35</v>
      </c>
      <c r="H11">
        <v>50.906085968017599</v>
      </c>
      <c r="I11">
        <v>6.9375147819518999</v>
      </c>
      <c r="K11" t="str">
        <f>IF(ISBLANK(Tabelle1[[#This Row],[Column12]]),"",_xlfn.IFNA(VLOOKUP(Tabelle1[[#This Row],[Column12]],Tabelle1!$A$1:$C$89,3,FALSE),""))</f>
        <v>Großhandel</v>
      </c>
      <c r="L11" s="12">
        <f>VALUE(LEFT(Tabelle1[[#This Row],[Column5]],FIND(" T",Tabelle1[[#This Row],[Column5]])-1))*1000</f>
        <v>7274000000</v>
      </c>
      <c r="M11" s="12">
        <f ca="1">ROUND(Tabelle1[[#This Row],[Umsatz normiert]]*0.01*RANDBETWEEN(70,130)/100000,0)</f>
        <v>66193</v>
      </c>
      <c r="N11" s="12">
        <f ca="1">ROUND(Tabelle1[[#This Row],[Umsatz normiert]]*0.004*RANDBETWEEN(70,130)/100000,0)</f>
        <v>34042</v>
      </c>
      <c r="O11" s="12">
        <f ca="1">Tabelle1[[#This Row],[Ertragspotenzial]]-SUM(Tabelle1[[#This Row],[Finanzierungsgeschäft]:[Provision]])</f>
        <v>40881</v>
      </c>
      <c r="P11" s="12">
        <f ca="1">ROUND(Tabelle1[[#This Row],[Umsatz normiert]]*0.02*RANDBETWEEN(90,100)/100000,0)</f>
        <v>141116</v>
      </c>
      <c r="Q11" t="s">
        <v>640</v>
      </c>
      <c r="R1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1" s="5" t="str">
        <f ca="1">VLOOKUP(RANDBETWEEN(1,15),Tabelle2!$A$1:$B$15,2,FALSE)</f>
        <v>2A</v>
      </c>
      <c r="T11" t="s">
        <v>1115</v>
      </c>
    </row>
    <row r="12" spans="1:20" x14ac:dyDescent="0.35">
      <c r="A12" s="1">
        <v>10</v>
      </c>
      <c r="B12">
        <v>70101</v>
      </c>
      <c r="C12">
        <f>IF(ISBLANK(Tabelle1[[#This Row],[Column1]]),"",VALUE(LEFT(Tabelle1[[#This Row],[Column1]],2) &amp; "000"))</f>
        <v>70000</v>
      </c>
      <c r="D12" t="s">
        <v>36</v>
      </c>
      <c r="E12">
        <v>50668</v>
      </c>
      <c r="F12" t="s">
        <v>9</v>
      </c>
      <c r="G12" t="s">
        <v>37</v>
      </c>
      <c r="H12">
        <v>50.949878692627003</v>
      </c>
      <c r="I12">
        <v>6.9641637802123997</v>
      </c>
      <c r="K12" t="str">
        <f>IF(ISBLANK(Tabelle1[[#This Row],[Column12]]),"",_xlfn.IFNA(VLOOKUP(Tabelle1[[#This Row],[Column12]],Tabelle1!$A$1:$C$89,3,FALSE),""))</f>
        <v>Dienstleistung</v>
      </c>
      <c r="L12" s="12">
        <f>VALUE(LEFT(Tabelle1[[#This Row],[Column5]],FIND(" T",Tabelle1[[#This Row],[Column5]])-1))*1000</f>
        <v>6230915000</v>
      </c>
      <c r="M12" s="12">
        <f ca="1">ROUND(Tabelle1[[#This Row],[Umsatz normiert]]*0.01*RANDBETWEEN(70,130)/100000,0)</f>
        <v>75394</v>
      </c>
      <c r="N12" s="12">
        <f ca="1">ROUND(Tabelle1[[#This Row],[Umsatz normiert]]*0.004*RANDBETWEEN(70,130)/100000,0)</f>
        <v>17696</v>
      </c>
      <c r="O12" s="12">
        <f ca="1">Tabelle1[[#This Row],[Ertragspotenzial]]-SUM(Tabelle1[[#This Row],[Finanzierungsgeschäft]:[Provision]])</f>
        <v>27790</v>
      </c>
      <c r="P12" s="12">
        <f ca="1">ROUND(Tabelle1[[#This Row],[Umsatz normiert]]*0.02*RANDBETWEEN(90,100)/100000,0)</f>
        <v>120880</v>
      </c>
      <c r="Q12" t="s">
        <v>641</v>
      </c>
      <c r="R1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2" s="5" t="str">
        <f ca="1">VLOOKUP(RANDBETWEEN(1,15),Tabelle2!$A$1:$B$15,2,FALSE)</f>
        <v>3C</v>
      </c>
      <c r="T12" t="s">
        <v>1116</v>
      </c>
    </row>
    <row r="13" spans="1:20" x14ac:dyDescent="0.35">
      <c r="A13" s="1">
        <v>11</v>
      </c>
      <c r="C13" t="str">
        <f>IF(ISBLANK(Tabelle1[[#This Row],[Column1]]),"",VALUE(LEFT(Tabelle1[[#This Row],[Column1]],2) &amp; "000"))</f>
        <v/>
      </c>
      <c r="D13" t="s">
        <v>38</v>
      </c>
      <c r="E13">
        <v>50823</v>
      </c>
      <c r="F13" t="s">
        <v>9</v>
      </c>
      <c r="G13" t="s">
        <v>39</v>
      </c>
      <c r="H13">
        <v>50.9426078796387</v>
      </c>
      <c r="I13">
        <v>6.9679660797119096</v>
      </c>
      <c r="K13" t="str">
        <f>IF(ISBLANK(Tabelle1[[#This Row],[Column12]]),"",_xlfn.IFNA(VLOOKUP(Tabelle1[[#This Row],[Column12]],Tabelle1!$A$1:$C$89,3,FALSE),""))</f>
        <v/>
      </c>
      <c r="L13" s="12">
        <f>VALUE(LEFT(Tabelle1[[#This Row],[Column5]],FIND(" T",Tabelle1[[#This Row],[Column5]])-1))*1000</f>
        <v>4763296000</v>
      </c>
      <c r="M13" s="12">
        <f ca="1">ROUND(Tabelle1[[#This Row],[Umsatz normiert]]*0.01*RANDBETWEEN(70,130)/100000,0)</f>
        <v>54302</v>
      </c>
      <c r="N13" s="12">
        <f ca="1">ROUND(Tabelle1[[#This Row],[Umsatz normiert]]*0.004*RANDBETWEEN(70,130)/100000,0)</f>
        <v>14671</v>
      </c>
      <c r="O13" s="12">
        <f ca="1">Tabelle1[[#This Row],[Ertragspotenzial]]-SUM(Tabelle1[[#This Row],[Finanzierungsgeschäft]:[Provision]])</f>
        <v>16766</v>
      </c>
      <c r="P13" s="12">
        <f ca="1">ROUND(Tabelle1[[#This Row],[Umsatz normiert]]*0.02*RANDBETWEEN(90,100)/100000,0)</f>
        <v>85739</v>
      </c>
      <c r="Q13" t="s">
        <v>642</v>
      </c>
      <c r="R1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3" s="5" t="str">
        <f ca="1">VLOOKUP(RANDBETWEEN(1,15),Tabelle2!$A$1:$B$15,2,FALSE)</f>
        <v>3B</v>
      </c>
    </row>
    <row r="14" spans="1:20" x14ac:dyDescent="0.35">
      <c r="A14" s="1">
        <v>12</v>
      </c>
      <c r="C14" t="str">
        <f>IF(ISBLANK(Tabelle1[[#This Row],[Column1]]),"",VALUE(LEFT(Tabelle1[[#This Row],[Column1]],2) &amp; "000"))</f>
        <v/>
      </c>
      <c r="D14" t="s">
        <v>40</v>
      </c>
      <c r="E14">
        <v>50569</v>
      </c>
      <c r="F14" t="s">
        <v>9</v>
      </c>
      <c r="G14" t="s">
        <v>41</v>
      </c>
      <c r="J14" t="s">
        <v>33</v>
      </c>
      <c r="K14" t="str">
        <f>IF(ISBLANK(Tabelle1[[#This Row],[Column12]]),"",_xlfn.IFNA(VLOOKUP(Tabelle1[[#This Row],[Column12]],Tabelle1!$A$1:$C$89,3,FALSE),""))</f>
        <v/>
      </c>
      <c r="L14" s="12">
        <f>VALUE(LEFT(Tabelle1[[#This Row],[Column5]],FIND(" T",Tabelle1[[#This Row],[Column5]])-1))*1000</f>
        <v>3377869000</v>
      </c>
      <c r="M14" s="12">
        <f ca="1">ROUND(Tabelle1[[#This Row],[Umsatz normiert]]*0.01*RANDBETWEEN(70,130)/100000,0)</f>
        <v>40872</v>
      </c>
      <c r="N14" s="12">
        <f ca="1">ROUND(Tabelle1[[#This Row],[Umsatz normiert]]*0.004*RANDBETWEEN(70,130)/100000,0)</f>
        <v>10674</v>
      </c>
      <c r="O14" s="12">
        <f ca="1">Tabelle1[[#This Row],[Ertragspotenzial]]-SUM(Tabelle1[[#This Row],[Finanzierungsgeschäft]:[Provision]])</f>
        <v>9931</v>
      </c>
      <c r="P14" s="12">
        <f ca="1">ROUND(Tabelle1[[#This Row],[Umsatz normiert]]*0.02*RANDBETWEEN(90,100)/100000,0)</f>
        <v>61477</v>
      </c>
      <c r="Q14" t="s">
        <v>643</v>
      </c>
      <c r="R1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Lasse.Bauer@lanxess.de</v>
      </c>
      <c r="S14" s="5" t="str">
        <f ca="1">VLOOKUP(RANDBETWEEN(1,15),Tabelle2!$A$1:$B$15,2,FALSE)</f>
        <v>2A</v>
      </c>
    </row>
    <row r="15" spans="1:20" x14ac:dyDescent="0.35">
      <c r="A15" s="1">
        <v>13</v>
      </c>
      <c r="B15">
        <v>47192</v>
      </c>
      <c r="C15">
        <f>IF(ISBLANK(Tabelle1[[#This Row],[Column1]]),"",VALUE(LEFT(Tabelle1[[#This Row],[Column1]],2) &amp; "000"))</f>
        <v>47000</v>
      </c>
      <c r="D15" t="s">
        <v>42</v>
      </c>
      <c r="E15">
        <v>50676</v>
      </c>
      <c r="F15" t="s">
        <v>9</v>
      </c>
      <c r="G15" t="s">
        <v>43</v>
      </c>
      <c r="H15">
        <v>50.9426078796387</v>
      </c>
      <c r="I15">
        <v>6.9679660797119096</v>
      </c>
      <c r="J15" t="s">
        <v>44</v>
      </c>
      <c r="K15" t="str">
        <f>IF(ISBLANK(Tabelle1[[#This Row],[Column12]]),"",_xlfn.IFNA(VLOOKUP(Tabelle1[[#This Row],[Column12]],Tabelle1!$A$1:$C$89,3,FALSE),""))</f>
        <v>Einzelhandel</v>
      </c>
      <c r="L15" s="12">
        <f>VALUE(LEFT(Tabelle1[[#This Row],[Column5]],FIND(" T",Tabelle1[[#This Row],[Column5]])-1))*1000</f>
        <v>2694376000</v>
      </c>
      <c r="M15" s="12">
        <f ca="1">ROUND(Tabelle1[[#This Row],[Umsatz normiert]]*0.01*RANDBETWEEN(70,130)/100000,0)</f>
        <v>28291</v>
      </c>
      <c r="N15" s="12">
        <f ca="1">ROUND(Tabelle1[[#This Row],[Umsatz normiert]]*0.004*RANDBETWEEN(70,130)/100000,0)</f>
        <v>12610</v>
      </c>
      <c r="O15" s="12">
        <f ca="1">Tabelle1[[#This Row],[Ertragspotenzial]]-SUM(Tabelle1[[#This Row],[Finanzierungsgeschäft]:[Provision]])</f>
        <v>10292</v>
      </c>
      <c r="P15" s="12">
        <f ca="1">ROUND(Tabelle1[[#This Row],[Umsatz normiert]]*0.02*RANDBETWEEN(90,100)/100000,0)</f>
        <v>51193</v>
      </c>
      <c r="Q15" t="s">
        <v>644</v>
      </c>
      <c r="R1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Emma.Richter@galeria-kaufhof.de</v>
      </c>
      <c r="S15" s="5" t="str">
        <f ca="1">VLOOKUP(RANDBETWEEN(1,15),Tabelle2!$A$1:$B$15,2,FALSE)</f>
        <v>1A</v>
      </c>
    </row>
    <row r="16" spans="1:20" x14ac:dyDescent="0.35">
      <c r="A16" s="1">
        <v>14</v>
      </c>
      <c r="B16">
        <v>70101</v>
      </c>
      <c r="C16">
        <f>IF(ISBLANK(Tabelle1[[#This Row],[Column1]]),"",VALUE(LEFT(Tabelle1[[#This Row],[Column1]],2) &amp; "000"))</f>
        <v>70000</v>
      </c>
      <c r="D16" t="s">
        <v>45</v>
      </c>
      <c r="E16">
        <v>50769</v>
      </c>
      <c r="F16" t="s">
        <v>9</v>
      </c>
      <c r="G16" t="s">
        <v>46</v>
      </c>
      <c r="H16">
        <v>51.046260833740199</v>
      </c>
      <c r="I16">
        <v>6.8507637977600098</v>
      </c>
      <c r="J16" t="s">
        <v>27</v>
      </c>
      <c r="K16" t="str">
        <f>IF(ISBLANK(Tabelle1[[#This Row],[Column12]]),"",_xlfn.IFNA(VLOOKUP(Tabelle1[[#This Row],[Column12]],Tabelle1!$A$1:$C$89,3,FALSE),""))</f>
        <v>Dienstleistung</v>
      </c>
      <c r="L16" s="12">
        <f>VALUE(LEFT(Tabelle1[[#This Row],[Column5]],FIND(" T",Tabelle1[[#This Row],[Column5]])-1))*1000</f>
        <v>2524913000</v>
      </c>
      <c r="M16" s="12">
        <f ca="1">ROUND(Tabelle1[[#This Row],[Umsatz normiert]]*0.01*RANDBETWEEN(70,130)/100000,0)</f>
        <v>23229</v>
      </c>
      <c r="N16" s="12">
        <f ca="1">ROUND(Tabelle1[[#This Row],[Umsatz normiert]]*0.004*RANDBETWEEN(70,130)/100000,0)</f>
        <v>7878</v>
      </c>
      <c r="O16" s="12">
        <f ca="1">Tabelle1[[#This Row],[Ertragspotenzial]]-SUM(Tabelle1[[#This Row],[Finanzierungsgeschäft]:[Provision]])</f>
        <v>14846</v>
      </c>
      <c r="P16" s="12">
        <f ca="1">ROUND(Tabelle1[[#This Row],[Umsatz normiert]]*0.02*RANDBETWEEN(90,100)/100000,0)</f>
        <v>45953</v>
      </c>
      <c r="Q16" t="s">
        <v>645</v>
      </c>
      <c r="R1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Fynn.Klein@ineoskoeln.de</v>
      </c>
      <c r="S16" s="5" t="str">
        <f ca="1">VLOOKUP(RANDBETWEEN(1,15),Tabelle2!$A$1:$B$15,2,FALSE)</f>
        <v>2C</v>
      </c>
      <c r="T16" t="s">
        <v>1113</v>
      </c>
    </row>
    <row r="17" spans="1:20" x14ac:dyDescent="0.35">
      <c r="A17" s="1">
        <v>15</v>
      </c>
      <c r="B17">
        <v>35112</v>
      </c>
      <c r="C17">
        <f>IF(ISBLANK(Tabelle1[[#This Row],[Column1]]),"",VALUE(LEFT(Tabelle1[[#This Row],[Column1]],2) &amp; "000"))</f>
        <v>35000</v>
      </c>
      <c r="D17" t="s">
        <v>47</v>
      </c>
      <c r="E17">
        <v>50823</v>
      </c>
      <c r="F17" t="s">
        <v>9</v>
      </c>
      <c r="G17" t="s">
        <v>48</v>
      </c>
      <c r="H17">
        <v>50.9426078796387</v>
      </c>
      <c r="I17">
        <v>6.9679660797119096</v>
      </c>
      <c r="J17" t="s">
        <v>49</v>
      </c>
      <c r="K17" t="str">
        <f>IF(ISBLANK(Tabelle1[[#This Row],[Column12]]),"",_xlfn.IFNA(VLOOKUP(Tabelle1[[#This Row],[Column12]],Tabelle1!$A$1:$C$89,3,FALSE),""))</f>
        <v>Dienstleistung</v>
      </c>
      <c r="L17" s="12">
        <f>VALUE(LEFT(Tabelle1[[#This Row],[Column5]],FIND(" T",Tabelle1[[#This Row],[Column5]])-1))*1000</f>
        <v>2457049000</v>
      </c>
      <c r="M17" s="12">
        <f ca="1">ROUND(Tabelle1[[#This Row],[Umsatz normiert]]*0.01*RANDBETWEEN(70,130)/100000,0)</f>
        <v>29976</v>
      </c>
      <c r="N17" s="12">
        <f ca="1">ROUND(Tabelle1[[#This Row],[Umsatz normiert]]*0.004*RANDBETWEEN(70,130)/100000,0)</f>
        <v>11499</v>
      </c>
      <c r="O17" s="12">
        <f ca="1">Tabelle1[[#This Row],[Ertragspotenzial]]-SUM(Tabelle1[[#This Row],[Finanzierungsgeschäft]:[Provision]])</f>
        <v>7666</v>
      </c>
      <c r="P17" s="12">
        <f ca="1">ROUND(Tabelle1[[#This Row],[Umsatz normiert]]*0.02*RANDBETWEEN(90,100)/100000,0)</f>
        <v>49141</v>
      </c>
      <c r="Q17" t="s">
        <v>646</v>
      </c>
      <c r="R1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Carolin.Wolf@rheinenergie.com</v>
      </c>
      <c r="S17" s="5" t="str">
        <f ca="1">VLOOKUP(RANDBETWEEN(1,15),Tabelle2!$A$1:$B$15,2,FALSE)</f>
        <v>3D</v>
      </c>
    </row>
    <row r="18" spans="1:20" x14ac:dyDescent="0.35">
      <c r="A18" s="1">
        <v>16</v>
      </c>
      <c r="B18">
        <v>46610</v>
      </c>
      <c r="C18">
        <f>IF(ISBLANK(Tabelle1[[#This Row],[Column1]]),"",VALUE(LEFT(Tabelle1[[#This Row],[Column1]],2) &amp; "000"))</f>
        <v>46000</v>
      </c>
      <c r="D18" t="s">
        <v>50</v>
      </c>
      <c r="E18">
        <v>50668</v>
      </c>
      <c r="F18" t="s">
        <v>9</v>
      </c>
      <c r="G18" t="s">
        <v>51</v>
      </c>
      <c r="H18">
        <v>50.9426078796387</v>
      </c>
      <c r="I18">
        <v>6.9679660797119096</v>
      </c>
      <c r="K18" t="str">
        <f>IF(ISBLANK(Tabelle1[[#This Row],[Column12]]),"",_xlfn.IFNA(VLOOKUP(Tabelle1[[#This Row],[Column12]],Tabelle1!$A$1:$C$89,3,FALSE),""))</f>
        <v>Großhandel</v>
      </c>
      <c r="L18" s="12">
        <f>VALUE(LEFT(Tabelle1[[#This Row],[Column5]],FIND(" T",Tabelle1[[#This Row],[Column5]])-1))*1000</f>
        <v>2386860000</v>
      </c>
      <c r="M18" s="12">
        <f ca="1">ROUND(Tabelle1[[#This Row],[Umsatz normiert]]*0.01*RANDBETWEEN(70,130)/100000,0)</f>
        <v>18140</v>
      </c>
      <c r="N18" s="12">
        <f ca="1">ROUND(Tabelle1[[#This Row],[Umsatz normiert]]*0.004*RANDBETWEEN(70,130)/100000,0)</f>
        <v>9547</v>
      </c>
      <c r="O18" s="12">
        <f ca="1">Tabelle1[[#This Row],[Ertragspotenzial]]-SUM(Tabelle1[[#This Row],[Finanzierungsgeschäft]:[Provision]])</f>
        <v>18618</v>
      </c>
      <c r="P18" s="12">
        <f ca="1">ROUND(Tabelle1[[#This Row],[Umsatz normiert]]*0.02*RANDBETWEEN(90,100)/100000,0)</f>
        <v>46305</v>
      </c>
      <c r="Q18" t="s">
        <v>647</v>
      </c>
      <c r="R1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8" s="5" t="str">
        <f ca="1">VLOOKUP(RANDBETWEEN(1,15),Tabelle2!$A$1:$B$15,2,FALSE)</f>
        <v>3A</v>
      </c>
    </row>
    <row r="19" spans="1:20" x14ac:dyDescent="0.35">
      <c r="A19" s="1">
        <v>17</v>
      </c>
      <c r="B19">
        <v>46734</v>
      </c>
      <c r="C19">
        <f>IF(ISBLANK(Tabelle1[[#This Row],[Column1]]),"",VALUE(LEFT(Tabelle1[[#This Row],[Column1]],2) &amp; "000"))</f>
        <v>46000</v>
      </c>
      <c r="D19" t="s">
        <v>52</v>
      </c>
      <c r="E19">
        <v>51149</v>
      </c>
      <c r="F19" t="s">
        <v>9</v>
      </c>
      <c r="G19" t="s">
        <v>53</v>
      </c>
      <c r="H19">
        <v>50.940449999999998</v>
      </c>
      <c r="I19">
        <v>7.0063700000000004</v>
      </c>
      <c r="J19" t="s">
        <v>54</v>
      </c>
      <c r="K19" t="str">
        <f>IF(ISBLANK(Tabelle1[[#This Row],[Column12]]),"",_xlfn.IFNA(VLOOKUP(Tabelle1[[#This Row],[Column12]],Tabelle1!$A$1:$C$89,3,FALSE),""))</f>
        <v>Großhandel</v>
      </c>
      <c r="L19" s="12">
        <f>VALUE(LEFT(Tabelle1[[#This Row],[Column5]],FIND(" T",Tabelle1[[#This Row],[Column5]])-1))*1000</f>
        <v>2260908000</v>
      </c>
      <c r="M19" s="12">
        <f ca="1">ROUND(Tabelle1[[#This Row],[Umsatz normiert]]*0.01*RANDBETWEEN(70,130)/100000,0)</f>
        <v>18992</v>
      </c>
      <c r="N19" s="12">
        <f ca="1">ROUND(Tabelle1[[#This Row],[Umsatz normiert]]*0.004*RANDBETWEEN(70,130)/100000,0)</f>
        <v>10400</v>
      </c>
      <c r="O19" s="12">
        <f ca="1">Tabelle1[[#This Row],[Ertragspotenzial]]-SUM(Tabelle1[[#This Row],[Finanzierungsgeschäft]:[Provision]])</f>
        <v>12661</v>
      </c>
      <c r="P19" s="12">
        <f ca="1">ROUND(Tabelle1[[#This Row],[Umsatz normiert]]*0.02*RANDBETWEEN(90,100)/100000,0)</f>
        <v>42053</v>
      </c>
      <c r="Q19" t="s">
        <v>648</v>
      </c>
      <c r="R1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Svenja.Neumann@toom.de</v>
      </c>
      <c r="S19" s="5" t="str">
        <f ca="1">VLOOKUP(RANDBETWEEN(1,15),Tabelle2!$A$1:$B$15,2,FALSE)</f>
        <v>3C</v>
      </c>
      <c r="T19" t="s">
        <v>1117</v>
      </c>
    </row>
    <row r="20" spans="1:20" x14ac:dyDescent="0.35">
      <c r="A20" s="1">
        <v>18</v>
      </c>
      <c r="B20">
        <v>19200</v>
      </c>
      <c r="C20">
        <f>IF(ISBLANK(Tabelle1[[#This Row],[Column1]]),"",VALUE(LEFT(Tabelle1[[#This Row],[Column1]],2) &amp; "000"))</f>
        <v>19000</v>
      </c>
      <c r="D20" t="s">
        <v>55</v>
      </c>
      <c r="E20">
        <v>50769</v>
      </c>
      <c r="F20" t="s">
        <v>9</v>
      </c>
      <c r="G20" t="s">
        <v>56</v>
      </c>
      <c r="H20">
        <v>51.046260833740199</v>
      </c>
      <c r="I20">
        <v>6.8507637977600098</v>
      </c>
      <c r="J20" t="s">
        <v>27</v>
      </c>
      <c r="K20" t="str">
        <f>IF(ISBLANK(Tabelle1[[#This Row],[Column12]]),"",_xlfn.IFNA(VLOOKUP(Tabelle1[[#This Row],[Column12]],Tabelle1!$A$1:$C$89,3,FALSE),""))</f>
        <v>Industrie/ Handwerk</v>
      </c>
      <c r="L20" s="12">
        <f>VALUE(LEFT(Tabelle1[[#This Row],[Column5]],FIND(" T",Tabelle1[[#This Row],[Column5]])-1))*1000</f>
        <v>2233128000</v>
      </c>
      <c r="M20" s="12">
        <f ca="1">ROUND(Tabelle1[[#This Row],[Umsatz normiert]]*0.01*RANDBETWEEN(70,130)/100000,0)</f>
        <v>22108</v>
      </c>
      <c r="N20" s="12">
        <f ca="1">ROUND(Tabelle1[[#This Row],[Umsatz normiert]]*0.004*RANDBETWEEN(70,130)/100000,0)</f>
        <v>11255</v>
      </c>
      <c r="O20" s="12">
        <f ca="1">Tabelle1[[#This Row],[Ertragspotenzial]]-SUM(Tabelle1[[#This Row],[Finanzierungsgeschäft]:[Provision]])</f>
        <v>8620</v>
      </c>
      <c r="P20" s="12">
        <f ca="1">ROUND(Tabelle1[[#This Row],[Umsatz normiert]]*0.02*RANDBETWEEN(90,100)/100000,0)</f>
        <v>41983</v>
      </c>
      <c r="Q20" t="s">
        <v>649</v>
      </c>
      <c r="R2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Gunnar.Schwarz@ineoskoeln.de</v>
      </c>
      <c r="S20" s="5" t="str">
        <f ca="1">VLOOKUP(RANDBETWEEN(1,15),Tabelle2!$A$1:$B$15,2,FALSE)</f>
        <v>3E</v>
      </c>
      <c r="T20" t="s">
        <v>1113</v>
      </c>
    </row>
    <row r="21" spans="1:20" x14ac:dyDescent="0.35">
      <c r="A21" s="1">
        <v>19</v>
      </c>
      <c r="B21">
        <v>41201</v>
      </c>
      <c r="C21">
        <f>IF(ISBLANK(Tabelle1[[#This Row],[Column1]]),"",VALUE(LEFT(Tabelle1[[#This Row],[Column1]],2) &amp; "000"))</f>
        <v>41000</v>
      </c>
      <c r="D21" t="s">
        <v>57</v>
      </c>
      <c r="E21">
        <v>50679</v>
      </c>
      <c r="F21" t="s">
        <v>9</v>
      </c>
      <c r="G21" t="s">
        <v>58</v>
      </c>
      <c r="H21">
        <v>50.9426078796387</v>
      </c>
      <c r="I21">
        <v>6.9679660797119096</v>
      </c>
      <c r="J21" t="s">
        <v>59</v>
      </c>
      <c r="K21" t="str">
        <f>IF(ISBLANK(Tabelle1[[#This Row],[Column12]]),"",_xlfn.IFNA(VLOOKUP(Tabelle1[[#This Row],[Column12]],Tabelle1!$A$1:$C$89,3,FALSE),""))</f>
        <v>Bau- und Ausbaugewerbe</v>
      </c>
      <c r="L21" s="12">
        <f>VALUE(LEFT(Tabelle1[[#This Row],[Column5]],FIND(" T",Tabelle1[[#This Row],[Column5]])-1))*1000</f>
        <v>2199491000</v>
      </c>
      <c r="M21" s="12">
        <f ca="1">ROUND(Tabelle1[[#This Row],[Umsatz normiert]]*0.01*RANDBETWEEN(70,130)/100000,0)</f>
        <v>22215</v>
      </c>
      <c r="N21" s="12">
        <f ca="1">ROUND(Tabelle1[[#This Row],[Umsatz normiert]]*0.004*RANDBETWEEN(70,130)/100000,0)</f>
        <v>6247</v>
      </c>
      <c r="O21" s="12">
        <f ca="1">Tabelle1[[#This Row],[Ertragspotenzial]]-SUM(Tabelle1[[#This Row],[Finanzierungsgeschäft]:[Provision]])</f>
        <v>12888</v>
      </c>
      <c r="P21" s="12">
        <f ca="1">ROUND(Tabelle1[[#This Row],[Umsatz normiert]]*0.02*RANDBETWEEN(90,100)/100000,0)</f>
        <v>41350</v>
      </c>
      <c r="Q21" t="s">
        <v>650</v>
      </c>
      <c r="R2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Ben.Zimmermann@strabag.de</v>
      </c>
      <c r="S21" s="5" t="str">
        <f ca="1">VLOOKUP(RANDBETWEEN(1,15),Tabelle2!$A$1:$B$15,2,FALSE)</f>
        <v>2B</v>
      </c>
    </row>
    <row r="22" spans="1:20" x14ac:dyDescent="0.35">
      <c r="A22" s="1">
        <v>20</v>
      </c>
      <c r="B22">
        <v>64200</v>
      </c>
      <c r="C22">
        <f>IF(ISBLANK(Tabelle1[[#This Row],[Column1]]),"",VALUE(LEFT(Tabelle1[[#This Row],[Column1]],2) &amp; "000"))</f>
        <v>64000</v>
      </c>
      <c r="D22" t="s">
        <v>60</v>
      </c>
      <c r="E22">
        <v>50933</v>
      </c>
      <c r="F22" t="s">
        <v>9</v>
      </c>
      <c r="G22" t="s">
        <v>61</v>
      </c>
      <c r="H22">
        <v>50.9422607421875</v>
      </c>
      <c r="I22">
        <v>6.88034915924072</v>
      </c>
      <c r="J22" t="s">
        <v>62</v>
      </c>
      <c r="K22" t="str">
        <f>IF(ISBLANK(Tabelle1[[#This Row],[Column12]]),"",_xlfn.IFNA(VLOOKUP(Tabelle1[[#This Row],[Column12]],Tabelle1!$A$1:$C$89,3,FALSE),""))</f>
        <v>Dienstleistung</v>
      </c>
      <c r="L22" s="12">
        <f>VALUE(LEFT(Tabelle1[[#This Row],[Column5]],FIND(" T",Tabelle1[[#This Row],[Column5]])-1))*1000</f>
        <v>2172300000</v>
      </c>
      <c r="M22" s="12">
        <f ca="1">ROUND(Tabelle1[[#This Row],[Umsatz normiert]]*0.01*RANDBETWEEN(70,130)/100000,0)</f>
        <v>20637</v>
      </c>
      <c r="N22" s="12">
        <f ca="1">ROUND(Tabelle1[[#This Row],[Umsatz normiert]]*0.004*RANDBETWEEN(70,130)/100000,0)</f>
        <v>9558</v>
      </c>
      <c r="O22" s="12">
        <f ca="1">Tabelle1[[#This Row],[Ertragspotenzial]]-SUM(Tabelle1[[#This Row],[Finanzierungsgeschäft]:[Provision]])</f>
        <v>10210</v>
      </c>
      <c r="P22" s="12">
        <f ca="1">ROUND(Tabelle1[[#This Row],[Umsatz normiert]]*0.02*RANDBETWEEN(90,100)/100000,0)</f>
        <v>40405</v>
      </c>
      <c r="Q22" t="s">
        <v>651</v>
      </c>
      <c r="R2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Josef.Braun@unitymedia.de</v>
      </c>
      <c r="S22" s="5" t="str">
        <f ca="1">VLOOKUP(RANDBETWEEN(1,15),Tabelle2!$A$1:$B$15,2,FALSE)</f>
        <v>3E</v>
      </c>
      <c r="T22" t="s">
        <v>1118</v>
      </c>
    </row>
    <row r="23" spans="1:20" x14ac:dyDescent="0.35">
      <c r="A23" s="1">
        <v>21</v>
      </c>
      <c r="B23">
        <v>35140</v>
      </c>
      <c r="C23">
        <f>IF(ISBLANK(Tabelle1[[#This Row],[Column1]]),"",VALUE(LEFT(Tabelle1[[#This Row],[Column1]],2) &amp; "000"))</f>
        <v>35000</v>
      </c>
      <c r="D23" t="s">
        <v>63</v>
      </c>
      <c r="E23">
        <v>50823</v>
      </c>
      <c r="F23" t="s">
        <v>9</v>
      </c>
      <c r="G23" t="s">
        <v>64</v>
      </c>
      <c r="H23">
        <v>50.9426078796387</v>
      </c>
      <c r="I23">
        <v>6.9679660797119096</v>
      </c>
      <c r="J23" t="s">
        <v>49</v>
      </c>
      <c r="K23" t="str">
        <f>IF(ISBLANK(Tabelle1[[#This Row],[Column12]]),"",_xlfn.IFNA(VLOOKUP(Tabelle1[[#This Row],[Column12]],Tabelle1!$A$1:$C$89,3,FALSE),""))</f>
        <v>Dienstleistung</v>
      </c>
      <c r="L23" s="12">
        <f>VALUE(LEFT(Tabelle1[[#This Row],[Column5]],FIND(" T",Tabelle1[[#This Row],[Column5]])-1))*1000</f>
        <v>2079543000</v>
      </c>
      <c r="M23" s="12">
        <f ca="1">ROUND(Tabelle1[[#This Row],[Umsatz normiert]]*0.01*RANDBETWEEN(70,130)/100000,0)</f>
        <v>25162</v>
      </c>
      <c r="N23" s="12">
        <f ca="1">ROUND(Tabelle1[[#This Row],[Umsatz normiert]]*0.004*RANDBETWEEN(70,130)/100000,0)</f>
        <v>8817</v>
      </c>
      <c r="O23" s="12">
        <f ca="1">Tabelle1[[#This Row],[Ertragspotenzial]]-SUM(Tabelle1[[#This Row],[Finanzierungsgeschäft]:[Provision]])</f>
        <v>3453</v>
      </c>
      <c r="P23" s="12">
        <f ca="1">ROUND(Tabelle1[[#This Row],[Umsatz normiert]]*0.02*RANDBETWEEN(90,100)/100000,0)</f>
        <v>37432</v>
      </c>
      <c r="Q23" t="s">
        <v>652</v>
      </c>
      <c r="R2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Dana.Krueger@rheinenergie.com</v>
      </c>
      <c r="S23" s="5" t="str">
        <f ca="1">VLOOKUP(RANDBETWEEN(1,15),Tabelle2!$A$1:$B$15,2,FALSE)</f>
        <v>3E</v>
      </c>
    </row>
    <row r="24" spans="1:20" x14ac:dyDescent="0.35">
      <c r="A24" s="1">
        <v>22</v>
      </c>
      <c r="B24">
        <v>70101</v>
      </c>
      <c r="C24">
        <f>IF(ISBLANK(Tabelle1[[#This Row],[Column1]]),"",VALUE(LEFT(Tabelle1[[#This Row],[Column1]],2) &amp; "000"))</f>
        <v>70000</v>
      </c>
      <c r="D24" t="s">
        <v>65</v>
      </c>
      <c r="E24">
        <v>51105</v>
      </c>
      <c r="F24" t="s">
        <v>9</v>
      </c>
      <c r="G24" t="s">
        <v>66</v>
      </c>
      <c r="H24">
        <v>50.9426078796387</v>
      </c>
      <c r="I24">
        <v>6.9679660797119096</v>
      </c>
      <c r="J24" t="s">
        <v>67</v>
      </c>
      <c r="K24" t="str">
        <f>IF(ISBLANK(Tabelle1[[#This Row],[Column12]]),"",_xlfn.IFNA(VLOOKUP(Tabelle1[[#This Row],[Column12]],Tabelle1!$A$1:$C$89,3,FALSE),""))</f>
        <v>Dienstleistung</v>
      </c>
      <c r="L24" s="12">
        <f>VALUE(LEFT(Tabelle1[[#This Row],[Column5]],FIND(" T",Tabelle1[[#This Row],[Column5]])-1))*1000</f>
        <v>1917886000</v>
      </c>
      <c r="M24" s="12">
        <f ca="1">ROUND(Tabelle1[[#This Row],[Umsatz normiert]]*0.01*RANDBETWEEN(70,130)/100000,0)</f>
        <v>22631</v>
      </c>
      <c r="N24" s="12">
        <f ca="1">ROUND(Tabelle1[[#This Row],[Umsatz normiert]]*0.004*RANDBETWEEN(70,130)/100000,0)</f>
        <v>5984</v>
      </c>
      <c r="O24" s="12">
        <f ca="1">Tabelle1[[#This Row],[Ertragspotenzial]]-SUM(Tabelle1[[#This Row],[Finanzierungsgeschäft]:[Provision]])</f>
        <v>8592</v>
      </c>
      <c r="P24" s="12">
        <f ca="1">ROUND(Tabelle1[[#This Row],[Umsatz normiert]]*0.02*RANDBETWEEN(90,100)/100000,0)</f>
        <v>37207</v>
      </c>
      <c r="Q24" t="s">
        <v>653</v>
      </c>
      <c r="R2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Lukas.Hofmann@tuv.com</v>
      </c>
      <c r="S24" s="5" t="str">
        <f ca="1">VLOOKUP(RANDBETWEEN(1,15),Tabelle2!$A$1:$B$15,2,FALSE)</f>
        <v>3D</v>
      </c>
    </row>
    <row r="25" spans="1:20" x14ac:dyDescent="0.35">
      <c r="A25" s="1">
        <v>23</v>
      </c>
      <c r="B25">
        <v>20500</v>
      </c>
      <c r="C25">
        <f>IF(ISBLANK(Tabelle1[[#This Row],[Column1]]),"",VALUE(LEFT(Tabelle1[[#This Row],[Column1]],2) &amp; "000"))</f>
        <v>20000</v>
      </c>
      <c r="D25" t="s">
        <v>68</v>
      </c>
      <c r="E25">
        <v>50769</v>
      </c>
      <c r="F25" t="s">
        <v>9</v>
      </c>
      <c r="G25" t="s">
        <v>69</v>
      </c>
      <c r="H25">
        <v>51.046260833740199</v>
      </c>
      <c r="I25">
        <v>6.8507637977600098</v>
      </c>
      <c r="K25" t="str">
        <f>IF(ISBLANK(Tabelle1[[#This Row],[Column12]]),"",_xlfn.IFNA(VLOOKUP(Tabelle1[[#This Row],[Column12]],Tabelle1!$A$1:$C$89,3,FALSE),""))</f>
        <v>Industrie/ Handwerk</v>
      </c>
      <c r="L25" s="12">
        <f>VALUE(LEFT(Tabelle1[[#This Row],[Column5]],FIND(" T",Tabelle1[[#This Row],[Column5]])-1))*1000</f>
        <v>1886320000</v>
      </c>
      <c r="M25" s="12">
        <f ca="1">ROUND(Tabelle1[[#This Row],[Umsatz normiert]]*0.01*RANDBETWEEN(70,130)/100000,0)</f>
        <v>14525</v>
      </c>
      <c r="N25" s="12">
        <f ca="1">ROUND(Tabelle1[[#This Row],[Umsatz normiert]]*0.004*RANDBETWEEN(70,130)/100000,0)</f>
        <v>8224</v>
      </c>
      <c r="O25" s="12">
        <f ca="1">Tabelle1[[#This Row],[Ertragspotenzial]]-SUM(Tabelle1[[#This Row],[Finanzierungsgeschäft]:[Provision]])</f>
        <v>11205</v>
      </c>
      <c r="P25" s="12">
        <f ca="1">ROUND(Tabelle1[[#This Row],[Umsatz normiert]]*0.02*RANDBETWEEN(90,100)/100000,0)</f>
        <v>33954</v>
      </c>
      <c r="Q25" t="s">
        <v>654</v>
      </c>
      <c r="R2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25" s="5" t="str">
        <f ca="1">VLOOKUP(RANDBETWEEN(1,15),Tabelle2!$A$1:$B$15,2,FALSE)</f>
        <v>3B</v>
      </c>
      <c r="T25" t="s">
        <v>1113</v>
      </c>
    </row>
    <row r="26" spans="1:20" x14ac:dyDescent="0.35">
      <c r="A26" s="1">
        <v>24</v>
      </c>
      <c r="B26">
        <v>71121</v>
      </c>
      <c r="C26">
        <f>IF(ISBLANK(Tabelle1[[#This Row],[Column1]]),"",VALUE(LEFT(Tabelle1[[#This Row],[Column1]],2) &amp; "000"))</f>
        <v>71000</v>
      </c>
      <c r="D26" t="s">
        <v>70</v>
      </c>
      <c r="E26">
        <v>50679</v>
      </c>
      <c r="F26" t="s">
        <v>9</v>
      </c>
      <c r="G26" t="s">
        <v>71</v>
      </c>
      <c r="H26">
        <v>50.9426078796387</v>
      </c>
      <c r="I26">
        <v>6.9679660797119096</v>
      </c>
      <c r="J26" t="s">
        <v>59</v>
      </c>
      <c r="K26" t="str">
        <f>IF(ISBLANK(Tabelle1[[#This Row],[Column12]]),"",_xlfn.IFNA(VLOOKUP(Tabelle1[[#This Row],[Column12]],Tabelle1!$A$1:$C$89,3,FALSE),""))</f>
        <v>Dienstleistung</v>
      </c>
      <c r="L26" s="12">
        <f>VALUE(LEFT(Tabelle1[[#This Row],[Column5]],FIND(" T",Tabelle1[[#This Row],[Column5]])-1))*1000</f>
        <v>1826458000</v>
      </c>
      <c r="M26" s="12">
        <f ca="1">ROUND(Tabelle1[[#This Row],[Umsatz normiert]]*0.01*RANDBETWEEN(70,130)/100000,0)</f>
        <v>15342</v>
      </c>
      <c r="N26" s="12">
        <f ca="1">ROUND(Tabelle1[[#This Row],[Umsatz normiert]]*0.004*RANDBETWEEN(70,130)/100000,0)</f>
        <v>8913</v>
      </c>
      <c r="O26" s="12">
        <f ca="1">Tabelle1[[#This Row],[Ertragspotenzial]]-SUM(Tabelle1[[#This Row],[Finanzierungsgeschäft]:[Provision]])</f>
        <v>8621</v>
      </c>
      <c r="P26" s="12">
        <f ca="1">ROUND(Tabelle1[[#This Row],[Umsatz normiert]]*0.02*RANDBETWEEN(90,100)/100000,0)</f>
        <v>32876</v>
      </c>
      <c r="Q26" t="s">
        <v>655</v>
      </c>
      <c r="R2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Xanthippe.Lange@strabag.de</v>
      </c>
      <c r="S26" s="5" t="str">
        <f ca="1">VLOOKUP(RANDBETWEEN(1,15),Tabelle2!$A$1:$B$15,2,FALSE)</f>
        <v>1C</v>
      </c>
    </row>
    <row r="27" spans="1:20" x14ac:dyDescent="0.35">
      <c r="A27" s="1">
        <v>25</v>
      </c>
      <c r="B27">
        <v>60000</v>
      </c>
      <c r="C27">
        <f>IF(ISBLANK(Tabelle1[[#This Row],[Column1]]),"",VALUE(LEFT(Tabelle1[[#This Row],[Column1]],2) &amp; "000"))</f>
        <v>60000</v>
      </c>
      <c r="D27" t="s">
        <v>72</v>
      </c>
      <c r="E27">
        <v>50679</v>
      </c>
      <c r="F27" t="s">
        <v>9</v>
      </c>
      <c r="G27" t="s">
        <v>73</v>
      </c>
      <c r="H27">
        <v>50.934822082519503</v>
      </c>
      <c r="I27">
        <v>6.98110008239746</v>
      </c>
      <c r="J27" t="s">
        <v>74</v>
      </c>
      <c r="K27" t="str">
        <f>IF(ISBLANK(Tabelle1[[#This Row],[Column12]]),"",_xlfn.IFNA(VLOOKUP(Tabelle1[[#This Row],[Column12]],Tabelle1!$A$1:$C$89,3,FALSE),""))</f>
        <v>Dienstleistung</v>
      </c>
      <c r="L27" s="12">
        <f>VALUE(LEFT(Tabelle1[[#This Row],[Column5]],FIND(" T",Tabelle1[[#This Row],[Column5]])-1))*1000</f>
        <v>1708498000</v>
      </c>
      <c r="M27" s="12">
        <f ca="1">ROUND(Tabelle1[[#This Row],[Umsatz normiert]]*0.01*RANDBETWEEN(70,130)/100000,0)</f>
        <v>21015</v>
      </c>
      <c r="N27" s="12">
        <f ca="1">ROUND(Tabelle1[[#This Row],[Umsatz normiert]]*0.004*RANDBETWEEN(70,130)/100000,0)</f>
        <v>8064</v>
      </c>
      <c r="O27" s="12">
        <f ca="1">Tabelle1[[#This Row],[Ertragspotenzial]]-SUM(Tabelle1[[#This Row],[Finanzierungsgeschäft]:[Provision]])</f>
        <v>5091</v>
      </c>
      <c r="P27" s="12">
        <f ca="1">ROUND(Tabelle1[[#This Row],[Umsatz normiert]]*0.02*RANDBETWEEN(90,100)/100000,0)</f>
        <v>34170</v>
      </c>
      <c r="Q27" t="s">
        <v>656</v>
      </c>
      <c r="R2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Thomas.Schmitt@mediengruppe-rtl.de</v>
      </c>
      <c r="S27" s="5" t="str">
        <f ca="1">VLOOKUP(RANDBETWEEN(1,15),Tabelle2!$A$1:$B$15,2,FALSE)</f>
        <v>2D</v>
      </c>
      <c r="T27" t="s">
        <v>1119</v>
      </c>
    </row>
    <row r="28" spans="1:20" x14ac:dyDescent="0.35">
      <c r="A28" s="1">
        <v>26</v>
      </c>
      <c r="B28">
        <v>38210</v>
      </c>
      <c r="C28">
        <f>IF(ISBLANK(Tabelle1[[#This Row],[Column1]]),"",VALUE(LEFT(Tabelle1[[#This Row],[Column1]],2) &amp; "000"))</f>
        <v>38000</v>
      </c>
      <c r="D28" t="s">
        <v>75</v>
      </c>
      <c r="E28">
        <v>51145</v>
      </c>
      <c r="F28" t="s">
        <v>9</v>
      </c>
      <c r="G28" t="s">
        <v>76</v>
      </c>
      <c r="H28">
        <v>50.883918762207003</v>
      </c>
      <c r="I28">
        <v>7.0773301124572798</v>
      </c>
      <c r="J28" t="s">
        <v>77</v>
      </c>
      <c r="K28" t="str">
        <f>IF(ISBLANK(Tabelle1[[#This Row],[Column12]]),"",_xlfn.IFNA(VLOOKUP(Tabelle1[[#This Row],[Column12]],Tabelle1!$A$1:$C$89,3,FALSE),""))</f>
        <v>Industrie/ Handwerk</v>
      </c>
      <c r="L28" s="12">
        <f>VALUE(LEFT(Tabelle1[[#This Row],[Column5]],FIND(" T",Tabelle1[[#This Row],[Column5]])-1))*1000</f>
        <v>1696511000</v>
      </c>
      <c r="M28" s="12">
        <f ca="1">ROUND(Tabelle1[[#This Row],[Umsatz normiert]]*0.01*RANDBETWEEN(70,130)/100000,0)</f>
        <v>15438</v>
      </c>
      <c r="N28" s="12">
        <f ca="1">ROUND(Tabelle1[[#This Row],[Umsatz normiert]]*0.004*RANDBETWEEN(70,130)/100000,0)</f>
        <v>5904</v>
      </c>
      <c r="O28" s="12">
        <f ca="1">Tabelle1[[#This Row],[Ertragspotenzial]]-SUM(Tabelle1[[#This Row],[Finanzierungsgeschäft]:[Provision]])</f>
        <v>11910</v>
      </c>
      <c r="P28" s="12">
        <f ca="1">ROUND(Tabelle1[[#This Row],[Umsatz normiert]]*0.02*RANDBETWEEN(90,100)/100000,0)</f>
        <v>33252</v>
      </c>
      <c r="Q28" t="s">
        <v>657</v>
      </c>
      <c r="R2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Mia.Werner@gruener-punkt.de</v>
      </c>
      <c r="S28" s="5" t="str">
        <f ca="1">VLOOKUP(RANDBETWEEN(1,15),Tabelle2!$A$1:$B$15,2,FALSE)</f>
        <v>3A</v>
      </c>
      <c r="T28" t="s">
        <v>1120</v>
      </c>
    </row>
    <row r="29" spans="1:20" x14ac:dyDescent="0.35">
      <c r="A29" s="1">
        <v>27</v>
      </c>
      <c r="B29">
        <v>42110</v>
      </c>
      <c r="C29">
        <f>IF(ISBLANK(Tabelle1[[#This Row],[Column1]]),"",VALUE(LEFT(Tabelle1[[#This Row],[Column1]],2) &amp; "000"))</f>
        <v>42000</v>
      </c>
      <c r="D29" t="s">
        <v>78</v>
      </c>
      <c r="E29">
        <v>50679</v>
      </c>
      <c r="F29" t="s">
        <v>9</v>
      </c>
      <c r="G29" t="s">
        <v>79</v>
      </c>
      <c r="H29">
        <v>50.934822082519503</v>
      </c>
      <c r="I29">
        <v>6.98110008239746</v>
      </c>
      <c r="J29" t="s">
        <v>80</v>
      </c>
      <c r="K29" t="str">
        <f>IF(ISBLANK(Tabelle1[[#This Row],[Column12]]),"",_xlfn.IFNA(VLOOKUP(Tabelle1[[#This Row],[Column12]],Tabelle1!$A$1:$C$89,3,FALSE),""))</f>
        <v>Bau- und Ausbaugewerbe</v>
      </c>
      <c r="L29" s="12">
        <f>VALUE(LEFT(Tabelle1[[#This Row],[Column5]],FIND(" T",Tabelle1[[#This Row],[Column5]])-1))*1000</f>
        <v>1657968000</v>
      </c>
      <c r="M29" s="12">
        <f ca="1">ROUND(Tabelle1[[#This Row],[Umsatz normiert]]*0.01*RANDBETWEEN(70,130)/100000,0)</f>
        <v>11606</v>
      </c>
      <c r="N29" s="12">
        <f ca="1">ROUND(Tabelle1[[#This Row],[Umsatz normiert]]*0.004*RANDBETWEEN(70,130)/100000,0)</f>
        <v>5770</v>
      </c>
      <c r="O29" s="12">
        <f ca="1">Tabelle1[[#This Row],[Ertragspotenzial]]-SUM(Tabelle1[[#This Row],[Finanzierungsgeschäft]:[Provision]])</f>
        <v>15120</v>
      </c>
      <c r="P29" s="12">
        <f ca="1">ROUND(Tabelle1[[#This Row],[Umsatz normiert]]*0.02*RANDBETWEEN(90,100)/100000,0)</f>
        <v>32496</v>
      </c>
      <c r="Q29" t="s">
        <v>658</v>
      </c>
      <c r="R2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Jan.Schmitz@strabag.com</v>
      </c>
      <c r="S29" s="5" t="str">
        <f ca="1">VLOOKUP(RANDBETWEEN(1,15),Tabelle2!$A$1:$B$15,2,FALSE)</f>
        <v>2E</v>
      </c>
      <c r="T29" t="s">
        <v>1119</v>
      </c>
    </row>
    <row r="30" spans="1:20" x14ac:dyDescent="0.35">
      <c r="A30" s="1">
        <v>28</v>
      </c>
      <c r="B30">
        <v>45110</v>
      </c>
      <c r="C30">
        <f>IF(ISBLANK(Tabelle1[[#This Row],[Column1]]),"",VALUE(LEFT(Tabelle1[[#This Row],[Column1]],2) &amp; "000"))</f>
        <v>45000</v>
      </c>
      <c r="D30" t="s">
        <v>81</v>
      </c>
      <c r="E30">
        <v>50679</v>
      </c>
      <c r="F30" t="s">
        <v>9</v>
      </c>
      <c r="G30" t="s">
        <v>82</v>
      </c>
      <c r="H30">
        <v>50.934822082519503</v>
      </c>
      <c r="I30">
        <v>6.98110008239746</v>
      </c>
      <c r="J30" t="s">
        <v>83</v>
      </c>
      <c r="K30" t="str">
        <f>IF(ISBLANK(Tabelle1[[#This Row],[Column12]]),"",_xlfn.IFNA(VLOOKUP(Tabelle1[[#This Row],[Column12]],Tabelle1!$A$1:$C$89,3,FALSE),""))</f>
        <v>Großhandel</v>
      </c>
      <c r="L30" s="12">
        <f>VALUE(LEFT(Tabelle1[[#This Row],[Column5]],FIND(" T",Tabelle1[[#This Row],[Column5]])-1))*1000</f>
        <v>1634827000</v>
      </c>
      <c r="M30" s="12">
        <f ca="1">ROUND(Tabelle1[[#This Row],[Umsatz normiert]]*0.01*RANDBETWEEN(70,130)/100000,0)</f>
        <v>19454</v>
      </c>
      <c r="N30" s="12">
        <f ca="1">ROUND(Tabelle1[[#This Row],[Umsatz normiert]]*0.004*RANDBETWEEN(70,130)/100000,0)</f>
        <v>6866</v>
      </c>
      <c r="O30" s="12">
        <f ca="1">Tabelle1[[#This Row],[Ertragspotenzial]]-SUM(Tabelle1[[#This Row],[Finanzierungsgeschäft]:[Provision]])</f>
        <v>5069</v>
      </c>
      <c r="P30" s="12">
        <f ca="1">ROUND(Tabelle1[[#This Row],[Umsatz normiert]]*0.02*RANDBETWEEN(90,100)/100000,0)</f>
        <v>31389</v>
      </c>
      <c r="Q30" t="s">
        <v>659</v>
      </c>
      <c r="R3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Leonie.Krause@volvocars.com</v>
      </c>
      <c r="S30" s="5" t="str">
        <f ca="1">VLOOKUP(RANDBETWEEN(1,15),Tabelle2!$A$1:$B$15,2,FALSE)</f>
        <v>1A</v>
      </c>
      <c r="T30" t="s">
        <v>1119</v>
      </c>
    </row>
    <row r="31" spans="1:20" x14ac:dyDescent="0.35">
      <c r="A31" s="1">
        <v>29</v>
      </c>
      <c r="B31">
        <v>47192</v>
      </c>
      <c r="C31">
        <f>IF(ISBLANK(Tabelle1[[#This Row],[Column1]]),"",VALUE(LEFT(Tabelle1[[#This Row],[Column1]],2) &amp; "000"))</f>
        <v>47000</v>
      </c>
      <c r="D31" t="s">
        <v>84</v>
      </c>
      <c r="E31">
        <v>50668</v>
      </c>
      <c r="F31" t="s">
        <v>9</v>
      </c>
      <c r="G31" t="s">
        <v>85</v>
      </c>
      <c r="H31">
        <v>50.949878692627003</v>
      </c>
      <c r="I31">
        <v>6.9641637802123997</v>
      </c>
      <c r="J31" t="s">
        <v>11</v>
      </c>
      <c r="K31" t="str">
        <f>IF(ISBLANK(Tabelle1[[#This Row],[Column12]]),"",_xlfn.IFNA(VLOOKUP(Tabelle1[[#This Row],[Column12]],Tabelle1!$A$1:$C$89,3,FALSE),""))</f>
        <v>Einzelhandel</v>
      </c>
      <c r="L31" s="12">
        <f>VALUE(LEFT(Tabelle1[[#This Row],[Column5]],FIND(" T",Tabelle1[[#This Row],[Column5]])-1))*1000</f>
        <v>1496123000</v>
      </c>
      <c r="M31" s="12">
        <f ca="1">ROUND(Tabelle1[[#This Row],[Umsatz normiert]]*0.01*RANDBETWEEN(70,130)/100000,0)</f>
        <v>15709</v>
      </c>
      <c r="N31" s="12">
        <f ca="1">ROUND(Tabelle1[[#This Row],[Umsatz normiert]]*0.004*RANDBETWEEN(70,130)/100000,0)</f>
        <v>7062</v>
      </c>
      <c r="O31" s="12">
        <f ca="1">Tabelle1[[#This Row],[Ertragspotenzial]]-SUM(Tabelle1[[#This Row],[Finanzierungsgeschäft]:[Provision]])</f>
        <v>4159</v>
      </c>
      <c r="P31" s="12">
        <f ca="1">ROUND(Tabelle1[[#This Row],[Umsatz normiert]]*0.02*RANDBETWEEN(90,100)/100000,0)</f>
        <v>26930</v>
      </c>
      <c r="Q31" t="s">
        <v>660</v>
      </c>
      <c r="R3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Finja.Meier@rewe-group.com</v>
      </c>
      <c r="S31" s="5" t="str">
        <f ca="1">VLOOKUP(RANDBETWEEN(1,15),Tabelle2!$A$1:$B$15,2,FALSE)</f>
        <v>2C</v>
      </c>
      <c r="T31" t="s">
        <v>1116</v>
      </c>
    </row>
    <row r="32" spans="1:20" x14ac:dyDescent="0.35">
      <c r="A32" s="1">
        <v>30</v>
      </c>
      <c r="B32">
        <v>47191</v>
      </c>
      <c r="C32">
        <f>IF(ISBLANK(Tabelle1[[#This Row],[Column1]]),"",VALUE(LEFT(Tabelle1[[#This Row],[Column1]],2) &amp; "000"))</f>
        <v>47000</v>
      </c>
      <c r="D32" t="s">
        <v>86</v>
      </c>
      <c r="E32">
        <v>50668</v>
      </c>
      <c r="F32" t="s">
        <v>9</v>
      </c>
      <c r="G32" t="s">
        <v>87</v>
      </c>
      <c r="H32">
        <v>50.9426078796387</v>
      </c>
      <c r="I32">
        <v>6.9679660797119096</v>
      </c>
      <c r="J32" t="s">
        <v>11</v>
      </c>
      <c r="K32" t="str">
        <f>IF(ISBLANK(Tabelle1[[#This Row],[Column12]]),"",_xlfn.IFNA(VLOOKUP(Tabelle1[[#This Row],[Column12]],Tabelle1!$A$1:$C$89,3,FALSE),""))</f>
        <v>Einzelhandel</v>
      </c>
      <c r="L32" s="12">
        <f>VALUE(LEFT(Tabelle1[[#This Row],[Column5]],FIND(" T",Tabelle1[[#This Row],[Column5]])-1))*1000</f>
        <v>1364900000</v>
      </c>
      <c r="M32" s="12">
        <f ca="1">ROUND(Tabelle1[[#This Row],[Umsatz normiert]]*0.01*RANDBETWEEN(70,130)/100000,0)</f>
        <v>13922</v>
      </c>
      <c r="N32" s="12">
        <f ca="1">ROUND(Tabelle1[[#This Row],[Umsatz normiert]]*0.004*RANDBETWEEN(70,130)/100000,0)</f>
        <v>3876</v>
      </c>
      <c r="O32" s="12">
        <f ca="1">Tabelle1[[#This Row],[Ertragspotenzial]]-SUM(Tabelle1[[#This Row],[Finanzierungsgeschäft]:[Provision]])</f>
        <v>8135</v>
      </c>
      <c r="P32" s="12">
        <f ca="1">ROUND(Tabelle1[[#This Row],[Umsatz normiert]]*0.02*RANDBETWEEN(90,100)/100000,0)</f>
        <v>25933</v>
      </c>
      <c r="Q32" t="s">
        <v>661</v>
      </c>
      <c r="R3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Paul.Lehmann@rewe-group.com</v>
      </c>
      <c r="S32" s="5" t="str">
        <f ca="1">VLOOKUP(RANDBETWEEN(1,15),Tabelle2!$A$1:$B$15,2,FALSE)</f>
        <v>1D</v>
      </c>
    </row>
    <row r="33" spans="1:20" x14ac:dyDescent="0.35">
      <c r="A33" s="1">
        <v>31</v>
      </c>
      <c r="B33">
        <v>79120</v>
      </c>
      <c r="C33">
        <f>IF(ISBLANK(Tabelle1[[#This Row],[Column1]]),"",VALUE(LEFT(Tabelle1[[#This Row],[Column1]],2) &amp; "000"))</f>
        <v>79000</v>
      </c>
      <c r="D33" t="s">
        <v>88</v>
      </c>
      <c r="E33">
        <v>51149</v>
      </c>
      <c r="F33" t="s">
        <v>9</v>
      </c>
      <c r="G33" t="s">
        <v>89</v>
      </c>
      <c r="H33">
        <v>50.904594421386697</v>
      </c>
      <c r="I33">
        <v>7.0479941368103001</v>
      </c>
      <c r="J33" t="s">
        <v>90</v>
      </c>
      <c r="K33" t="str">
        <f>IF(ISBLANK(Tabelle1[[#This Row],[Column12]]),"",_xlfn.IFNA(VLOOKUP(Tabelle1[[#This Row],[Column12]],Tabelle1!$A$1:$C$89,3,FALSE),""))</f>
        <v>Dienstleistung</v>
      </c>
      <c r="L33" s="12">
        <f>VALUE(LEFT(Tabelle1[[#This Row],[Column5]],FIND(" T",Tabelle1[[#This Row],[Column5]])-1))*1000</f>
        <v>1323518000</v>
      </c>
      <c r="M33" s="12">
        <f ca="1">ROUND(Tabelle1[[#This Row],[Umsatz normiert]]*0.01*RANDBETWEEN(70,130)/100000,0)</f>
        <v>13235</v>
      </c>
      <c r="N33" s="12">
        <f ca="1">ROUND(Tabelle1[[#This Row],[Umsatz normiert]]*0.004*RANDBETWEEN(70,130)/100000,0)</f>
        <v>5135</v>
      </c>
      <c r="O33" s="12">
        <f ca="1">Tabelle1[[#This Row],[Ertragspotenzial]]-SUM(Tabelle1[[#This Row],[Finanzierungsgeschäft]:[Provision]])</f>
        <v>7042</v>
      </c>
      <c r="P33" s="12">
        <f ca="1">ROUND(Tabelle1[[#This Row],[Umsatz normiert]]*0.02*RANDBETWEEN(90,100)/100000,0)</f>
        <v>25412</v>
      </c>
      <c r="Q33" t="s">
        <v>662</v>
      </c>
      <c r="R3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Finn.Schmid@dertouristik.com</v>
      </c>
      <c r="S33" s="5" t="str">
        <f ca="1">VLOOKUP(RANDBETWEEN(1,15),Tabelle2!$A$1:$B$15,2,FALSE)</f>
        <v>2A</v>
      </c>
      <c r="T33" t="s">
        <v>1121</v>
      </c>
    </row>
    <row r="34" spans="1:20" x14ac:dyDescent="0.35">
      <c r="A34" s="1">
        <v>32</v>
      </c>
      <c r="B34">
        <v>82999</v>
      </c>
      <c r="C34">
        <f>IF(ISBLANK(Tabelle1[[#This Row],[Column1]]),"",VALUE(LEFT(Tabelle1[[#This Row],[Column1]],2) &amp; "000"))</f>
        <v>82000</v>
      </c>
      <c r="D34" t="s">
        <v>91</v>
      </c>
      <c r="E34">
        <v>51067</v>
      </c>
      <c r="F34" t="s">
        <v>9</v>
      </c>
      <c r="G34" t="s">
        <v>92</v>
      </c>
      <c r="H34">
        <v>50.9644584655762</v>
      </c>
      <c r="I34">
        <v>7.0407657623290998</v>
      </c>
      <c r="J34" t="s">
        <v>93</v>
      </c>
      <c r="K34" t="str">
        <f>IF(ISBLANK(Tabelle1[[#This Row],[Column12]]),"",_xlfn.IFNA(VLOOKUP(Tabelle1[[#This Row],[Column12]],Tabelle1!$A$1:$C$89,3,FALSE),""))</f>
        <v>Dienstleistung</v>
      </c>
      <c r="L34" s="12">
        <f>VALUE(LEFT(Tabelle1[[#This Row],[Column5]],FIND(" T",Tabelle1[[#This Row],[Column5]])-1))*1000</f>
        <v>1314350000</v>
      </c>
      <c r="M34" s="12">
        <f ca="1">ROUND(Tabelle1[[#This Row],[Umsatz normiert]]*0.01*RANDBETWEEN(70,130)/100000,0)</f>
        <v>10515</v>
      </c>
      <c r="N34" s="12">
        <f ca="1">ROUND(Tabelle1[[#This Row],[Umsatz normiert]]*0.004*RANDBETWEEN(70,130)/100000,0)</f>
        <v>5941</v>
      </c>
      <c r="O34" s="12">
        <f ca="1">Tabelle1[[#This Row],[Ertragspotenzial]]-SUM(Tabelle1[[#This Row],[Finanzierungsgeschäft]:[Provision]])</f>
        <v>9042</v>
      </c>
      <c r="P34" s="12">
        <f ca="1">ROUND(Tabelle1[[#This Row],[Umsatz normiert]]*0.02*RANDBETWEEN(90,100)/100000,0)</f>
        <v>25498</v>
      </c>
      <c r="Q34" t="s">
        <v>663</v>
      </c>
      <c r="R3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Ida.Schulze@axa.de</v>
      </c>
      <c r="S34" s="5" t="str">
        <f ca="1">VLOOKUP(RANDBETWEEN(1,15),Tabelle2!$A$1:$B$15,2,FALSE)</f>
        <v>2E</v>
      </c>
      <c r="T34" t="s">
        <v>1122</v>
      </c>
    </row>
    <row r="35" spans="1:20" x14ac:dyDescent="0.35">
      <c r="A35" s="1">
        <v>33</v>
      </c>
      <c r="B35">
        <v>19200</v>
      </c>
      <c r="C35">
        <f>IF(ISBLANK(Tabelle1[[#This Row],[Column1]]),"",VALUE(LEFT(Tabelle1[[#This Row],[Column1]],2) &amp; "000"))</f>
        <v>19000</v>
      </c>
      <c r="D35" t="s">
        <v>94</v>
      </c>
      <c r="E35">
        <v>50769</v>
      </c>
      <c r="F35" t="s">
        <v>9</v>
      </c>
      <c r="G35" t="s">
        <v>95</v>
      </c>
      <c r="H35">
        <v>51.046260833740199</v>
      </c>
      <c r="I35">
        <v>6.8507637977600098</v>
      </c>
      <c r="K35" t="str">
        <f>IF(ISBLANK(Tabelle1[[#This Row],[Column12]]),"",_xlfn.IFNA(VLOOKUP(Tabelle1[[#This Row],[Column12]],Tabelle1!$A$1:$C$89,3,FALSE),""))</f>
        <v>Industrie/ Handwerk</v>
      </c>
      <c r="L35" s="12">
        <f>VALUE(LEFT(Tabelle1[[#This Row],[Column5]],FIND(" T",Tabelle1[[#This Row],[Column5]])-1))*1000</f>
        <v>1303504000</v>
      </c>
      <c r="M35" s="12">
        <f ca="1">ROUND(Tabelle1[[#This Row],[Umsatz normiert]]*0.01*RANDBETWEEN(70,130)/100000,0)</f>
        <v>15121</v>
      </c>
      <c r="N35" s="12">
        <f ca="1">ROUND(Tabelle1[[#This Row],[Umsatz normiert]]*0.004*RANDBETWEEN(70,130)/100000,0)</f>
        <v>3754</v>
      </c>
      <c r="O35" s="12">
        <f ca="1">Tabelle1[[#This Row],[Ertragspotenzial]]-SUM(Tabelle1[[#This Row],[Finanzierungsgeschäft]:[Provision]])</f>
        <v>5109</v>
      </c>
      <c r="P35" s="12">
        <f ca="1">ROUND(Tabelle1[[#This Row],[Umsatz normiert]]*0.02*RANDBETWEEN(90,100)/100000,0)</f>
        <v>23984</v>
      </c>
      <c r="Q35" t="s">
        <v>664</v>
      </c>
      <c r="R3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35" s="5" t="str">
        <f ca="1">VLOOKUP(RANDBETWEEN(1,15),Tabelle2!$A$1:$B$15,2,FALSE)</f>
        <v>2E</v>
      </c>
      <c r="T35" t="s">
        <v>1113</v>
      </c>
    </row>
    <row r="36" spans="1:20" x14ac:dyDescent="0.35">
      <c r="A36" s="1">
        <v>34</v>
      </c>
      <c r="B36">
        <v>70101</v>
      </c>
      <c r="C36">
        <f>IF(ISBLANK(Tabelle1[[#This Row],[Column1]]),"",VALUE(LEFT(Tabelle1[[#This Row],[Column1]],2) &amp; "000"))</f>
        <v>70000</v>
      </c>
      <c r="D36" t="s">
        <v>96</v>
      </c>
      <c r="E36">
        <v>51149</v>
      </c>
      <c r="F36" t="s">
        <v>9</v>
      </c>
      <c r="G36" t="s">
        <v>97</v>
      </c>
      <c r="H36">
        <v>50.9426078796387</v>
      </c>
      <c r="I36">
        <v>6.9679660797119096</v>
      </c>
      <c r="J36" t="s">
        <v>98</v>
      </c>
      <c r="K36" t="str">
        <f>IF(ISBLANK(Tabelle1[[#This Row],[Column12]]),"",_xlfn.IFNA(VLOOKUP(Tabelle1[[#This Row],[Column12]],Tabelle1!$A$1:$C$89,3,FALSE),""))</f>
        <v>Dienstleistung</v>
      </c>
      <c r="L36" s="12">
        <f>VALUE(LEFT(Tabelle1[[#This Row],[Column5]],FIND(" T",Tabelle1[[#This Row],[Column5]])-1))*1000</f>
        <v>1260200000</v>
      </c>
      <c r="M36" s="12">
        <f ca="1">ROUND(Tabelle1[[#This Row],[Umsatz normiert]]*0.01*RANDBETWEEN(70,130)/100000,0)</f>
        <v>10838</v>
      </c>
      <c r="N36" s="12">
        <f ca="1">ROUND(Tabelle1[[#This Row],[Umsatz normiert]]*0.004*RANDBETWEEN(70,130)/100000,0)</f>
        <v>5999</v>
      </c>
      <c r="O36" s="12">
        <f ca="1">Tabelle1[[#This Row],[Ertragspotenzial]]-SUM(Tabelle1[[#This Row],[Finanzierungsgeschäft]:[Provision]])</f>
        <v>7107</v>
      </c>
      <c r="P36" s="12">
        <f ca="1">ROUND(Tabelle1[[#This Row],[Umsatz normiert]]*0.02*RANDBETWEEN(90,100)/100000,0)</f>
        <v>23944</v>
      </c>
      <c r="Q36" t="s">
        <v>665</v>
      </c>
      <c r="R3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Alexander.Koehler@deutz.com</v>
      </c>
      <c r="S36" s="5" t="str">
        <f ca="1">VLOOKUP(RANDBETWEEN(1,15),Tabelle2!$A$1:$B$15,2,FALSE)</f>
        <v>1B</v>
      </c>
    </row>
    <row r="37" spans="1:20" x14ac:dyDescent="0.35">
      <c r="A37" s="1">
        <v>35</v>
      </c>
      <c r="C37" t="str">
        <f>IF(ISBLANK(Tabelle1[[#This Row],[Column1]]),"",VALUE(LEFT(Tabelle1[[#This Row],[Column1]],2) &amp; "000"))</f>
        <v/>
      </c>
      <c r="D37" t="s">
        <v>99</v>
      </c>
      <c r="E37">
        <v>50735</v>
      </c>
      <c r="F37" t="s">
        <v>9</v>
      </c>
      <c r="G37" t="s">
        <v>100</v>
      </c>
      <c r="H37">
        <v>50.9937553405762</v>
      </c>
      <c r="I37">
        <v>6.9599199295043901</v>
      </c>
      <c r="K37" t="str">
        <f>IF(ISBLANK(Tabelle1[[#This Row],[Column12]]),"",_xlfn.IFNA(VLOOKUP(Tabelle1[[#This Row],[Column12]],Tabelle1!$A$1:$C$89,3,FALSE),""))</f>
        <v/>
      </c>
      <c r="L37" s="12">
        <f>VALUE(LEFT(Tabelle1[[#This Row],[Column5]],FIND(" T",Tabelle1[[#This Row],[Column5]])-1))*1000</f>
        <v>1244457000</v>
      </c>
      <c r="M37" s="12">
        <f ca="1">ROUND(Tabelle1[[#This Row],[Umsatz normiert]]*0.01*RANDBETWEEN(70,130)/100000,0)</f>
        <v>9458</v>
      </c>
      <c r="N37" s="12">
        <f ca="1">ROUND(Tabelle1[[#This Row],[Umsatz normiert]]*0.004*RANDBETWEEN(70,130)/100000,0)</f>
        <v>4729</v>
      </c>
      <c r="O37" s="12">
        <f ca="1">Tabelle1[[#This Row],[Ertragspotenzial]]-SUM(Tabelle1[[#This Row],[Finanzierungsgeschäft]:[Provision]])</f>
        <v>8462</v>
      </c>
      <c r="P37" s="12">
        <f ca="1">ROUND(Tabelle1[[#This Row],[Umsatz normiert]]*0.02*RANDBETWEEN(90,100)/100000,0)</f>
        <v>22649</v>
      </c>
      <c r="Q37" t="s">
        <v>666</v>
      </c>
      <c r="R3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37" s="5" t="str">
        <f ca="1">VLOOKUP(RANDBETWEEN(1,15),Tabelle2!$A$1:$B$15,2,FALSE)</f>
        <v>2C</v>
      </c>
      <c r="T37" t="s">
        <v>1112</v>
      </c>
    </row>
    <row r="38" spans="1:20" x14ac:dyDescent="0.35">
      <c r="A38" s="1">
        <v>36</v>
      </c>
      <c r="B38">
        <v>45100</v>
      </c>
      <c r="C38">
        <f>IF(ISBLANK(Tabelle1[[#This Row],[Column1]]),"",VALUE(LEFT(Tabelle1[[#This Row],[Column1]],2) &amp; "000"))</f>
        <v>45000</v>
      </c>
      <c r="D38" t="s">
        <v>101</v>
      </c>
      <c r="E38">
        <v>51149</v>
      </c>
      <c r="F38" t="s">
        <v>9</v>
      </c>
      <c r="G38" t="s">
        <v>102</v>
      </c>
      <c r="H38">
        <v>50.904594421386697</v>
      </c>
      <c r="I38">
        <v>7.0479941368103001</v>
      </c>
      <c r="J38" t="s">
        <v>103</v>
      </c>
      <c r="K38" t="str">
        <f>IF(ISBLANK(Tabelle1[[#This Row],[Column12]]),"",_xlfn.IFNA(VLOOKUP(Tabelle1[[#This Row],[Column12]],Tabelle1!$A$1:$C$89,3,FALSE),""))</f>
        <v>Großhandel</v>
      </c>
      <c r="L38" s="12">
        <f>VALUE(LEFT(Tabelle1[[#This Row],[Column5]],FIND(" T",Tabelle1[[#This Row],[Column5]])-1))*1000</f>
        <v>1179409000</v>
      </c>
      <c r="M38" s="12">
        <f ca="1">ROUND(Tabelle1[[#This Row],[Umsatz normiert]]*0.01*RANDBETWEEN(70,130)/100000,0)</f>
        <v>11322</v>
      </c>
      <c r="N38" s="12">
        <f ca="1">ROUND(Tabelle1[[#This Row],[Umsatz normiert]]*0.004*RANDBETWEEN(70,130)/100000,0)</f>
        <v>6133</v>
      </c>
      <c r="O38" s="12">
        <f ca="1">Tabelle1[[#This Row],[Ertragspotenzial]]-SUM(Tabelle1[[#This Row],[Finanzierungsgeschäft]:[Provision]])</f>
        <v>5897</v>
      </c>
      <c r="P38" s="12">
        <f ca="1">ROUND(Tabelle1[[#This Row],[Umsatz normiert]]*0.02*RANDBETWEEN(90,100)/100000,0)</f>
        <v>23352</v>
      </c>
      <c r="Q38" t="s">
        <v>667</v>
      </c>
      <c r="R3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Arvid.Koenig@haendler.peugeot.de</v>
      </c>
      <c r="S38" s="5" t="str">
        <f ca="1">VLOOKUP(RANDBETWEEN(1,15),Tabelle2!$A$1:$B$15,2,FALSE)</f>
        <v>2B</v>
      </c>
      <c r="T38" t="s">
        <v>1121</v>
      </c>
    </row>
    <row r="39" spans="1:20" x14ac:dyDescent="0.35">
      <c r="A39" s="1">
        <v>37</v>
      </c>
      <c r="C39" t="str">
        <f>IF(ISBLANK(Tabelle1[[#This Row],[Column1]]),"",VALUE(LEFT(Tabelle1[[#This Row],[Column1]],2) &amp; "000"))</f>
        <v/>
      </c>
      <c r="D39" t="s">
        <v>60</v>
      </c>
      <c r="E39">
        <v>50933</v>
      </c>
      <c r="F39" t="s">
        <v>9</v>
      </c>
      <c r="G39" t="s">
        <v>104</v>
      </c>
      <c r="H39">
        <v>50.9422607421875</v>
      </c>
      <c r="I39">
        <v>6.88034915924072</v>
      </c>
      <c r="J39" t="s">
        <v>62</v>
      </c>
      <c r="K39" t="str">
        <f>IF(ISBLANK(Tabelle1[[#This Row],[Column12]]),"",_xlfn.IFNA(VLOOKUP(Tabelle1[[#This Row],[Column12]],Tabelle1!$A$1:$C$89,3,FALSE),""))</f>
        <v/>
      </c>
      <c r="L39" s="12">
        <f>VALUE(LEFT(Tabelle1[[#This Row],[Column5]],FIND(" T",Tabelle1[[#This Row],[Column5]])-1))*1000</f>
        <v>1161925000</v>
      </c>
      <c r="M39" s="12">
        <f ca="1">ROUND(Tabelle1[[#This Row],[Umsatz normiert]]*0.01*RANDBETWEEN(70,130)/100000,0)</f>
        <v>13711</v>
      </c>
      <c r="N39" s="12">
        <f ca="1">ROUND(Tabelle1[[#This Row],[Umsatz normiert]]*0.004*RANDBETWEEN(70,130)/100000,0)</f>
        <v>3904</v>
      </c>
      <c r="O39" s="12">
        <f ca="1">Tabelle1[[#This Row],[Ertragspotenzial]]-SUM(Tabelle1[[#This Row],[Finanzierungsgeschäft]:[Provision]])</f>
        <v>3997</v>
      </c>
      <c r="P39" s="12">
        <f ca="1">ROUND(Tabelle1[[#This Row],[Umsatz normiert]]*0.02*RANDBETWEEN(90,100)/100000,0)</f>
        <v>21612</v>
      </c>
      <c r="Q39" t="s">
        <v>668</v>
      </c>
      <c r="R3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Luca.Walter@unitymedia.de</v>
      </c>
      <c r="S39" s="5" t="str">
        <f ca="1">VLOOKUP(RANDBETWEEN(1,15),Tabelle2!$A$1:$B$15,2,FALSE)</f>
        <v>3C</v>
      </c>
      <c r="T39" t="s">
        <v>1118</v>
      </c>
    </row>
    <row r="40" spans="1:20" x14ac:dyDescent="0.35">
      <c r="A40" s="1">
        <v>38</v>
      </c>
      <c r="B40">
        <v>45110</v>
      </c>
      <c r="C40">
        <f>IF(ISBLANK(Tabelle1[[#This Row],[Column1]]),"",VALUE(LEFT(Tabelle1[[#This Row],[Column1]],2) &amp; "000"))</f>
        <v>45000</v>
      </c>
      <c r="D40" t="s">
        <v>105</v>
      </c>
      <c r="E40">
        <v>50858</v>
      </c>
      <c r="F40" t="s">
        <v>9</v>
      </c>
      <c r="G40" t="s">
        <v>106</v>
      </c>
      <c r="H40">
        <v>50.914819999999999</v>
      </c>
      <c r="I40">
        <v>6.8567099999999996</v>
      </c>
      <c r="J40" t="s">
        <v>107</v>
      </c>
      <c r="K40" t="str">
        <f>IF(ISBLANK(Tabelle1[[#This Row],[Column12]]),"",_xlfn.IFNA(VLOOKUP(Tabelle1[[#This Row],[Column12]],Tabelle1!$A$1:$C$89,3,FALSE),""))</f>
        <v>Großhandel</v>
      </c>
      <c r="L40" s="12">
        <f>VALUE(LEFT(Tabelle1[[#This Row],[Column5]],FIND(" T",Tabelle1[[#This Row],[Column5]])-1))*1000</f>
        <v>1137858000</v>
      </c>
      <c r="M40" s="12">
        <f ca="1">ROUND(Tabelle1[[#This Row],[Umsatz normiert]]*0.01*RANDBETWEEN(70,130)/100000,0)</f>
        <v>12972</v>
      </c>
      <c r="N40" s="12">
        <f ca="1">ROUND(Tabelle1[[#This Row],[Umsatz normiert]]*0.004*RANDBETWEEN(70,130)/100000,0)</f>
        <v>3596</v>
      </c>
      <c r="O40" s="12">
        <f ca="1">Tabelle1[[#This Row],[Ertragspotenzial]]-SUM(Tabelle1[[#This Row],[Finanzierungsgeschäft]:[Provision]])</f>
        <v>4596</v>
      </c>
      <c r="P40" s="12">
        <f ca="1">ROUND(Tabelle1[[#This Row],[Umsatz normiert]]*0.02*RANDBETWEEN(90,100)/100000,0)</f>
        <v>21164</v>
      </c>
      <c r="Q40" t="s">
        <v>669</v>
      </c>
      <c r="R4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Nils.Mayer@toyota.de</v>
      </c>
      <c r="S40" s="5" t="str">
        <f ca="1">VLOOKUP(RANDBETWEEN(1,15),Tabelle2!$A$1:$B$15,2,FALSE)</f>
        <v>1A</v>
      </c>
      <c r="T40" t="s">
        <v>1123</v>
      </c>
    </row>
    <row r="41" spans="1:20" x14ac:dyDescent="0.35">
      <c r="A41" s="1">
        <v>39</v>
      </c>
      <c r="B41">
        <v>70109</v>
      </c>
      <c r="C41">
        <f>IF(ISBLANK(Tabelle1[[#This Row],[Column1]]),"",VALUE(LEFT(Tabelle1[[#This Row],[Column1]],2) &amp; "000"))</f>
        <v>70000</v>
      </c>
      <c r="D41" t="s">
        <v>108</v>
      </c>
      <c r="E41">
        <v>50999</v>
      </c>
      <c r="F41" t="s">
        <v>9</v>
      </c>
      <c r="G41" t="s">
        <v>109</v>
      </c>
      <c r="H41">
        <v>50.86056</v>
      </c>
      <c r="I41">
        <v>6.9984599999999997</v>
      </c>
      <c r="J41" t="s">
        <v>110</v>
      </c>
      <c r="K41" t="str">
        <f>IF(ISBLANK(Tabelle1[[#This Row],[Column12]]),"",_xlfn.IFNA(VLOOKUP(Tabelle1[[#This Row],[Column12]],Tabelle1!$A$1:$C$89,3,FALSE),""))</f>
        <v>Dienstleistung</v>
      </c>
      <c r="L41" s="12">
        <f>VALUE(LEFT(Tabelle1[[#This Row],[Column5]],FIND(" T",Tabelle1[[#This Row],[Column5]])-1))*1000</f>
        <v>1123257000</v>
      </c>
      <c r="M41" s="12">
        <f ca="1">ROUND(Tabelle1[[#This Row],[Umsatz normiert]]*0.01*RANDBETWEEN(70,130)/100000,0)</f>
        <v>8874</v>
      </c>
      <c r="N41" s="12">
        <f ca="1">ROUND(Tabelle1[[#This Row],[Umsatz normiert]]*0.004*RANDBETWEEN(70,130)/100000,0)</f>
        <v>4493</v>
      </c>
      <c r="O41" s="12">
        <f ca="1">Tabelle1[[#This Row],[Ertragspotenzial]]-SUM(Tabelle1[[#This Row],[Finanzierungsgeschäft]:[Provision]])</f>
        <v>8873</v>
      </c>
      <c r="P41" s="12">
        <f ca="1">ROUND(Tabelle1[[#This Row],[Umsatz normiert]]*0.02*RANDBETWEEN(90,100)/100000,0)</f>
        <v>22240</v>
      </c>
      <c r="Q41" t="s">
        <v>670</v>
      </c>
      <c r="R4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Julia.Huber@stroeer.com</v>
      </c>
      <c r="S41" s="5" t="str">
        <f ca="1">VLOOKUP(RANDBETWEEN(1,15),Tabelle2!$A$1:$B$15,2,FALSE)</f>
        <v>2D</v>
      </c>
      <c r="T41" t="s">
        <v>1124</v>
      </c>
    </row>
    <row r="42" spans="1:20" x14ac:dyDescent="0.35">
      <c r="A42" s="1">
        <v>40</v>
      </c>
      <c r="B42">
        <v>46350</v>
      </c>
      <c r="C42">
        <f>IF(ISBLANK(Tabelle1[[#This Row],[Column1]]),"",VALUE(LEFT(Tabelle1[[#This Row],[Column1]],2) &amp; "000"))</f>
        <v>46000</v>
      </c>
      <c r="D42" t="s">
        <v>111</v>
      </c>
      <c r="E42">
        <v>50670</v>
      </c>
      <c r="F42" t="s">
        <v>9</v>
      </c>
      <c r="G42" t="s">
        <v>112</v>
      </c>
      <c r="H42">
        <v>50.950004577636697</v>
      </c>
      <c r="I42">
        <v>6.9449391365051296</v>
      </c>
      <c r="K42" t="str">
        <f>IF(ISBLANK(Tabelle1[[#This Row],[Column12]]),"",_xlfn.IFNA(VLOOKUP(Tabelle1[[#This Row],[Column12]],Tabelle1!$A$1:$C$89,3,FALSE),""))</f>
        <v>Großhandel</v>
      </c>
      <c r="L42" s="12">
        <f>VALUE(LEFT(Tabelle1[[#This Row],[Column5]],FIND(" T",Tabelle1[[#This Row],[Column5]])-1))*1000</f>
        <v>1029992000</v>
      </c>
      <c r="M42" s="12">
        <f ca="1">ROUND(Tabelle1[[#This Row],[Umsatz normiert]]*0.01*RANDBETWEEN(70,130)/100000,0)</f>
        <v>9476</v>
      </c>
      <c r="N42" s="12">
        <f ca="1">ROUND(Tabelle1[[#This Row],[Umsatz normiert]]*0.004*RANDBETWEEN(70,130)/100000,0)</f>
        <v>3832</v>
      </c>
      <c r="O42" s="12">
        <f ca="1">Tabelle1[[#This Row],[Ertragspotenzial]]-SUM(Tabelle1[[#This Row],[Finanzierungsgeschäft]:[Provision]])</f>
        <v>6880</v>
      </c>
      <c r="P42" s="12">
        <f ca="1">ROUND(Tabelle1[[#This Row],[Umsatz normiert]]*0.02*RANDBETWEEN(90,100)/100000,0)</f>
        <v>20188</v>
      </c>
      <c r="Q42" t="s">
        <v>671</v>
      </c>
      <c r="R4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42" s="5" t="str">
        <f ca="1">VLOOKUP(RANDBETWEEN(1,15),Tabelle2!$A$1:$B$15,2,FALSE)</f>
        <v>1A</v>
      </c>
      <c r="T42" t="s">
        <v>1125</v>
      </c>
    </row>
    <row r="43" spans="1:20" x14ac:dyDescent="0.35">
      <c r="A43" s="1">
        <v>41</v>
      </c>
      <c r="B43">
        <v>46179</v>
      </c>
      <c r="C43">
        <f>IF(ISBLANK(Tabelle1[[#This Row],[Column1]]),"",VALUE(LEFT(Tabelle1[[#This Row],[Column1]],2) &amp; "000"))</f>
        <v>46000</v>
      </c>
      <c r="D43" t="s">
        <v>113</v>
      </c>
      <c r="E43">
        <v>50969</v>
      </c>
      <c r="F43" t="s">
        <v>9</v>
      </c>
      <c r="G43" t="s">
        <v>114</v>
      </c>
      <c r="H43">
        <v>50.906085968017599</v>
      </c>
      <c r="I43">
        <v>6.9375147819518999</v>
      </c>
      <c r="J43" t="s">
        <v>115</v>
      </c>
      <c r="K43" t="str">
        <f>IF(ISBLANK(Tabelle1[[#This Row],[Column12]]),"",_xlfn.IFNA(VLOOKUP(Tabelle1[[#This Row],[Column12]],Tabelle1!$A$1:$C$89,3,FALSE),""))</f>
        <v>Großhandel</v>
      </c>
      <c r="L43" s="12">
        <f>VALUE(LEFT(Tabelle1[[#This Row],[Column5]],FIND(" T",Tabelle1[[#This Row],[Column5]])-1))*1000</f>
        <v>1025587000</v>
      </c>
      <c r="M43" s="12">
        <f ca="1">ROUND(Tabelle1[[#This Row],[Umsatz normiert]]*0.01*RANDBETWEEN(70,130)/100000,0)</f>
        <v>12410</v>
      </c>
      <c r="N43" s="12">
        <f ca="1">ROUND(Tabelle1[[#This Row],[Umsatz normiert]]*0.004*RANDBETWEEN(70,130)/100000,0)</f>
        <v>3979</v>
      </c>
      <c r="O43" s="12">
        <f ca="1">Tabelle1[[#This Row],[Ertragspotenzial]]-SUM(Tabelle1[[#This Row],[Finanzierungsgeschäft]:[Provision]])</f>
        <v>3507</v>
      </c>
      <c r="P43" s="12">
        <f ca="1">ROUND(Tabelle1[[#This Row],[Umsatz normiert]]*0.02*RANDBETWEEN(90,100)/100000,0)</f>
        <v>19896</v>
      </c>
      <c r="Q43" t="s">
        <v>672</v>
      </c>
      <c r="R4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Noah.Fuchs@garcia-lax.de</v>
      </c>
      <c r="S43" s="5" t="str">
        <f ca="1">VLOOKUP(RANDBETWEEN(1,15),Tabelle2!$A$1:$B$15,2,FALSE)</f>
        <v>1D</v>
      </c>
      <c r="T43" t="s">
        <v>1115</v>
      </c>
    </row>
    <row r="44" spans="1:20" x14ac:dyDescent="0.35">
      <c r="A44" s="1">
        <v>42</v>
      </c>
      <c r="B44">
        <v>10810</v>
      </c>
      <c r="C44">
        <f>IF(ISBLANK(Tabelle1[[#This Row],[Column1]]),"",VALUE(LEFT(Tabelle1[[#This Row],[Column1]],2) &amp; "000"))</f>
        <v>10000</v>
      </c>
      <c r="D44" t="s">
        <v>116</v>
      </c>
      <c r="E44">
        <v>50858</v>
      </c>
      <c r="F44" t="s">
        <v>9</v>
      </c>
      <c r="G44" t="s">
        <v>117</v>
      </c>
      <c r="H44">
        <v>50.9426078796387</v>
      </c>
      <c r="I44">
        <v>6.9679660797119096</v>
      </c>
      <c r="J44" t="s">
        <v>118</v>
      </c>
      <c r="K44" t="str">
        <f>IF(ISBLANK(Tabelle1[[#This Row],[Column12]]),"",_xlfn.IFNA(VLOOKUP(Tabelle1[[#This Row],[Column12]],Tabelle1!$A$1:$C$89,3,FALSE),""))</f>
        <v>Industrie/ Handwerk</v>
      </c>
      <c r="L44" s="12">
        <f>VALUE(LEFT(Tabelle1[[#This Row],[Column5]],FIND(" T",Tabelle1[[#This Row],[Column5]])-1))*1000</f>
        <v>1009900000</v>
      </c>
      <c r="M44" s="12">
        <f ca="1">ROUND(Tabelle1[[#This Row],[Umsatz normiert]]*0.01*RANDBETWEEN(70,130)/100000,0)</f>
        <v>11412</v>
      </c>
      <c r="N44" s="12">
        <f ca="1">ROUND(Tabelle1[[#This Row],[Umsatz normiert]]*0.004*RANDBETWEEN(70,130)/100000,0)</f>
        <v>5171</v>
      </c>
      <c r="O44" s="12">
        <f ca="1">Tabelle1[[#This Row],[Ertragspotenzial]]-SUM(Tabelle1[[#This Row],[Finanzierungsgeschäft]:[Provision]])</f>
        <v>1595</v>
      </c>
      <c r="P44" s="12">
        <f ca="1">ROUND(Tabelle1[[#This Row],[Umsatz normiert]]*0.02*RANDBETWEEN(90,100)/100000,0)</f>
        <v>18178</v>
      </c>
      <c r="Q44" t="s">
        <v>673</v>
      </c>
      <c r="R4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Hauke.Peters@pfeifer-langen.com</v>
      </c>
      <c r="S44" s="5" t="str">
        <f ca="1">VLOOKUP(RANDBETWEEN(1,15),Tabelle2!$A$1:$B$15,2,FALSE)</f>
        <v>2B</v>
      </c>
    </row>
    <row r="45" spans="1:20" x14ac:dyDescent="0.35">
      <c r="A45" s="1">
        <v>43</v>
      </c>
      <c r="B45">
        <v>47112</v>
      </c>
      <c r="C45">
        <f>IF(ISBLANK(Tabelle1[[#This Row],[Column1]]),"",VALUE(LEFT(Tabelle1[[#This Row],[Column1]],2) &amp; "000"))</f>
        <v>47000</v>
      </c>
      <c r="D45" t="s">
        <v>119</v>
      </c>
      <c r="E45">
        <v>50668</v>
      </c>
      <c r="F45" t="s">
        <v>9</v>
      </c>
      <c r="G45" t="s">
        <v>120</v>
      </c>
      <c r="H45">
        <v>50.949878692627003</v>
      </c>
      <c r="I45">
        <v>6.9641637802123997</v>
      </c>
      <c r="J45" t="s">
        <v>121</v>
      </c>
      <c r="K45" t="str">
        <f>IF(ISBLANK(Tabelle1[[#This Row],[Column12]]),"",_xlfn.IFNA(VLOOKUP(Tabelle1[[#This Row],[Column12]],Tabelle1!$A$1:$C$89,3,FALSE),""))</f>
        <v>Einzelhandel</v>
      </c>
      <c r="L45" s="12">
        <f>VALUE(LEFT(Tabelle1[[#This Row],[Column5]],FIND(" T",Tabelle1[[#This Row],[Column5]])-1))*1000</f>
        <v>927549000</v>
      </c>
      <c r="M45" s="12">
        <f ca="1">ROUND(Tabelle1[[#This Row],[Umsatz normiert]]*0.01*RANDBETWEEN(70,130)/100000,0)</f>
        <v>10481</v>
      </c>
      <c r="N45" s="12">
        <f ca="1">ROUND(Tabelle1[[#This Row],[Umsatz normiert]]*0.004*RANDBETWEEN(70,130)/100000,0)</f>
        <v>3970</v>
      </c>
      <c r="O45" s="12">
        <f ca="1">Tabelle1[[#This Row],[Ertragspotenzial]]-SUM(Tabelle1[[#This Row],[Finanzierungsgeschäft]:[Provision]])</f>
        <v>3914</v>
      </c>
      <c r="P45" s="12">
        <f ca="1">ROUND(Tabelle1[[#This Row],[Umsatz normiert]]*0.02*RANDBETWEEN(90,100)/100000,0)</f>
        <v>18365</v>
      </c>
      <c r="Q45" t="s">
        <v>674</v>
      </c>
      <c r="R4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Maria.Lang@cio.de</v>
      </c>
      <c r="S45" s="5" t="str">
        <f ca="1">VLOOKUP(RANDBETWEEN(1,15),Tabelle2!$A$1:$B$15,2,FALSE)</f>
        <v>2B</v>
      </c>
      <c r="T45" t="s">
        <v>1116</v>
      </c>
    </row>
    <row r="46" spans="1:20" x14ac:dyDescent="0.35">
      <c r="A46" s="1">
        <v>44</v>
      </c>
      <c r="B46">
        <v>70109</v>
      </c>
      <c r="C46">
        <f>IF(ISBLANK(Tabelle1[[#This Row],[Column1]]),"",VALUE(LEFT(Tabelle1[[#This Row],[Column1]],2) &amp; "000"))</f>
        <v>70000</v>
      </c>
      <c r="D46" t="s">
        <v>122</v>
      </c>
      <c r="E46">
        <v>50829</v>
      </c>
      <c r="F46" t="s">
        <v>9</v>
      </c>
      <c r="G46" t="s">
        <v>123</v>
      </c>
      <c r="H46">
        <v>50.971748352050803</v>
      </c>
      <c r="I46">
        <v>6.86026811599731</v>
      </c>
      <c r="J46" t="s">
        <v>124</v>
      </c>
      <c r="K46" t="str">
        <f>IF(ISBLANK(Tabelle1[[#This Row],[Column12]]),"",_xlfn.IFNA(VLOOKUP(Tabelle1[[#This Row],[Column12]],Tabelle1!$A$1:$C$89,3,FALSE),""))</f>
        <v>Dienstleistung</v>
      </c>
      <c r="L46" s="12">
        <f>VALUE(LEFT(Tabelle1[[#This Row],[Column5]],FIND(" T",Tabelle1[[#This Row],[Column5]])-1))*1000</f>
        <v>924600000</v>
      </c>
      <c r="M46" s="12">
        <f ca="1">ROUND(Tabelle1[[#This Row],[Umsatz normiert]]*0.01*RANDBETWEEN(70,130)/100000,0)</f>
        <v>9708</v>
      </c>
      <c r="N46" s="12">
        <f ca="1">ROUND(Tabelle1[[#This Row],[Umsatz normiert]]*0.004*RANDBETWEEN(70,130)/100000,0)</f>
        <v>4364</v>
      </c>
      <c r="O46" s="12">
        <f ca="1">Tabelle1[[#This Row],[Ertragspotenzial]]-SUM(Tabelle1[[#This Row],[Finanzierungsgeschäft]:[Provision]])</f>
        <v>3310</v>
      </c>
      <c r="P46" s="12">
        <f ca="1">ROUND(Tabelle1[[#This Row],[Umsatz normiert]]*0.02*RANDBETWEEN(90,100)/100000,0)</f>
        <v>17382</v>
      </c>
      <c r="Q46" t="s">
        <v>675</v>
      </c>
      <c r="R4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Michaela.Scholz@akzonobel.com</v>
      </c>
      <c r="S46" s="5" t="str">
        <f ca="1">VLOOKUP(RANDBETWEEN(1,15),Tabelle2!$A$1:$B$15,2,FALSE)</f>
        <v>3B</v>
      </c>
      <c r="T46" t="s">
        <v>1126</v>
      </c>
    </row>
    <row r="47" spans="1:20" x14ac:dyDescent="0.35">
      <c r="A47" s="1">
        <v>45</v>
      </c>
      <c r="B47">
        <v>46340</v>
      </c>
      <c r="C47">
        <f>IF(ISBLANK(Tabelle1[[#This Row],[Column1]]),"",VALUE(LEFT(Tabelle1[[#This Row],[Column1]],2) &amp; "000"))</f>
        <v>46000</v>
      </c>
      <c r="D47" t="s">
        <v>125</v>
      </c>
      <c r="E47">
        <v>50668</v>
      </c>
      <c r="F47" t="s">
        <v>9</v>
      </c>
      <c r="G47" t="s">
        <v>126</v>
      </c>
      <c r="H47">
        <v>50.949878692627003</v>
      </c>
      <c r="I47">
        <v>6.9641637802123997</v>
      </c>
      <c r="J47" t="s">
        <v>127</v>
      </c>
      <c r="K47" t="str">
        <f>IF(ISBLANK(Tabelle1[[#This Row],[Column12]]),"",_xlfn.IFNA(VLOOKUP(Tabelle1[[#This Row],[Column12]],Tabelle1!$A$1:$C$89,3,FALSE),""))</f>
        <v>Großhandel</v>
      </c>
      <c r="L47" s="12">
        <f>VALUE(LEFT(Tabelle1[[#This Row],[Column5]],FIND(" T",Tabelle1[[#This Row],[Column5]])-1))*1000</f>
        <v>861656000</v>
      </c>
      <c r="M47" s="12">
        <f ca="1">ROUND(Tabelle1[[#This Row],[Umsatz normiert]]*0.01*RANDBETWEEN(70,130)/100000,0)</f>
        <v>9220</v>
      </c>
      <c r="N47" s="12">
        <f ca="1">ROUND(Tabelle1[[#This Row],[Umsatz normiert]]*0.004*RANDBETWEEN(70,130)/100000,0)</f>
        <v>4412</v>
      </c>
      <c r="O47" s="12">
        <f ca="1">Tabelle1[[#This Row],[Ertragspotenzial]]-SUM(Tabelle1[[#This Row],[Finanzierungsgeschäft]:[Provision]])</f>
        <v>2050</v>
      </c>
      <c r="P47" s="12">
        <f ca="1">ROUND(Tabelle1[[#This Row],[Umsatz normiert]]*0.02*RANDBETWEEN(90,100)/100000,0)</f>
        <v>15682</v>
      </c>
      <c r="Q47" t="s">
        <v>676</v>
      </c>
      <c r="R4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Sven.Moeller@fuer-sie-eg.de</v>
      </c>
      <c r="S47" s="5" t="str">
        <f ca="1">VLOOKUP(RANDBETWEEN(1,15),Tabelle2!$A$1:$B$15,2,FALSE)</f>
        <v>1C</v>
      </c>
      <c r="T47" t="s">
        <v>1116</v>
      </c>
    </row>
    <row r="48" spans="1:20" x14ac:dyDescent="0.35">
      <c r="A48" s="1">
        <v>46</v>
      </c>
      <c r="B48">
        <v>70109</v>
      </c>
      <c r="C48">
        <f>IF(ISBLANK(Tabelle1[[#This Row],[Column1]]),"",VALUE(LEFT(Tabelle1[[#This Row],[Column1]],2) &amp; "000"))</f>
        <v>70000</v>
      </c>
      <c r="D48" t="s">
        <v>128</v>
      </c>
      <c r="E48">
        <v>50858</v>
      </c>
      <c r="F48" t="s">
        <v>9</v>
      </c>
      <c r="G48" t="s">
        <v>129</v>
      </c>
      <c r="H48">
        <v>50.921546936035199</v>
      </c>
      <c r="I48">
        <v>6.8575301170349103</v>
      </c>
      <c r="J48" t="s">
        <v>130</v>
      </c>
      <c r="K48" t="str">
        <f>IF(ISBLANK(Tabelle1[[#This Row],[Column12]]),"",_xlfn.IFNA(VLOOKUP(Tabelle1[[#This Row],[Column12]],Tabelle1!$A$1:$C$89,3,FALSE),""))</f>
        <v>Dienstleistung</v>
      </c>
      <c r="L48" s="12">
        <f>VALUE(LEFT(Tabelle1[[#This Row],[Column5]],FIND(" T",Tabelle1[[#This Row],[Column5]])-1))*1000</f>
        <v>834343000</v>
      </c>
      <c r="M48" s="12">
        <f ca="1">ROUND(Tabelle1[[#This Row],[Umsatz normiert]]*0.01*RANDBETWEEN(70,130)/100000,0)</f>
        <v>7175</v>
      </c>
      <c r="N48" s="12">
        <f ca="1">ROUND(Tabelle1[[#This Row],[Umsatz normiert]]*0.004*RANDBETWEEN(70,130)/100000,0)</f>
        <v>3204</v>
      </c>
      <c r="O48" s="12">
        <f ca="1">Tabelle1[[#This Row],[Ertragspotenzial]]-SUM(Tabelle1[[#This Row],[Finanzierungsgeschäft]:[Provision]])</f>
        <v>5807</v>
      </c>
      <c r="P48" s="12">
        <f ca="1">ROUND(Tabelle1[[#This Row],[Umsatz normiert]]*0.02*RANDBETWEEN(90,100)/100000,0)</f>
        <v>16186</v>
      </c>
      <c r="Q48" t="s">
        <v>677</v>
      </c>
      <c r="R4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Joerdis.Weiss@intersnack.de</v>
      </c>
      <c r="S48" s="5" t="str">
        <f ca="1">VLOOKUP(RANDBETWEEN(1,15),Tabelle2!$A$1:$B$15,2,FALSE)</f>
        <v>3E</v>
      </c>
    </row>
    <row r="49" spans="1:20" x14ac:dyDescent="0.35">
      <c r="A49" s="1">
        <v>47</v>
      </c>
      <c r="B49">
        <v>38320</v>
      </c>
      <c r="C49">
        <f>IF(ISBLANK(Tabelle1[[#This Row],[Column1]]),"",VALUE(LEFT(Tabelle1[[#This Row],[Column1]],2) &amp; "000"))</f>
        <v>38000</v>
      </c>
      <c r="D49" t="s">
        <v>131</v>
      </c>
      <c r="E49">
        <v>51145</v>
      </c>
      <c r="F49" t="s">
        <v>9</v>
      </c>
      <c r="G49" t="s">
        <v>132</v>
      </c>
      <c r="H49">
        <v>50.883918762207003</v>
      </c>
      <c r="I49">
        <v>7.0773301124572798</v>
      </c>
      <c r="J49" t="s">
        <v>77</v>
      </c>
      <c r="K49" t="str">
        <f>IF(ISBLANK(Tabelle1[[#This Row],[Column12]]),"",_xlfn.IFNA(VLOOKUP(Tabelle1[[#This Row],[Column12]],Tabelle1!$A$1:$C$89,3,FALSE),""))</f>
        <v>Industrie/ Handwerk</v>
      </c>
      <c r="L49" s="12">
        <f>VALUE(LEFT(Tabelle1[[#This Row],[Column5]],FIND(" T",Tabelle1[[#This Row],[Column5]])-1))*1000</f>
        <v>821703000</v>
      </c>
      <c r="M49" s="12">
        <f ca="1">ROUND(Tabelle1[[#This Row],[Umsatz normiert]]*0.01*RANDBETWEEN(70,130)/100000,0)</f>
        <v>7560</v>
      </c>
      <c r="N49" s="12">
        <f ca="1">ROUND(Tabelle1[[#This Row],[Umsatz normiert]]*0.004*RANDBETWEEN(70,130)/100000,0)</f>
        <v>3418</v>
      </c>
      <c r="O49" s="12">
        <f ca="1">Tabelle1[[#This Row],[Ertragspotenzial]]-SUM(Tabelle1[[#This Row],[Finanzierungsgeschäft]:[Provision]])</f>
        <v>3813</v>
      </c>
      <c r="P49" s="12">
        <f ca="1">ROUND(Tabelle1[[#This Row],[Umsatz normiert]]*0.02*RANDBETWEEN(90,100)/100000,0)</f>
        <v>14791</v>
      </c>
      <c r="Q49" t="s">
        <v>678</v>
      </c>
      <c r="R4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Nele.Jung@gruener-punkt.de</v>
      </c>
      <c r="S49" s="5" t="str">
        <f ca="1">VLOOKUP(RANDBETWEEN(1,15),Tabelle2!$A$1:$B$15,2,FALSE)</f>
        <v>3C</v>
      </c>
      <c r="T49" t="s">
        <v>1120</v>
      </c>
    </row>
    <row r="50" spans="1:20" x14ac:dyDescent="0.35">
      <c r="A50" s="1">
        <v>48</v>
      </c>
      <c r="B50">
        <v>70109</v>
      </c>
      <c r="C50">
        <f>IF(ISBLANK(Tabelle1[[#This Row],[Column1]]),"",VALUE(LEFT(Tabelle1[[#This Row],[Column1]],2) &amp; "000"))</f>
        <v>70000</v>
      </c>
      <c r="D50" t="s">
        <v>133</v>
      </c>
      <c r="E50">
        <v>50933</v>
      </c>
      <c r="F50" t="s">
        <v>9</v>
      </c>
      <c r="G50" t="s">
        <v>134</v>
      </c>
      <c r="H50">
        <v>50.9422607421875</v>
      </c>
      <c r="I50">
        <v>6.88034915924072</v>
      </c>
      <c r="J50" t="s">
        <v>62</v>
      </c>
      <c r="K50" t="str">
        <f>IF(ISBLANK(Tabelle1[[#This Row],[Column12]]),"",_xlfn.IFNA(VLOOKUP(Tabelle1[[#This Row],[Column12]],Tabelle1!$A$1:$C$89,3,FALSE),""))</f>
        <v>Dienstleistung</v>
      </c>
      <c r="L50" s="12">
        <f>VALUE(LEFT(Tabelle1[[#This Row],[Column5]],FIND(" T",Tabelle1[[#This Row],[Column5]])-1))*1000</f>
        <v>775677000</v>
      </c>
      <c r="M50" s="12">
        <f ca="1">ROUND(Tabelle1[[#This Row],[Umsatz normiert]]*0.01*RANDBETWEEN(70,130)/100000,0)</f>
        <v>7136</v>
      </c>
      <c r="N50" s="12">
        <f ca="1">ROUND(Tabelle1[[#This Row],[Umsatz normiert]]*0.004*RANDBETWEEN(70,130)/100000,0)</f>
        <v>2172</v>
      </c>
      <c r="O50" s="12">
        <f ca="1">Tabelle1[[#This Row],[Ertragspotenzial]]-SUM(Tabelle1[[#This Row],[Finanzierungsgeschäft]:[Provision]])</f>
        <v>4809</v>
      </c>
      <c r="P50" s="12">
        <f ca="1">ROUND(Tabelle1[[#This Row],[Umsatz normiert]]*0.02*RANDBETWEEN(90,100)/100000,0)</f>
        <v>14117</v>
      </c>
      <c r="Q50" t="s">
        <v>679</v>
      </c>
      <c r="R5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Hedda.Hahn@unitymedia.de</v>
      </c>
      <c r="S50" s="5" t="str">
        <f ca="1">VLOOKUP(RANDBETWEEN(1,15),Tabelle2!$A$1:$B$15,2,FALSE)</f>
        <v>3C</v>
      </c>
      <c r="T50" t="s">
        <v>1118</v>
      </c>
    </row>
    <row r="51" spans="1:20" x14ac:dyDescent="0.35">
      <c r="A51" s="1">
        <v>49</v>
      </c>
      <c r="C51" t="str">
        <f>IF(ISBLANK(Tabelle1[[#This Row],[Column1]]),"",VALUE(LEFT(Tabelle1[[#This Row],[Column1]],2) &amp; "000"))</f>
        <v/>
      </c>
      <c r="D51" t="s">
        <v>135</v>
      </c>
      <c r="E51">
        <v>50858</v>
      </c>
      <c r="F51" t="s">
        <v>9</v>
      </c>
      <c r="G51" t="s">
        <v>136</v>
      </c>
      <c r="H51">
        <v>50.914819999999999</v>
      </c>
      <c r="I51">
        <v>6.8567099999999996</v>
      </c>
      <c r="J51" t="s">
        <v>107</v>
      </c>
      <c r="K51" t="str">
        <f>IF(ISBLANK(Tabelle1[[#This Row],[Column12]]),"",_xlfn.IFNA(VLOOKUP(Tabelle1[[#This Row],[Column12]],Tabelle1!$A$1:$C$89,3,FALSE),""))</f>
        <v/>
      </c>
      <c r="L51" s="12">
        <f>VALUE(LEFT(Tabelle1[[#This Row],[Column5]],FIND(" T",Tabelle1[[#This Row],[Column5]])-1))*1000</f>
        <v>749208000</v>
      </c>
      <c r="M51" s="12">
        <f ca="1">ROUND(Tabelle1[[#This Row],[Umsatz normiert]]*0.01*RANDBETWEEN(70,130)/100000,0)</f>
        <v>6743</v>
      </c>
      <c r="N51" s="12">
        <f ca="1">ROUND(Tabelle1[[#This Row],[Umsatz normiert]]*0.004*RANDBETWEEN(70,130)/100000,0)</f>
        <v>2607</v>
      </c>
      <c r="O51" s="12">
        <f ca="1">Tabelle1[[#This Row],[Ertragspotenzial]]-SUM(Tabelle1[[#This Row],[Finanzierungsgeschäft]:[Provision]])</f>
        <v>4286</v>
      </c>
      <c r="P51" s="12">
        <f ca="1">ROUND(Tabelle1[[#This Row],[Umsatz normiert]]*0.02*RANDBETWEEN(90,100)/100000,0)</f>
        <v>13636</v>
      </c>
      <c r="Q51" t="s">
        <v>680</v>
      </c>
      <c r="R5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Torsten.Schubert@toyota.de</v>
      </c>
      <c r="S51" s="5" t="str">
        <f ca="1">VLOOKUP(RANDBETWEEN(1,15),Tabelle2!$A$1:$B$15,2,FALSE)</f>
        <v>1B</v>
      </c>
      <c r="T51" t="s">
        <v>1123</v>
      </c>
    </row>
    <row r="52" spans="1:20" x14ac:dyDescent="0.35">
      <c r="A52" s="1">
        <v>50</v>
      </c>
      <c r="C52" t="str">
        <f>IF(ISBLANK(Tabelle1[[#This Row],[Column1]]),"",VALUE(LEFT(Tabelle1[[#This Row],[Column1]],2) &amp; "000"))</f>
        <v/>
      </c>
      <c r="D52" t="s">
        <v>137</v>
      </c>
      <c r="E52">
        <v>50935</v>
      </c>
      <c r="F52" t="s">
        <v>9</v>
      </c>
      <c r="G52" t="s">
        <v>138</v>
      </c>
      <c r="H52">
        <v>50.922988891601598</v>
      </c>
      <c r="I52">
        <v>6.8929100036621103</v>
      </c>
      <c r="J52" t="s">
        <v>139</v>
      </c>
      <c r="K52" t="str">
        <f>IF(ISBLANK(Tabelle1[[#This Row],[Column12]]),"",_xlfn.IFNA(VLOOKUP(Tabelle1[[#This Row],[Column12]],Tabelle1!$A$1:$C$89,3,FALSE),""))</f>
        <v/>
      </c>
      <c r="L52" s="12">
        <f>VALUE(LEFT(Tabelle1[[#This Row],[Column5]],FIND(" T",Tabelle1[[#This Row],[Column5]])-1))*1000</f>
        <v>706921000</v>
      </c>
      <c r="M52" s="12">
        <f ca="1">ROUND(Tabelle1[[#This Row],[Umsatz normiert]]*0.01*RANDBETWEEN(70,130)/100000,0)</f>
        <v>6080</v>
      </c>
      <c r="N52" s="12">
        <f ca="1">ROUND(Tabelle1[[#This Row],[Umsatz normiert]]*0.004*RANDBETWEEN(70,130)/100000,0)</f>
        <v>2913</v>
      </c>
      <c r="O52" s="12">
        <f ca="1">Tabelle1[[#This Row],[Ertragspotenzial]]-SUM(Tabelle1[[#This Row],[Finanzierungsgeschäft]:[Provision]])</f>
        <v>4580</v>
      </c>
      <c r="P52" s="12">
        <f ca="1">ROUND(Tabelle1[[#This Row],[Umsatz normiert]]*0.02*RANDBETWEEN(90,100)/100000,0)</f>
        <v>13573</v>
      </c>
      <c r="Q52" t="s">
        <v>681</v>
      </c>
      <c r="R5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Gesine.Vogel@rheinbraun-brennstoff.de</v>
      </c>
      <c r="S52" s="5" t="str">
        <f ca="1">VLOOKUP(RANDBETWEEN(1,15),Tabelle2!$A$1:$B$15,2,FALSE)</f>
        <v>3C</v>
      </c>
      <c r="T52" t="s">
        <v>1127</v>
      </c>
    </row>
    <row r="53" spans="1:20" x14ac:dyDescent="0.35">
      <c r="A53" s="1">
        <v>51</v>
      </c>
      <c r="B53">
        <v>46721</v>
      </c>
      <c r="C53">
        <f>IF(ISBLANK(Tabelle1[[#This Row],[Column1]]),"",VALUE(LEFT(Tabelle1[[#This Row],[Column1]],2) &amp; "000"))</f>
        <v>46000</v>
      </c>
      <c r="D53" t="s">
        <v>140</v>
      </c>
      <c r="E53">
        <v>50672</v>
      </c>
      <c r="F53" t="s">
        <v>9</v>
      </c>
      <c r="G53" t="s">
        <v>141</v>
      </c>
      <c r="H53">
        <v>50.942386627197301</v>
      </c>
      <c r="I53">
        <v>6.9340858459472701</v>
      </c>
      <c r="K53" t="str">
        <f>IF(ISBLANK(Tabelle1[[#This Row],[Column12]]),"",_xlfn.IFNA(VLOOKUP(Tabelle1[[#This Row],[Column12]],Tabelle1!$A$1:$C$89,3,FALSE),""))</f>
        <v>Großhandel</v>
      </c>
      <c r="L53" s="12">
        <f>VALUE(LEFT(Tabelle1[[#This Row],[Column5]],FIND(" T",Tabelle1[[#This Row],[Column5]])-1))*1000</f>
        <v>701710000</v>
      </c>
      <c r="M53" s="12">
        <f ca="1">ROUND(Tabelle1[[#This Row],[Umsatz normiert]]*0.01*RANDBETWEEN(70,130)/100000,0)</f>
        <v>5122</v>
      </c>
      <c r="N53" s="12">
        <f ca="1">ROUND(Tabelle1[[#This Row],[Umsatz normiert]]*0.004*RANDBETWEEN(70,130)/100000,0)</f>
        <v>3649</v>
      </c>
      <c r="O53" s="12">
        <f ca="1">Tabelle1[[#This Row],[Ertragspotenzial]]-SUM(Tabelle1[[#This Row],[Finanzierungsgeschäft]:[Provision]])</f>
        <v>4140</v>
      </c>
      <c r="P53" s="12">
        <f ca="1">ROUND(Tabelle1[[#This Row],[Umsatz normiert]]*0.02*RANDBETWEEN(90,100)/100000,0)</f>
        <v>12911</v>
      </c>
      <c r="Q53" t="s">
        <v>682</v>
      </c>
      <c r="R5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53" s="5" t="str">
        <f ca="1">VLOOKUP(RANDBETWEEN(1,15),Tabelle2!$A$1:$B$15,2,FALSE)</f>
        <v>2B</v>
      </c>
      <c r="T53" t="s">
        <v>1128</v>
      </c>
    </row>
    <row r="54" spans="1:20" x14ac:dyDescent="0.35">
      <c r="A54" s="1">
        <v>52</v>
      </c>
      <c r="B54">
        <v>82999</v>
      </c>
      <c r="C54">
        <f>IF(ISBLANK(Tabelle1[[#This Row],[Column1]]),"",VALUE(LEFT(Tabelle1[[#This Row],[Column1]],2) &amp; "000"))</f>
        <v>82000</v>
      </c>
      <c r="D54" t="s">
        <v>142</v>
      </c>
      <c r="E54">
        <v>51145</v>
      </c>
      <c r="F54" t="s">
        <v>9</v>
      </c>
      <c r="G54" t="s">
        <v>143</v>
      </c>
      <c r="H54">
        <v>50.883918762207003</v>
      </c>
      <c r="I54">
        <v>7.0773301124572798</v>
      </c>
      <c r="J54" t="s">
        <v>77</v>
      </c>
      <c r="K54" t="str">
        <f>IF(ISBLANK(Tabelle1[[#This Row],[Column12]]),"",_xlfn.IFNA(VLOOKUP(Tabelle1[[#This Row],[Column12]],Tabelle1!$A$1:$C$89,3,FALSE),""))</f>
        <v>Dienstleistung</v>
      </c>
      <c r="L54" s="12">
        <f>VALUE(LEFT(Tabelle1[[#This Row],[Column5]],FIND(" T",Tabelle1[[#This Row],[Column5]])-1))*1000</f>
        <v>647953000</v>
      </c>
      <c r="M54" s="12">
        <f ca="1">ROUND(Tabelle1[[#This Row],[Umsatz normiert]]*0.01*RANDBETWEEN(70,130)/100000,0)</f>
        <v>6804</v>
      </c>
      <c r="N54" s="12">
        <f ca="1">ROUND(Tabelle1[[#This Row],[Umsatz normiert]]*0.004*RANDBETWEEN(70,130)/100000,0)</f>
        <v>1944</v>
      </c>
      <c r="O54" s="12">
        <f ca="1">Tabelle1[[#This Row],[Ertragspotenzial]]-SUM(Tabelle1[[#This Row],[Finanzierungsgeschäft]:[Provision]])</f>
        <v>3563</v>
      </c>
      <c r="P54" s="12">
        <f ca="1">ROUND(Tabelle1[[#This Row],[Umsatz normiert]]*0.02*RANDBETWEEN(90,100)/100000,0)</f>
        <v>12311</v>
      </c>
      <c r="Q54" t="s">
        <v>683</v>
      </c>
      <c r="R5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Linda.Keller@gruener-punkt.de</v>
      </c>
      <c r="S54" s="5" t="str">
        <f ca="1">VLOOKUP(RANDBETWEEN(1,15),Tabelle2!$A$1:$B$15,2,FALSE)</f>
        <v>1C</v>
      </c>
      <c r="T54" t="s">
        <v>1120</v>
      </c>
    </row>
    <row r="55" spans="1:20" x14ac:dyDescent="0.35">
      <c r="A55" s="1">
        <v>53</v>
      </c>
      <c r="B55">
        <v>35130</v>
      </c>
      <c r="C55">
        <f>IF(ISBLANK(Tabelle1[[#This Row],[Column1]]),"",VALUE(LEFT(Tabelle1[[#This Row],[Column1]],2) &amp; "000"))</f>
        <v>35000</v>
      </c>
      <c r="D55" t="s">
        <v>144</v>
      </c>
      <c r="E55">
        <v>50679</v>
      </c>
      <c r="F55" t="s">
        <v>9</v>
      </c>
      <c r="G55" t="s">
        <v>145</v>
      </c>
      <c r="H55">
        <v>50.934822082519503</v>
      </c>
      <c r="I55">
        <v>6.98110008239746</v>
      </c>
      <c r="K55" t="str">
        <f>IF(ISBLANK(Tabelle1[[#This Row],[Column12]]),"",_xlfn.IFNA(VLOOKUP(Tabelle1[[#This Row],[Column12]],Tabelle1!$A$1:$C$89,3,FALSE),""))</f>
        <v>Dienstleistung</v>
      </c>
      <c r="L55" s="12">
        <f>VALUE(LEFT(Tabelle1[[#This Row],[Column5]],FIND(" T",Tabelle1[[#This Row],[Column5]])-1))*1000</f>
        <v>640953000</v>
      </c>
      <c r="M55" s="12">
        <f ca="1">ROUND(Tabelle1[[#This Row],[Umsatz normiert]]*0.01*RANDBETWEEN(70,130)/100000,0)</f>
        <v>6666</v>
      </c>
      <c r="N55" s="12">
        <f ca="1">ROUND(Tabelle1[[#This Row],[Umsatz normiert]]*0.004*RANDBETWEEN(70,130)/100000,0)</f>
        <v>3128</v>
      </c>
      <c r="O55" s="12">
        <f ca="1">Tabelle1[[#This Row],[Ertragspotenzial]]-SUM(Tabelle1[[#This Row],[Finanzierungsgeschäft]:[Provision]])</f>
        <v>2897</v>
      </c>
      <c r="P55" s="12">
        <f ca="1">ROUND(Tabelle1[[#This Row],[Umsatz normiert]]*0.02*RANDBETWEEN(90,100)/100000,0)</f>
        <v>12691</v>
      </c>
      <c r="Q55" t="s">
        <v>684</v>
      </c>
      <c r="R5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55" s="5" t="str">
        <f ca="1">VLOOKUP(RANDBETWEEN(1,15),Tabelle2!$A$1:$B$15,2,FALSE)</f>
        <v>3B</v>
      </c>
      <c r="T55" t="s">
        <v>1119</v>
      </c>
    </row>
    <row r="56" spans="1:20" x14ac:dyDescent="0.35">
      <c r="A56" s="1">
        <v>54</v>
      </c>
      <c r="B56">
        <v>60200</v>
      </c>
      <c r="C56">
        <f>IF(ISBLANK(Tabelle1[[#This Row],[Column1]]),"",VALUE(LEFT(Tabelle1[[#This Row],[Column1]],2) &amp; "000"))</f>
        <v>60000</v>
      </c>
      <c r="D56" t="s">
        <v>146</v>
      </c>
      <c r="E56">
        <v>50679</v>
      </c>
      <c r="F56" t="s">
        <v>9</v>
      </c>
      <c r="G56" t="s">
        <v>147</v>
      </c>
      <c r="H56">
        <v>50.934822082519503</v>
      </c>
      <c r="I56">
        <v>6.98110008239746</v>
      </c>
      <c r="J56" t="s">
        <v>148</v>
      </c>
      <c r="K56" t="str">
        <f>IF(ISBLANK(Tabelle1[[#This Row],[Column12]]),"",_xlfn.IFNA(VLOOKUP(Tabelle1[[#This Row],[Column12]],Tabelle1!$A$1:$C$89,3,FALSE),""))</f>
        <v>Dienstleistung</v>
      </c>
      <c r="L56" s="12">
        <f>VALUE(LEFT(Tabelle1[[#This Row],[Column5]],FIND(" T",Tabelle1[[#This Row],[Column5]])-1))*1000</f>
        <v>633872000</v>
      </c>
      <c r="M56" s="12">
        <f ca="1">ROUND(Tabelle1[[#This Row],[Umsatz normiert]]*0.01*RANDBETWEEN(70,130)/100000,0)</f>
        <v>6022</v>
      </c>
      <c r="N56" s="12">
        <f ca="1">ROUND(Tabelle1[[#This Row],[Umsatz normiert]]*0.004*RANDBETWEEN(70,130)/100000,0)</f>
        <v>2510</v>
      </c>
      <c r="O56" s="12">
        <f ca="1">Tabelle1[[#This Row],[Ertragspotenzial]]-SUM(Tabelle1[[#This Row],[Finanzierungsgeschäft]:[Provision]])</f>
        <v>3385</v>
      </c>
      <c r="P56" s="12">
        <f ca="1">ROUND(Tabelle1[[#This Row],[Umsatz normiert]]*0.02*RANDBETWEEN(90,100)/100000,0)</f>
        <v>11917</v>
      </c>
      <c r="Q56" t="s">
        <v>685</v>
      </c>
      <c r="R5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Eva.Frank@vox.de</v>
      </c>
      <c r="S56" s="5" t="str">
        <f ca="1">VLOOKUP(RANDBETWEEN(1,15),Tabelle2!$A$1:$B$15,2,FALSE)</f>
        <v>1E</v>
      </c>
      <c r="T56" t="s">
        <v>1119</v>
      </c>
    </row>
    <row r="57" spans="1:20" x14ac:dyDescent="0.35">
      <c r="A57" s="1">
        <v>55</v>
      </c>
      <c r="B57">
        <v>96090</v>
      </c>
      <c r="C57">
        <f>IF(ISBLANK(Tabelle1[[#This Row],[Column1]]),"",VALUE(LEFT(Tabelle1[[#This Row],[Column1]],2) &amp; "000"))</f>
        <v>96000</v>
      </c>
      <c r="D57" t="s">
        <v>149</v>
      </c>
      <c r="E57">
        <v>50933</v>
      </c>
      <c r="F57" t="s">
        <v>9</v>
      </c>
      <c r="G57" t="s">
        <v>150</v>
      </c>
      <c r="H57">
        <v>50.9426078796387</v>
      </c>
      <c r="I57">
        <v>6.9679660797119096</v>
      </c>
      <c r="J57" t="s">
        <v>62</v>
      </c>
      <c r="K57" t="str">
        <f>IF(ISBLANK(Tabelle1[[#This Row],[Column12]]),"",_xlfn.IFNA(VLOOKUP(Tabelle1[[#This Row],[Column12]],Tabelle1!$A$1:$C$89,3,FALSE),""))</f>
        <v>Dienstleistung</v>
      </c>
      <c r="L57" s="12">
        <f>VALUE(LEFT(Tabelle1[[#This Row],[Column5]],FIND(" T",Tabelle1[[#This Row],[Column5]])-1))*1000</f>
        <v>631166000</v>
      </c>
      <c r="M57" s="12">
        <f ca="1">ROUND(Tabelle1[[#This Row],[Umsatz normiert]]*0.01*RANDBETWEEN(70,130)/100000,0)</f>
        <v>5365</v>
      </c>
      <c r="N57" s="12">
        <f ca="1">ROUND(Tabelle1[[#This Row],[Umsatz normiert]]*0.004*RANDBETWEEN(70,130)/100000,0)</f>
        <v>2247</v>
      </c>
      <c r="O57" s="12">
        <f ca="1">Tabelle1[[#This Row],[Ertragspotenzial]]-SUM(Tabelle1[[#This Row],[Finanzierungsgeschäft]:[Provision]])</f>
        <v>4506</v>
      </c>
      <c r="P57" s="12">
        <f ca="1">ROUND(Tabelle1[[#This Row],[Umsatz normiert]]*0.02*RANDBETWEEN(90,100)/100000,0)</f>
        <v>12118</v>
      </c>
      <c r="Q57" t="s">
        <v>686</v>
      </c>
      <c r="R5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Christina.Berger@unitymedia.de</v>
      </c>
      <c r="S57" s="5" t="str">
        <f ca="1">VLOOKUP(RANDBETWEEN(1,15),Tabelle2!$A$1:$B$15,2,FALSE)</f>
        <v>3A</v>
      </c>
    </row>
    <row r="58" spans="1:20" x14ac:dyDescent="0.35">
      <c r="A58" s="1">
        <v>56</v>
      </c>
      <c r="B58">
        <v>88990</v>
      </c>
      <c r="C58">
        <f>IF(ISBLANK(Tabelle1[[#This Row],[Column1]]),"",VALUE(LEFT(Tabelle1[[#This Row],[Column1]],2) &amp; "000"))</f>
        <v>88000</v>
      </c>
      <c r="D58" t="s">
        <v>151</v>
      </c>
      <c r="E58">
        <v>51103</v>
      </c>
      <c r="F58" t="s">
        <v>9</v>
      </c>
      <c r="G58" t="s">
        <v>152</v>
      </c>
      <c r="H58">
        <v>50.940116882324197</v>
      </c>
      <c r="I58">
        <v>7.012451171875</v>
      </c>
      <c r="K58" t="str">
        <f>IF(ISBLANK(Tabelle1[[#This Row],[Column12]]),"",_xlfn.IFNA(VLOOKUP(Tabelle1[[#This Row],[Column12]],Tabelle1!$A$1:$C$89,3,FALSE),""))</f>
        <v>Dienstleistung</v>
      </c>
      <c r="L58" s="12">
        <f>VALUE(LEFT(Tabelle1[[#This Row],[Column5]],FIND(" T",Tabelle1[[#This Row],[Column5]])-1))*1000</f>
        <v>627485000</v>
      </c>
      <c r="M58" s="12">
        <f ca="1">ROUND(Tabelle1[[#This Row],[Umsatz normiert]]*0.01*RANDBETWEEN(70,130)/100000,0)</f>
        <v>4581</v>
      </c>
      <c r="N58" s="12">
        <f ca="1">ROUND(Tabelle1[[#This Row],[Umsatz normiert]]*0.004*RANDBETWEEN(70,130)/100000,0)</f>
        <v>2008</v>
      </c>
      <c r="O58" s="12">
        <f ca="1">Tabelle1[[#This Row],[Ertragspotenzial]]-SUM(Tabelle1[[#This Row],[Finanzierungsgeschäft]:[Provision]])</f>
        <v>4957</v>
      </c>
      <c r="P58" s="12">
        <f ca="1">ROUND(Tabelle1[[#This Row],[Umsatz normiert]]*0.02*RANDBETWEEN(90,100)/100000,0)</f>
        <v>11546</v>
      </c>
      <c r="Q58" t="s">
        <v>687</v>
      </c>
      <c r="R5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58" s="5" t="str">
        <f ca="1">VLOOKUP(RANDBETWEEN(1,15),Tabelle2!$A$1:$B$15,2,FALSE)</f>
        <v>3A</v>
      </c>
      <c r="T58" t="s">
        <v>1129</v>
      </c>
    </row>
    <row r="59" spans="1:20" x14ac:dyDescent="0.35">
      <c r="A59" s="1">
        <v>57</v>
      </c>
      <c r="B59">
        <v>46721</v>
      </c>
      <c r="C59">
        <f>IF(ISBLANK(Tabelle1[[#This Row],[Column1]]),"",VALUE(LEFT(Tabelle1[[#This Row],[Column1]],2) &amp; "000"))</f>
        <v>46000</v>
      </c>
      <c r="D59" t="s">
        <v>153</v>
      </c>
      <c r="E59">
        <v>50672</v>
      </c>
      <c r="F59" t="s">
        <v>9</v>
      </c>
      <c r="G59" t="s">
        <v>154</v>
      </c>
      <c r="H59">
        <v>50.942386627197301</v>
      </c>
      <c r="I59">
        <v>6.9340858459472701</v>
      </c>
      <c r="J59" t="s">
        <v>155</v>
      </c>
      <c r="K59" t="str">
        <f>IF(ISBLANK(Tabelle1[[#This Row],[Column12]]),"",_xlfn.IFNA(VLOOKUP(Tabelle1[[#This Row],[Column12]],Tabelle1!$A$1:$C$89,3,FALSE),""))</f>
        <v>Großhandel</v>
      </c>
      <c r="L59" s="12">
        <f>VALUE(LEFT(Tabelle1[[#This Row],[Column5]],FIND(" T",Tabelle1[[#This Row],[Column5]])-1))*1000</f>
        <v>621532000</v>
      </c>
      <c r="M59" s="12">
        <f ca="1">ROUND(Tabelle1[[#This Row],[Umsatz normiert]]*0.01*RANDBETWEEN(70,130)/100000,0)</f>
        <v>5097</v>
      </c>
      <c r="N59" s="12">
        <f ca="1">ROUND(Tabelle1[[#This Row],[Umsatz normiert]]*0.004*RANDBETWEEN(70,130)/100000,0)</f>
        <v>1914</v>
      </c>
      <c r="O59" s="12">
        <f ca="1">Tabelle1[[#This Row],[Ertragspotenzial]]-SUM(Tabelle1[[#This Row],[Finanzierungsgeschäft]:[Provision]])</f>
        <v>4922</v>
      </c>
      <c r="P59" s="12">
        <f ca="1">ROUND(Tabelle1[[#This Row],[Umsatz normiert]]*0.02*RANDBETWEEN(90,100)/100000,0)</f>
        <v>11933</v>
      </c>
      <c r="Q59" t="s">
        <v>688</v>
      </c>
      <c r="R5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Rory.Roth@germany.arcelormittal.com</v>
      </c>
      <c r="S59" s="5" t="str">
        <f ca="1">VLOOKUP(RANDBETWEEN(1,15),Tabelle2!$A$1:$B$15,2,FALSE)</f>
        <v>2C</v>
      </c>
      <c r="T59" t="s">
        <v>1128</v>
      </c>
    </row>
    <row r="60" spans="1:20" x14ac:dyDescent="0.35">
      <c r="A60" s="1">
        <v>58</v>
      </c>
      <c r="B60">
        <v>46721</v>
      </c>
      <c r="C60">
        <f>IF(ISBLANK(Tabelle1[[#This Row],[Column1]]),"",VALUE(LEFT(Tabelle1[[#This Row],[Column1]],2) &amp; "000"))</f>
        <v>46000</v>
      </c>
      <c r="D60" t="s">
        <v>153</v>
      </c>
      <c r="E60">
        <v>50672</v>
      </c>
      <c r="F60" t="s">
        <v>9</v>
      </c>
      <c r="G60" t="s">
        <v>154</v>
      </c>
      <c r="H60">
        <v>50.942386627197301</v>
      </c>
      <c r="I60">
        <v>6.9340858459472701</v>
      </c>
      <c r="J60" t="s">
        <v>155</v>
      </c>
      <c r="K60" t="str">
        <f>IF(ISBLANK(Tabelle1[[#This Row],[Column12]]),"",_xlfn.IFNA(VLOOKUP(Tabelle1[[#This Row],[Column12]],Tabelle1!$A$1:$C$89,3,FALSE),""))</f>
        <v>Großhandel</v>
      </c>
      <c r="L60" s="12">
        <f>VALUE(LEFT(Tabelle1[[#This Row],[Column5]],FIND(" T",Tabelle1[[#This Row],[Column5]])-1))*1000</f>
        <v>621532000</v>
      </c>
      <c r="M60" s="12">
        <f ca="1">ROUND(Tabelle1[[#This Row],[Umsatz normiert]]*0.01*RANDBETWEEN(70,130)/100000,0)</f>
        <v>4724</v>
      </c>
      <c r="N60" s="12">
        <f ca="1">ROUND(Tabelle1[[#This Row],[Umsatz normiert]]*0.004*RANDBETWEEN(70,130)/100000,0)</f>
        <v>3133</v>
      </c>
      <c r="O60" s="12">
        <f ca="1">Tabelle1[[#This Row],[Ertragspotenzial]]-SUM(Tabelle1[[#This Row],[Finanzierungsgeschäft]:[Provision]])</f>
        <v>3331</v>
      </c>
      <c r="P60" s="12">
        <f ca="1">ROUND(Tabelle1[[#This Row],[Umsatz normiert]]*0.02*RANDBETWEEN(90,100)/100000,0)</f>
        <v>11188</v>
      </c>
      <c r="Q60" t="s">
        <v>689</v>
      </c>
      <c r="R6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Elias.Beck@germany.arcelormittal.com</v>
      </c>
      <c r="S60" s="5" t="str">
        <f ca="1">VLOOKUP(RANDBETWEEN(1,15),Tabelle2!$A$1:$B$15,2,FALSE)</f>
        <v>3E</v>
      </c>
      <c r="T60" t="s">
        <v>1128</v>
      </c>
    </row>
    <row r="61" spans="1:20" x14ac:dyDescent="0.35">
      <c r="A61" s="1">
        <v>59</v>
      </c>
      <c r="B61">
        <v>82999</v>
      </c>
      <c r="C61">
        <f>IF(ISBLANK(Tabelle1[[#This Row],[Column1]]),"",VALUE(LEFT(Tabelle1[[#This Row],[Column1]],2) &amp; "000"))</f>
        <v>82000</v>
      </c>
      <c r="D61" t="s">
        <v>131</v>
      </c>
      <c r="E61">
        <v>51145</v>
      </c>
      <c r="F61" t="s">
        <v>9</v>
      </c>
      <c r="G61" t="s">
        <v>156</v>
      </c>
      <c r="H61">
        <v>50.883918762207003</v>
      </c>
      <c r="I61">
        <v>7.0773301124572798</v>
      </c>
      <c r="J61" t="s">
        <v>77</v>
      </c>
      <c r="K61" t="str">
        <f>IF(ISBLANK(Tabelle1[[#This Row],[Column12]]),"",_xlfn.IFNA(VLOOKUP(Tabelle1[[#This Row],[Column12]],Tabelle1!$A$1:$C$89,3,FALSE),""))</f>
        <v>Dienstleistung</v>
      </c>
      <c r="L61" s="12">
        <f>VALUE(LEFT(Tabelle1[[#This Row],[Column5]],FIND(" T",Tabelle1[[#This Row],[Column5]])-1))*1000</f>
        <v>621142000</v>
      </c>
      <c r="M61" s="12">
        <f ca="1">ROUND(Tabelle1[[#This Row],[Umsatz normiert]]*0.01*RANDBETWEEN(70,130)/100000,0)</f>
        <v>6087</v>
      </c>
      <c r="N61" s="12">
        <f ca="1">ROUND(Tabelle1[[#This Row],[Umsatz normiert]]*0.004*RANDBETWEEN(70,130)/100000,0)</f>
        <v>2758</v>
      </c>
      <c r="O61" s="12">
        <f ca="1">Tabelle1[[#This Row],[Ertragspotenzial]]-SUM(Tabelle1[[#This Row],[Finanzierungsgeschäft]:[Provision]])</f>
        <v>2708</v>
      </c>
      <c r="P61" s="12">
        <f ca="1">ROUND(Tabelle1[[#This Row],[Umsatz normiert]]*0.02*RANDBETWEEN(90,100)/100000,0)</f>
        <v>11553</v>
      </c>
      <c r="Q61" t="s">
        <v>690</v>
      </c>
      <c r="R6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Andrea.Lorenz@gruener-punkt.de</v>
      </c>
      <c r="S61" s="5" t="str">
        <f ca="1">VLOOKUP(RANDBETWEEN(1,15),Tabelle2!$A$1:$B$15,2,FALSE)</f>
        <v>2E</v>
      </c>
      <c r="T61" t="s">
        <v>1120</v>
      </c>
    </row>
    <row r="62" spans="1:20" x14ac:dyDescent="0.35">
      <c r="A62" s="1">
        <v>60</v>
      </c>
      <c r="B62">
        <v>35220</v>
      </c>
      <c r="C62">
        <f>IF(ISBLANK(Tabelle1[[#This Row],[Column1]]),"",VALUE(LEFT(Tabelle1[[#This Row],[Column1]],2) &amp; "000"))</f>
        <v>35000</v>
      </c>
      <c r="D62" t="s">
        <v>157</v>
      </c>
      <c r="E62">
        <v>50823</v>
      </c>
      <c r="F62" t="s">
        <v>9</v>
      </c>
      <c r="G62" t="s">
        <v>158</v>
      </c>
      <c r="H62">
        <v>50.951229095458999</v>
      </c>
      <c r="I62">
        <v>6.9260659217834499</v>
      </c>
      <c r="J62" t="s">
        <v>159</v>
      </c>
      <c r="K62" t="str">
        <f>IF(ISBLANK(Tabelle1[[#This Row],[Column12]]),"",_xlfn.IFNA(VLOOKUP(Tabelle1[[#This Row],[Column12]],Tabelle1!$A$1:$C$89,3,FALSE),""))</f>
        <v>Dienstleistung</v>
      </c>
      <c r="L62" s="12">
        <f>VALUE(LEFT(Tabelle1[[#This Row],[Column5]],FIND(" T",Tabelle1[[#This Row],[Column5]])-1))*1000</f>
        <v>615373000</v>
      </c>
      <c r="M62" s="12">
        <f ca="1">ROUND(Tabelle1[[#This Row],[Umsatz normiert]]*0.01*RANDBETWEEN(70,130)/100000,0)</f>
        <v>7323</v>
      </c>
      <c r="N62" s="12">
        <f ca="1">ROUND(Tabelle1[[#This Row],[Umsatz normiert]]*0.004*RANDBETWEEN(70,130)/100000,0)</f>
        <v>2658</v>
      </c>
      <c r="O62" s="12">
        <f ca="1">Tabelle1[[#This Row],[Ertragspotenzial]]-SUM(Tabelle1[[#This Row],[Finanzierungsgeschäft]:[Provision]])</f>
        <v>1219</v>
      </c>
      <c r="P62" s="12">
        <f ca="1">ROUND(Tabelle1[[#This Row],[Umsatz normiert]]*0.02*RANDBETWEEN(90,100)/100000,0)</f>
        <v>11200</v>
      </c>
      <c r="Q62" t="s">
        <v>691</v>
      </c>
      <c r="R6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Svea.Baumann@rng.de</v>
      </c>
      <c r="S62" s="5" t="str">
        <f ca="1">VLOOKUP(RANDBETWEEN(1,15),Tabelle2!$A$1:$B$15,2,FALSE)</f>
        <v>3B</v>
      </c>
      <c r="T62" t="s">
        <v>1130</v>
      </c>
    </row>
    <row r="63" spans="1:20" x14ac:dyDescent="0.35">
      <c r="A63" s="1">
        <v>61</v>
      </c>
      <c r="B63">
        <v>70109</v>
      </c>
      <c r="C63">
        <f>IF(ISBLANK(Tabelle1[[#This Row],[Column1]]),"",VALUE(LEFT(Tabelle1[[#This Row],[Column1]],2) &amp; "000"))</f>
        <v>70000</v>
      </c>
      <c r="D63" t="s">
        <v>160</v>
      </c>
      <c r="E63">
        <v>50823</v>
      </c>
      <c r="F63" t="s">
        <v>9</v>
      </c>
      <c r="G63" t="s">
        <v>161</v>
      </c>
      <c r="H63">
        <v>50.951229095458999</v>
      </c>
      <c r="I63">
        <v>6.9260659217834499</v>
      </c>
      <c r="J63" t="s">
        <v>162</v>
      </c>
      <c r="K63" t="str">
        <f>IF(ISBLANK(Tabelle1[[#This Row],[Column12]]),"",_xlfn.IFNA(VLOOKUP(Tabelle1[[#This Row],[Column12]],Tabelle1!$A$1:$C$89,3,FALSE),""))</f>
        <v>Dienstleistung</v>
      </c>
      <c r="L63" s="12">
        <f>VALUE(LEFT(Tabelle1[[#This Row],[Column5]],FIND(" T",Tabelle1[[#This Row],[Column5]])-1))*1000</f>
        <v>600876000</v>
      </c>
      <c r="M63" s="12">
        <f ca="1">ROUND(Tabelle1[[#This Row],[Umsatz normiert]]*0.01*RANDBETWEEN(70,130)/100000,0)</f>
        <v>4747</v>
      </c>
      <c r="N63" s="12">
        <f ca="1">ROUND(Tabelle1[[#This Row],[Umsatz normiert]]*0.004*RANDBETWEEN(70,130)/100000,0)</f>
        <v>2187</v>
      </c>
      <c r="O63" s="12">
        <f ca="1">Tabelle1[[#This Row],[Ertragspotenzial]]-SUM(Tabelle1[[#This Row],[Finanzierungsgeschäft]:[Provision]])</f>
        <v>4002</v>
      </c>
      <c r="P63" s="12">
        <f ca="1">ROUND(Tabelle1[[#This Row],[Umsatz normiert]]*0.02*RANDBETWEEN(90,100)/100000,0)</f>
        <v>10936</v>
      </c>
      <c r="Q63" t="s">
        <v>692</v>
      </c>
      <c r="R6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Soeren.Franke@northdata.de</v>
      </c>
      <c r="S63" s="5" t="str">
        <f ca="1">VLOOKUP(RANDBETWEEN(1,15),Tabelle2!$A$1:$B$15,2,FALSE)</f>
        <v>2A</v>
      </c>
      <c r="T63" t="s">
        <v>1130</v>
      </c>
    </row>
    <row r="64" spans="1:20" x14ac:dyDescent="0.35">
      <c r="A64" s="1">
        <v>62</v>
      </c>
      <c r="B64">
        <v>70109</v>
      </c>
      <c r="C64">
        <f>IF(ISBLANK(Tabelle1[[#This Row],[Column1]]),"",VALUE(LEFT(Tabelle1[[#This Row],[Column1]],2) &amp; "000"))</f>
        <v>70000</v>
      </c>
      <c r="D64" t="s">
        <v>163</v>
      </c>
      <c r="E64">
        <v>51149</v>
      </c>
      <c r="F64" t="s">
        <v>9</v>
      </c>
      <c r="G64" t="s">
        <v>164</v>
      </c>
      <c r="H64">
        <v>50.904594421386697</v>
      </c>
      <c r="I64">
        <v>7.0479941368103001</v>
      </c>
      <c r="J64" t="s">
        <v>165</v>
      </c>
      <c r="K64" t="str">
        <f>IF(ISBLANK(Tabelle1[[#This Row],[Column12]]),"",_xlfn.IFNA(VLOOKUP(Tabelle1[[#This Row],[Column12]],Tabelle1!$A$1:$C$89,3,FALSE),""))</f>
        <v>Dienstleistung</v>
      </c>
      <c r="L64" s="12">
        <f>VALUE(LEFT(Tabelle1[[#This Row],[Column5]],FIND(" T",Tabelle1[[#This Row],[Column5]])-1))*1000</f>
        <v>596994000</v>
      </c>
      <c r="M64" s="12">
        <f ca="1">ROUND(Tabelle1[[#This Row],[Umsatz normiert]]*0.01*RANDBETWEEN(70,130)/100000,0)</f>
        <v>4597</v>
      </c>
      <c r="N64" s="12">
        <f ca="1">ROUND(Tabelle1[[#This Row],[Umsatz normiert]]*0.004*RANDBETWEEN(70,130)/100000,0)</f>
        <v>1839</v>
      </c>
      <c r="O64" s="12">
        <f ca="1">Tabelle1[[#This Row],[Ertragspotenzial]]-SUM(Tabelle1[[#This Row],[Finanzierungsgeschäft]:[Provision]])</f>
        <v>4310</v>
      </c>
      <c r="P64" s="12">
        <f ca="1">ROUND(Tabelle1[[#This Row],[Umsatz normiert]]*0.02*RANDBETWEEN(90,100)/100000,0)</f>
        <v>10746</v>
      </c>
      <c r="Q64" t="s">
        <v>693</v>
      </c>
      <c r="R6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Lasse.Albrecht@alba.info</v>
      </c>
      <c r="S64" s="5" t="str">
        <f ca="1">VLOOKUP(RANDBETWEEN(1,15),Tabelle2!$A$1:$B$15,2,FALSE)</f>
        <v>2C</v>
      </c>
      <c r="T64" t="s">
        <v>1121</v>
      </c>
    </row>
    <row r="65" spans="1:20" x14ac:dyDescent="0.35">
      <c r="A65" s="1">
        <v>63</v>
      </c>
      <c r="B65">
        <v>71129</v>
      </c>
      <c r="C65">
        <f>IF(ISBLANK(Tabelle1[[#This Row],[Column1]]),"",VALUE(LEFT(Tabelle1[[#This Row],[Column1]],2) &amp; "000"))</f>
        <v>71000</v>
      </c>
      <c r="D65" t="s">
        <v>166</v>
      </c>
      <c r="E65">
        <v>50739</v>
      </c>
      <c r="F65" t="s">
        <v>9</v>
      </c>
      <c r="G65" t="s">
        <v>167</v>
      </c>
      <c r="H65">
        <v>50.974281311035199</v>
      </c>
      <c r="I65">
        <v>6.9232749938964799</v>
      </c>
      <c r="J65" t="s">
        <v>168</v>
      </c>
      <c r="K65" t="str">
        <f>IF(ISBLANK(Tabelle1[[#This Row],[Column12]]),"",_xlfn.IFNA(VLOOKUP(Tabelle1[[#This Row],[Column12]],Tabelle1!$A$1:$C$89,3,FALSE),""))</f>
        <v>Dienstleistung</v>
      </c>
      <c r="L65" s="12">
        <f>VALUE(LEFT(Tabelle1[[#This Row],[Column5]],FIND(" T",Tabelle1[[#This Row],[Column5]])-1))*1000</f>
        <v>592143000</v>
      </c>
      <c r="M65" s="12">
        <f ca="1">ROUND(Tabelle1[[#This Row],[Umsatz normiert]]*0.01*RANDBETWEEN(70,130)/100000,0)</f>
        <v>7402</v>
      </c>
      <c r="N65" s="12">
        <f ca="1">ROUND(Tabelle1[[#This Row],[Umsatz normiert]]*0.004*RANDBETWEEN(70,130)/100000,0)</f>
        <v>1966</v>
      </c>
      <c r="O65" s="12">
        <f ca="1">Tabelle1[[#This Row],[Ertragspotenzial]]-SUM(Tabelle1[[#This Row],[Finanzierungsgeschäft]:[Provision]])</f>
        <v>2356</v>
      </c>
      <c r="P65" s="12">
        <f ca="1">ROUND(Tabelle1[[#This Row],[Umsatz normiert]]*0.02*RANDBETWEEN(90,100)/100000,0)</f>
        <v>11724</v>
      </c>
      <c r="Q65" t="s">
        <v>694</v>
      </c>
      <c r="R6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Emma.Schuster@zeg.de</v>
      </c>
      <c r="S65" s="5" t="str">
        <f ca="1">VLOOKUP(RANDBETWEEN(1,15),Tabelle2!$A$1:$B$15,2,FALSE)</f>
        <v>2D</v>
      </c>
      <c r="T65" t="s">
        <v>1131</v>
      </c>
    </row>
    <row r="66" spans="1:20" x14ac:dyDescent="0.35">
      <c r="A66" s="1">
        <v>64</v>
      </c>
      <c r="B66">
        <v>64200</v>
      </c>
      <c r="C66">
        <f>IF(ISBLANK(Tabelle1[[#This Row],[Column1]]),"",VALUE(LEFT(Tabelle1[[#This Row],[Column1]],2) &amp; "000"))</f>
        <v>64000</v>
      </c>
      <c r="D66" t="s">
        <v>169</v>
      </c>
      <c r="E66">
        <v>50735</v>
      </c>
      <c r="F66" t="s">
        <v>9</v>
      </c>
      <c r="G66" t="s">
        <v>170</v>
      </c>
      <c r="H66">
        <v>50.9937553405762</v>
      </c>
      <c r="I66">
        <v>6.9599199295043901</v>
      </c>
      <c r="K66" t="str">
        <f>IF(ISBLANK(Tabelle1[[#This Row],[Column12]]),"",_xlfn.IFNA(VLOOKUP(Tabelle1[[#This Row],[Column12]],Tabelle1!$A$1:$C$89,3,FALSE),""))</f>
        <v>Dienstleistung</v>
      </c>
      <c r="L66" s="12">
        <f>VALUE(LEFT(Tabelle1[[#This Row],[Column5]],FIND(" T",Tabelle1[[#This Row],[Column5]])-1))*1000</f>
        <v>591625000</v>
      </c>
      <c r="M66" s="12">
        <f ca="1">ROUND(Tabelle1[[#This Row],[Umsatz normiert]]*0.01*RANDBETWEEN(70,130)/100000,0)</f>
        <v>4792</v>
      </c>
      <c r="N66" s="12">
        <f ca="1">ROUND(Tabelle1[[#This Row],[Umsatz normiert]]*0.004*RANDBETWEEN(70,130)/100000,0)</f>
        <v>2225</v>
      </c>
      <c r="O66" s="12">
        <f ca="1">Tabelle1[[#This Row],[Ertragspotenzial]]-SUM(Tabelle1[[#This Row],[Finanzierungsgeschäft]:[Provision]])</f>
        <v>4579</v>
      </c>
      <c r="P66" s="12">
        <f ca="1">ROUND(Tabelle1[[#This Row],[Umsatz normiert]]*0.02*RANDBETWEEN(90,100)/100000,0)</f>
        <v>11596</v>
      </c>
      <c r="Q66" t="s">
        <v>695</v>
      </c>
      <c r="R6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66" s="5" t="str">
        <f ca="1">VLOOKUP(RANDBETWEEN(1,15),Tabelle2!$A$1:$B$15,2,FALSE)</f>
        <v>1D</v>
      </c>
      <c r="T66" t="s">
        <v>1112</v>
      </c>
    </row>
    <row r="67" spans="1:20" x14ac:dyDescent="0.35">
      <c r="A67" s="1">
        <v>65</v>
      </c>
      <c r="B67">
        <v>46310</v>
      </c>
      <c r="C67">
        <f>IF(ISBLANK(Tabelle1[[#This Row],[Column1]]),"",VALUE(LEFT(Tabelle1[[#This Row],[Column1]],2) &amp; "000"))</f>
        <v>46000</v>
      </c>
      <c r="D67" t="s">
        <v>171</v>
      </c>
      <c r="E67">
        <v>50997</v>
      </c>
      <c r="F67" t="s">
        <v>9</v>
      </c>
      <c r="G67" t="s">
        <v>172</v>
      </c>
      <c r="H67">
        <v>50.865123748779297</v>
      </c>
      <c r="I67">
        <v>6.9591798782348597</v>
      </c>
      <c r="J67" t="s">
        <v>173</v>
      </c>
      <c r="K67" t="str">
        <f>IF(ISBLANK(Tabelle1[[#This Row],[Column12]]),"",_xlfn.IFNA(VLOOKUP(Tabelle1[[#This Row],[Column12]],Tabelle1!$A$1:$C$89,3,FALSE),""))</f>
        <v>Großhandel</v>
      </c>
      <c r="L67" s="12">
        <f>VALUE(LEFT(Tabelle1[[#This Row],[Column5]],FIND(" T",Tabelle1[[#This Row],[Column5]])-1))*1000</f>
        <v>591285000</v>
      </c>
      <c r="M67" s="12">
        <f ca="1">ROUND(Tabelle1[[#This Row],[Umsatz normiert]]*0.01*RANDBETWEEN(70,130)/100000,0)</f>
        <v>5322</v>
      </c>
      <c r="N67" s="12">
        <f ca="1">ROUND(Tabelle1[[#This Row],[Umsatz normiert]]*0.004*RANDBETWEEN(70,130)/100000,0)</f>
        <v>2531</v>
      </c>
      <c r="O67" s="12">
        <f ca="1">Tabelle1[[#This Row],[Ertragspotenzial]]-SUM(Tabelle1[[#This Row],[Finanzierungsgeschäft]:[Provision]])</f>
        <v>3263</v>
      </c>
      <c r="P67" s="12">
        <f ca="1">ROUND(Tabelle1[[#This Row],[Umsatz normiert]]*0.02*RANDBETWEEN(90,100)/100000,0)</f>
        <v>11116</v>
      </c>
      <c r="Q67" t="s">
        <v>696</v>
      </c>
      <c r="R6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Carolin.Ludwig@branchenbuch.meinestadt.de</v>
      </c>
      <c r="S67" s="5" t="str">
        <f ca="1">VLOOKUP(RANDBETWEEN(1,15),Tabelle2!$A$1:$B$15,2,FALSE)</f>
        <v>3C</v>
      </c>
      <c r="T67" t="s">
        <v>1132</v>
      </c>
    </row>
    <row r="68" spans="1:20" x14ac:dyDescent="0.35">
      <c r="A68" s="1">
        <v>66</v>
      </c>
      <c r="B68">
        <v>22290</v>
      </c>
      <c r="C68">
        <f>IF(ISBLANK(Tabelle1[[#This Row],[Column1]]),"",VALUE(LEFT(Tabelle1[[#This Row],[Column1]],2) &amp; "000"))</f>
        <v>22000</v>
      </c>
      <c r="D68" t="s">
        <v>174</v>
      </c>
      <c r="E68">
        <v>51147</v>
      </c>
      <c r="F68" t="s">
        <v>9</v>
      </c>
      <c r="G68" t="s">
        <v>175</v>
      </c>
      <c r="H68">
        <v>50.871814727783203</v>
      </c>
      <c r="I68">
        <v>7.1262869834899902</v>
      </c>
      <c r="J68" t="s">
        <v>176</v>
      </c>
      <c r="K68" t="str">
        <f>IF(ISBLANK(Tabelle1[[#This Row],[Column12]]),"",_xlfn.IFNA(VLOOKUP(Tabelle1[[#This Row],[Column12]],Tabelle1!$A$1:$C$89,3,FALSE),""))</f>
        <v>Industrie/ Handwerk</v>
      </c>
      <c r="L68" s="12">
        <f>VALUE(LEFT(Tabelle1[[#This Row],[Column5]],FIND(" T",Tabelle1[[#This Row],[Column5]])-1))*1000</f>
        <v>552437000</v>
      </c>
      <c r="M68" s="12">
        <f ca="1">ROUND(Tabelle1[[#This Row],[Umsatz normiert]]*0.01*RANDBETWEEN(70,130)/100000,0)</f>
        <v>5580</v>
      </c>
      <c r="N68" s="12">
        <f ca="1">ROUND(Tabelle1[[#This Row],[Umsatz normiert]]*0.004*RANDBETWEEN(70,130)/100000,0)</f>
        <v>1812</v>
      </c>
      <c r="O68" s="12">
        <f ca="1">Tabelle1[[#This Row],[Ertragspotenzial]]-SUM(Tabelle1[[#This Row],[Finanzierungsgeschäft]:[Provision]])</f>
        <v>2994</v>
      </c>
      <c r="P68" s="12">
        <f ca="1">ROUND(Tabelle1[[#This Row],[Umsatz normiert]]*0.02*RANDBETWEEN(90,100)/100000,0)</f>
        <v>10386</v>
      </c>
      <c r="Q68" t="s">
        <v>697</v>
      </c>
      <c r="R6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Oliver.Boehm@igus.de</v>
      </c>
      <c r="S68" s="5" t="str">
        <f ca="1">VLOOKUP(RANDBETWEEN(1,15),Tabelle2!$A$1:$B$15,2,FALSE)</f>
        <v>3A</v>
      </c>
      <c r="T68" t="s">
        <v>1133</v>
      </c>
    </row>
    <row r="69" spans="1:20" x14ac:dyDescent="0.35">
      <c r="A69" s="1">
        <v>67</v>
      </c>
      <c r="B69">
        <v>58130</v>
      </c>
      <c r="C69">
        <f>IF(ISBLANK(Tabelle1[[#This Row],[Column1]]),"",VALUE(LEFT(Tabelle1[[#This Row],[Column1]],2) &amp; "000"))</f>
        <v>58000</v>
      </c>
      <c r="D69" t="s">
        <v>177</v>
      </c>
      <c r="E69">
        <v>50735</v>
      </c>
      <c r="F69" t="s">
        <v>9</v>
      </c>
      <c r="G69" t="s">
        <v>178</v>
      </c>
      <c r="K69" t="str">
        <f>IF(ISBLANK(Tabelle1[[#This Row],[Column12]]),"",_xlfn.IFNA(VLOOKUP(Tabelle1[[#This Row],[Column12]],Tabelle1!$A$1:$C$89,3,FALSE),""))</f>
        <v>Dienstleistung</v>
      </c>
      <c r="L69" s="12">
        <f>VALUE(LEFT(Tabelle1[[#This Row],[Column5]],FIND(" T",Tabelle1[[#This Row],[Column5]])-1))*1000</f>
        <v>546235000</v>
      </c>
      <c r="M69" s="12">
        <f ca="1">ROUND(Tabelle1[[#This Row],[Umsatz normiert]]*0.01*RANDBETWEEN(70,130)/100000,0)</f>
        <v>3988</v>
      </c>
      <c r="N69" s="12">
        <f ca="1">ROUND(Tabelle1[[#This Row],[Umsatz normiert]]*0.004*RANDBETWEEN(70,130)/100000,0)</f>
        <v>1835</v>
      </c>
      <c r="O69" s="12">
        <f ca="1">Tabelle1[[#This Row],[Ertragspotenzial]]-SUM(Tabelle1[[#This Row],[Finanzierungsgeschäft]:[Provision]])</f>
        <v>4118</v>
      </c>
      <c r="P69" s="12">
        <f ca="1">ROUND(Tabelle1[[#This Row],[Umsatz normiert]]*0.02*RANDBETWEEN(90,100)/100000,0)</f>
        <v>9941</v>
      </c>
      <c r="Q69" t="s">
        <v>698</v>
      </c>
      <c r="R6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69" s="5" t="str">
        <f ca="1">VLOOKUP(RANDBETWEEN(1,15),Tabelle2!$A$1:$B$15,2,FALSE)</f>
        <v>2E</v>
      </c>
    </row>
    <row r="70" spans="1:20" x14ac:dyDescent="0.35">
      <c r="A70" s="1">
        <v>68</v>
      </c>
      <c r="B70">
        <v>45100</v>
      </c>
      <c r="C70">
        <f>IF(ISBLANK(Tabelle1[[#This Row],[Column1]]),"",VALUE(LEFT(Tabelle1[[#This Row],[Column1]],2) &amp; "000"))</f>
        <v>45000</v>
      </c>
      <c r="D70" t="s">
        <v>179</v>
      </c>
      <c r="E70">
        <v>51149</v>
      </c>
      <c r="F70" t="s">
        <v>9</v>
      </c>
      <c r="G70" t="s">
        <v>180</v>
      </c>
      <c r="H70">
        <v>50.904594421386697</v>
      </c>
      <c r="I70">
        <v>7.0479941368103001</v>
      </c>
      <c r="J70" t="s">
        <v>181</v>
      </c>
      <c r="K70" t="str">
        <f>IF(ISBLANK(Tabelle1[[#This Row],[Column12]]),"",_xlfn.IFNA(VLOOKUP(Tabelle1[[#This Row],[Column12]],Tabelle1!$A$1:$C$89,3,FALSE),""))</f>
        <v>Großhandel</v>
      </c>
      <c r="L70" s="12">
        <f>VALUE(LEFT(Tabelle1[[#This Row],[Column5]],FIND(" T",Tabelle1[[#This Row],[Column5]])-1))*1000</f>
        <v>530582000</v>
      </c>
      <c r="M70" s="12">
        <f ca="1">ROUND(Tabelle1[[#This Row],[Umsatz normiert]]*0.01*RANDBETWEEN(70,130)/100000,0)</f>
        <v>5624</v>
      </c>
      <c r="N70" s="12">
        <f ca="1">ROUND(Tabelle1[[#This Row],[Umsatz normiert]]*0.004*RANDBETWEEN(70,130)/100000,0)</f>
        <v>2610</v>
      </c>
      <c r="O70" s="12">
        <f ca="1">Tabelle1[[#This Row],[Ertragspotenzial]]-SUM(Tabelle1[[#This Row],[Finanzierungsgeschäft]:[Provision]])</f>
        <v>1529</v>
      </c>
      <c r="P70" s="12">
        <f ca="1">ROUND(Tabelle1[[#This Row],[Umsatz normiert]]*0.02*RANDBETWEEN(90,100)/100000,0)</f>
        <v>9763</v>
      </c>
      <c r="Q70" t="s">
        <v>699</v>
      </c>
      <c r="R7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Gunnar.Kraus@psa-retail.de</v>
      </c>
      <c r="S70" s="5" t="str">
        <f ca="1">VLOOKUP(RANDBETWEEN(1,15),Tabelle2!$A$1:$B$15,2,FALSE)</f>
        <v>3A</v>
      </c>
      <c r="T70" t="s">
        <v>1121</v>
      </c>
    </row>
    <row r="71" spans="1:20" x14ac:dyDescent="0.35">
      <c r="A71" s="1">
        <v>69</v>
      </c>
      <c r="B71">
        <v>45100</v>
      </c>
      <c r="C71">
        <f>IF(ISBLANK(Tabelle1[[#This Row],[Column1]]),"",VALUE(LEFT(Tabelle1[[#This Row],[Column1]],2) &amp; "000"))</f>
        <v>45000</v>
      </c>
      <c r="D71" t="s">
        <v>182</v>
      </c>
      <c r="E71">
        <v>50939</v>
      </c>
      <c r="F71" t="s">
        <v>9</v>
      </c>
      <c r="G71" t="s">
        <v>183</v>
      </c>
      <c r="H71">
        <v>50.905689239502003</v>
      </c>
      <c r="I71">
        <v>6.9241700172424299</v>
      </c>
      <c r="J71" t="s">
        <v>184</v>
      </c>
      <c r="K71" t="str">
        <f>IF(ISBLANK(Tabelle1[[#This Row],[Column12]]),"",_xlfn.IFNA(VLOOKUP(Tabelle1[[#This Row],[Column12]],Tabelle1!$A$1:$C$89,3,FALSE),""))</f>
        <v>Großhandel</v>
      </c>
      <c r="L71" s="12">
        <f>VALUE(LEFT(Tabelle1[[#This Row],[Column5]],FIND(" T",Tabelle1[[#This Row],[Column5]])-1))*1000</f>
        <v>522471000</v>
      </c>
      <c r="M71" s="12">
        <f ca="1">ROUND(Tabelle1[[#This Row],[Umsatz normiert]]*0.01*RANDBETWEEN(70,130)/100000,0)</f>
        <v>6635</v>
      </c>
      <c r="N71" s="12">
        <f ca="1">ROUND(Tabelle1[[#This Row],[Umsatz normiert]]*0.004*RANDBETWEEN(70,130)/100000,0)</f>
        <v>1944</v>
      </c>
      <c r="O71" s="12">
        <f ca="1">Tabelle1[[#This Row],[Ertragspotenzial]]-SUM(Tabelle1[[#This Row],[Finanzierungsgeschäft]:[Provision]])</f>
        <v>930</v>
      </c>
      <c r="P71" s="12">
        <f ca="1">ROUND(Tabelle1[[#This Row],[Umsatz normiert]]*0.02*RANDBETWEEN(90,100)/100000,0)</f>
        <v>9509</v>
      </c>
      <c r="Q71" t="s">
        <v>700</v>
      </c>
      <c r="R7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Ben.Martin@renault-retail.de</v>
      </c>
      <c r="S71" s="5" t="str">
        <f ca="1">VLOOKUP(RANDBETWEEN(1,15),Tabelle2!$A$1:$B$15,2,FALSE)</f>
        <v>3A</v>
      </c>
      <c r="T71" t="s">
        <v>1134</v>
      </c>
    </row>
    <row r="72" spans="1:20" x14ac:dyDescent="0.35">
      <c r="A72" s="1">
        <v>70</v>
      </c>
      <c r="B72">
        <v>71122</v>
      </c>
      <c r="C72">
        <f>IF(ISBLANK(Tabelle1[[#This Row],[Column1]]),"",VALUE(LEFT(Tabelle1[[#This Row],[Column1]],2) &amp; "000"))</f>
        <v>71000</v>
      </c>
      <c r="D72" t="s">
        <v>185</v>
      </c>
      <c r="E72">
        <v>50999</v>
      </c>
      <c r="F72" t="s">
        <v>9</v>
      </c>
      <c r="G72" t="s">
        <v>186</v>
      </c>
      <c r="H72">
        <v>50.870460510253899</v>
      </c>
      <c r="I72">
        <v>7.0157051086425799</v>
      </c>
      <c r="J72" t="s">
        <v>187</v>
      </c>
      <c r="K72" t="str">
        <f>IF(ISBLANK(Tabelle1[[#This Row],[Column12]]),"",_xlfn.IFNA(VLOOKUP(Tabelle1[[#This Row],[Column12]],Tabelle1!$A$1:$C$89,3,FALSE),""))</f>
        <v>Dienstleistung</v>
      </c>
      <c r="L72" s="12">
        <f>VALUE(LEFT(Tabelle1[[#This Row],[Column5]],FIND(" T",Tabelle1[[#This Row],[Column5]])-1))*1000</f>
        <v>522055000</v>
      </c>
      <c r="M72" s="12">
        <f ca="1">ROUND(Tabelle1[[#This Row],[Umsatz normiert]]*0.01*RANDBETWEEN(70,130)/100000,0)</f>
        <v>4960</v>
      </c>
      <c r="N72" s="12">
        <f ca="1">ROUND(Tabelle1[[#This Row],[Umsatz normiert]]*0.004*RANDBETWEEN(70,130)/100000,0)</f>
        <v>1796</v>
      </c>
      <c r="O72" s="12">
        <f ca="1">Tabelle1[[#This Row],[Ertragspotenzial]]-SUM(Tabelle1[[#This Row],[Finanzierungsgeschäft]:[Provision]])</f>
        <v>3476</v>
      </c>
      <c r="P72" s="12">
        <f ca="1">ROUND(Tabelle1[[#This Row],[Umsatz normiert]]*0.02*RANDBETWEEN(90,100)/100000,0)</f>
        <v>10232</v>
      </c>
      <c r="Q72" t="s">
        <v>701</v>
      </c>
      <c r="R7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Josef.Schumacher@suez-deutschland.de</v>
      </c>
      <c r="S72" s="5" t="str">
        <f ca="1">VLOOKUP(RANDBETWEEN(1,15),Tabelle2!$A$1:$B$15,2,FALSE)</f>
        <v>2B</v>
      </c>
      <c r="T72" t="s">
        <v>1135</v>
      </c>
    </row>
    <row r="73" spans="1:20" x14ac:dyDescent="0.35">
      <c r="A73" s="1">
        <v>71</v>
      </c>
      <c r="B73">
        <v>47290</v>
      </c>
      <c r="C73">
        <f>IF(ISBLANK(Tabelle1[[#This Row],[Column1]]),"",VALUE(LEFT(Tabelle1[[#This Row],[Column1]],2) &amp; "000"))</f>
        <v>47000</v>
      </c>
      <c r="D73" t="s">
        <v>188</v>
      </c>
      <c r="E73">
        <v>51149</v>
      </c>
      <c r="F73" t="s">
        <v>9</v>
      </c>
      <c r="G73" t="s">
        <v>189</v>
      </c>
      <c r="H73">
        <v>50.904594421386697</v>
      </c>
      <c r="I73">
        <v>7.0479941368103001</v>
      </c>
      <c r="K73" t="str">
        <f>IF(ISBLANK(Tabelle1[[#This Row],[Column12]]),"",_xlfn.IFNA(VLOOKUP(Tabelle1[[#This Row],[Column12]],Tabelle1!$A$1:$C$89,3,FALSE),""))</f>
        <v>Einzelhandel</v>
      </c>
      <c r="L73" s="12">
        <f>VALUE(LEFT(Tabelle1[[#This Row],[Column5]],FIND(" T",Tabelle1[[#This Row],[Column5]])-1))*1000</f>
        <v>504720000</v>
      </c>
      <c r="M73" s="12">
        <f ca="1">ROUND(Tabelle1[[#This Row],[Umsatz normiert]]*0.01*RANDBETWEEN(70,130)/100000,0)</f>
        <v>4694</v>
      </c>
      <c r="N73" s="12">
        <f ca="1">ROUND(Tabelle1[[#This Row],[Umsatz normiert]]*0.004*RANDBETWEEN(70,130)/100000,0)</f>
        <v>1716</v>
      </c>
      <c r="O73" s="12">
        <f ca="1">Tabelle1[[#This Row],[Ertragspotenzial]]-SUM(Tabelle1[[#This Row],[Finanzierungsgeschäft]:[Provision]])</f>
        <v>3382</v>
      </c>
      <c r="P73" s="12">
        <f ca="1">ROUND(Tabelle1[[#This Row],[Umsatz normiert]]*0.02*RANDBETWEEN(90,100)/100000,0)</f>
        <v>9792</v>
      </c>
      <c r="Q73" t="s">
        <v>702</v>
      </c>
      <c r="R7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73" s="5" t="str">
        <f ca="1">VLOOKUP(RANDBETWEEN(1,15),Tabelle2!$A$1:$B$15,2,FALSE)</f>
        <v>1C</v>
      </c>
      <c r="T73" t="s">
        <v>1121</v>
      </c>
    </row>
    <row r="74" spans="1:20" x14ac:dyDescent="0.35">
      <c r="A74" s="1">
        <v>72</v>
      </c>
      <c r="B74">
        <v>10130</v>
      </c>
      <c r="C74">
        <f>IF(ISBLANK(Tabelle1[[#This Row],[Column1]]),"",VALUE(LEFT(Tabelle1[[#This Row],[Column1]],2) &amp; "000"))</f>
        <v>10000</v>
      </c>
      <c r="D74" t="s">
        <v>190</v>
      </c>
      <c r="E74">
        <v>50668</v>
      </c>
      <c r="F74" t="s">
        <v>9</v>
      </c>
      <c r="G74" t="s">
        <v>191</v>
      </c>
      <c r="H74">
        <v>50.9426078796387</v>
      </c>
      <c r="I74">
        <v>6.9679660797119096</v>
      </c>
      <c r="J74" t="s">
        <v>192</v>
      </c>
      <c r="K74" t="str">
        <f>IF(ISBLANK(Tabelle1[[#This Row],[Column12]]),"",_xlfn.IFNA(VLOOKUP(Tabelle1[[#This Row],[Column12]],Tabelle1!$A$1:$C$89,3,FALSE),""))</f>
        <v>Industrie/ Handwerk</v>
      </c>
      <c r="L74" s="12">
        <f>VALUE(LEFT(Tabelle1[[#This Row],[Column5]],FIND(" T",Tabelle1[[#This Row],[Column5]])-1))*1000</f>
        <v>484519000</v>
      </c>
      <c r="M74" s="12">
        <f ca="1">ROUND(Tabelle1[[#This Row],[Umsatz normiert]]*0.01*RANDBETWEEN(70,130)/100000,0)</f>
        <v>5281</v>
      </c>
      <c r="N74" s="12">
        <f ca="1">ROUND(Tabelle1[[#This Row],[Umsatz normiert]]*0.004*RANDBETWEEN(70,130)/100000,0)</f>
        <v>2016</v>
      </c>
      <c r="O74" s="12">
        <f ca="1">Tabelle1[[#This Row],[Ertragspotenzial]]-SUM(Tabelle1[[#This Row],[Finanzierungsgeschäft]:[Provision]])</f>
        <v>1715</v>
      </c>
      <c r="P74" s="12">
        <f ca="1">ROUND(Tabelle1[[#This Row],[Umsatz normiert]]*0.02*RANDBETWEEN(90,100)/100000,0)</f>
        <v>9012</v>
      </c>
      <c r="Q74" t="s">
        <v>703</v>
      </c>
      <c r="R7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Lukas.Vogt@wilhelmbrandenburg.de</v>
      </c>
      <c r="S74" s="5" t="str">
        <f ca="1">VLOOKUP(RANDBETWEEN(1,15),Tabelle2!$A$1:$B$15,2,FALSE)</f>
        <v>1B</v>
      </c>
    </row>
    <row r="75" spans="1:20" x14ac:dyDescent="0.35">
      <c r="A75" s="1">
        <v>73</v>
      </c>
      <c r="C75" t="str">
        <f>IF(ISBLANK(Tabelle1[[#This Row],[Column1]]),"",VALUE(LEFT(Tabelle1[[#This Row],[Column1]],2) &amp; "000"))</f>
        <v/>
      </c>
      <c r="D75" t="s">
        <v>193</v>
      </c>
      <c r="E75">
        <v>50676</v>
      </c>
      <c r="F75" t="s">
        <v>9</v>
      </c>
      <c r="G75" t="s">
        <v>194</v>
      </c>
      <c r="J75" t="s">
        <v>195</v>
      </c>
      <c r="K75" t="str">
        <f>IF(ISBLANK(Tabelle1[[#This Row],[Column12]]),"",_xlfn.IFNA(VLOOKUP(Tabelle1[[#This Row],[Column12]],Tabelle1!$A$1:$C$89,3,FALSE),""))</f>
        <v/>
      </c>
      <c r="L75" s="12">
        <f>VALUE(LEFT(Tabelle1[[#This Row],[Column5]],FIND(" T",Tabelle1[[#This Row],[Column5]])-1))*1000</f>
        <v>478059000</v>
      </c>
      <c r="M75" s="12">
        <f ca="1">ROUND(Tabelle1[[#This Row],[Umsatz normiert]]*0.01*RANDBETWEEN(70,130)/100000,0)</f>
        <v>5737</v>
      </c>
      <c r="N75" s="12">
        <f ca="1">ROUND(Tabelle1[[#This Row],[Umsatz normiert]]*0.004*RANDBETWEEN(70,130)/100000,0)</f>
        <v>1530</v>
      </c>
      <c r="O75" s="12">
        <f ca="1">Tabelle1[[#This Row],[Ertragspotenzial]]-SUM(Tabelle1[[#This Row],[Finanzierungsgeschäft]:[Provision]])</f>
        <v>2294</v>
      </c>
      <c r="P75" s="12">
        <f ca="1">ROUND(Tabelle1[[#This Row],[Umsatz normiert]]*0.02*RANDBETWEEN(90,100)/100000,0)</f>
        <v>9561</v>
      </c>
      <c r="Q75" t="s">
        <v>704</v>
      </c>
      <c r="R7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Ilka.Stein@polifilm.de</v>
      </c>
      <c r="S75" s="5" t="str">
        <f ca="1">VLOOKUP(RANDBETWEEN(1,15),Tabelle2!$A$1:$B$15,2,FALSE)</f>
        <v>3E</v>
      </c>
    </row>
    <row r="76" spans="1:20" x14ac:dyDescent="0.35">
      <c r="A76" s="1">
        <v>74</v>
      </c>
      <c r="B76">
        <v>43220</v>
      </c>
      <c r="C76">
        <f>IF(ISBLANK(Tabelle1[[#This Row],[Column1]]),"",VALUE(LEFT(Tabelle1[[#This Row],[Column1]],2) &amp; "000"))</f>
        <v>43000</v>
      </c>
      <c r="D76" t="s">
        <v>196</v>
      </c>
      <c r="E76">
        <v>50858</v>
      </c>
      <c r="F76" t="s">
        <v>9</v>
      </c>
      <c r="G76" t="s">
        <v>197</v>
      </c>
      <c r="H76">
        <v>50.921546936035199</v>
      </c>
      <c r="I76">
        <v>6.8575301170349103</v>
      </c>
      <c r="J76" t="s">
        <v>198</v>
      </c>
      <c r="K76" t="str">
        <f>IF(ISBLANK(Tabelle1[[#This Row],[Column12]]),"",_xlfn.IFNA(VLOOKUP(Tabelle1[[#This Row],[Column12]],Tabelle1!$A$1:$C$89,3,FALSE),""))</f>
        <v>Bau- und Ausbaugewerbe</v>
      </c>
      <c r="L76" s="12">
        <f>VALUE(LEFT(Tabelle1[[#This Row],[Column5]],FIND(" T",Tabelle1[[#This Row],[Column5]])-1))*1000</f>
        <v>468250000</v>
      </c>
      <c r="M76" s="12">
        <f ca="1">ROUND(Tabelle1[[#This Row],[Umsatz normiert]]*0.01*RANDBETWEEN(70,130)/100000,0)</f>
        <v>4308</v>
      </c>
      <c r="N76" s="12">
        <f ca="1">ROUND(Tabelle1[[#This Row],[Umsatz normiert]]*0.004*RANDBETWEEN(70,130)/100000,0)</f>
        <v>2379</v>
      </c>
      <c r="O76" s="12">
        <f ca="1">Tabelle1[[#This Row],[Ertragspotenzial]]-SUM(Tabelle1[[#This Row],[Finanzierungsgeschäft]:[Provision]])</f>
        <v>2678</v>
      </c>
      <c r="P76" s="12">
        <f ca="1">ROUND(Tabelle1[[#This Row],[Umsatz normiert]]*0.02*RANDBETWEEN(90,100)/100000,0)</f>
        <v>9365</v>
      </c>
      <c r="Q76" t="s">
        <v>705</v>
      </c>
      <c r="R7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Xanthippe.Jaeger@engie-deutschland.de</v>
      </c>
      <c r="S76" s="5" t="str">
        <f ca="1">VLOOKUP(RANDBETWEEN(1,15),Tabelle2!$A$1:$B$15,2,FALSE)</f>
        <v>1D</v>
      </c>
    </row>
    <row r="77" spans="1:20" x14ac:dyDescent="0.35">
      <c r="A77" s="1">
        <v>75</v>
      </c>
      <c r="B77">
        <v>70220</v>
      </c>
      <c r="C77">
        <f>IF(ISBLANK(Tabelle1[[#This Row],[Column1]]),"",VALUE(LEFT(Tabelle1[[#This Row],[Column1]],2) &amp; "000"))</f>
        <v>70000</v>
      </c>
      <c r="D77" t="s">
        <v>199</v>
      </c>
      <c r="E77">
        <v>50933</v>
      </c>
      <c r="F77" t="s">
        <v>9</v>
      </c>
      <c r="G77" t="s">
        <v>200</v>
      </c>
      <c r="H77">
        <v>50.9422607421875</v>
      </c>
      <c r="I77">
        <v>6.88034915924072</v>
      </c>
      <c r="J77" t="s">
        <v>83</v>
      </c>
      <c r="K77" t="str">
        <f>IF(ISBLANK(Tabelle1[[#This Row],[Column12]]),"",_xlfn.IFNA(VLOOKUP(Tabelle1[[#This Row],[Column12]],Tabelle1!$A$1:$C$89,3,FALSE),""))</f>
        <v>Dienstleistung</v>
      </c>
      <c r="L77" s="12">
        <f>VALUE(LEFT(Tabelle1[[#This Row],[Column5]],FIND(" T",Tabelle1[[#This Row],[Column5]])-1))*1000</f>
        <v>455500000</v>
      </c>
      <c r="M77" s="12">
        <f ca="1">ROUND(Tabelle1[[#This Row],[Umsatz normiert]]*0.01*RANDBETWEEN(70,130)/100000,0)</f>
        <v>5557</v>
      </c>
      <c r="N77" s="12">
        <f ca="1">ROUND(Tabelle1[[#This Row],[Umsatz normiert]]*0.004*RANDBETWEEN(70,130)/100000,0)</f>
        <v>1385</v>
      </c>
      <c r="O77" s="12">
        <f ca="1">Tabelle1[[#This Row],[Ertragspotenzial]]-SUM(Tabelle1[[#This Row],[Finanzierungsgeschäft]:[Provision]])</f>
        <v>1713</v>
      </c>
      <c r="P77" s="12">
        <f ca="1">ROUND(Tabelle1[[#This Row],[Umsatz normiert]]*0.02*RANDBETWEEN(90,100)/100000,0)</f>
        <v>8655</v>
      </c>
      <c r="Q77" t="s">
        <v>706</v>
      </c>
      <c r="R7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Thomas.Otto@volvocars.com</v>
      </c>
      <c r="S77" s="5" t="str">
        <f ca="1">VLOOKUP(RANDBETWEEN(1,15),Tabelle2!$A$1:$B$15,2,FALSE)</f>
        <v>2A</v>
      </c>
      <c r="T77" t="s">
        <v>1118</v>
      </c>
    </row>
    <row r="78" spans="1:20" x14ac:dyDescent="0.35">
      <c r="A78" s="1">
        <v>76</v>
      </c>
      <c r="B78">
        <v>62020</v>
      </c>
      <c r="C78">
        <f>IF(ISBLANK(Tabelle1[[#This Row],[Column1]]),"",VALUE(LEFT(Tabelle1[[#This Row],[Column1]],2) &amp; "000"))</f>
        <v>62000</v>
      </c>
      <c r="D78" t="s">
        <v>201</v>
      </c>
      <c r="E78">
        <v>50670</v>
      </c>
      <c r="F78" t="s">
        <v>9</v>
      </c>
      <c r="G78" t="s">
        <v>202</v>
      </c>
      <c r="H78">
        <v>50.950004577636697</v>
      </c>
      <c r="I78">
        <v>6.9449391365051296</v>
      </c>
      <c r="J78" t="s">
        <v>203</v>
      </c>
      <c r="K78" t="str">
        <f>IF(ISBLANK(Tabelle1[[#This Row],[Column12]]),"",_xlfn.IFNA(VLOOKUP(Tabelle1[[#This Row],[Column12]],Tabelle1!$A$1:$C$89,3,FALSE),""))</f>
        <v>Dienstleistung</v>
      </c>
      <c r="L78" s="12">
        <f>VALUE(LEFT(Tabelle1[[#This Row],[Column5]],FIND(" T",Tabelle1[[#This Row],[Column5]])-1))*1000</f>
        <v>446482000</v>
      </c>
      <c r="M78" s="12">
        <f ca="1">ROUND(Tabelle1[[#This Row],[Umsatz normiert]]*0.01*RANDBETWEEN(70,130)/100000,0)</f>
        <v>4554</v>
      </c>
      <c r="N78" s="12">
        <f ca="1">ROUND(Tabelle1[[#This Row],[Umsatz normiert]]*0.004*RANDBETWEEN(70,130)/100000,0)</f>
        <v>1732</v>
      </c>
      <c r="O78" s="12">
        <f ca="1">Tabelle1[[#This Row],[Ertragspotenzial]]-SUM(Tabelle1[[#This Row],[Finanzierungsgeschäft]:[Provision]])</f>
        <v>2465</v>
      </c>
      <c r="P78" s="12">
        <f ca="1">ROUND(Tabelle1[[#This Row],[Umsatz normiert]]*0.02*RANDBETWEEN(90,100)/100000,0)</f>
        <v>8751</v>
      </c>
      <c r="Q78" t="s">
        <v>707</v>
      </c>
      <c r="R7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Mia.Sommer@cleverbridge.com</v>
      </c>
      <c r="S78" s="5" t="str">
        <f ca="1">VLOOKUP(RANDBETWEEN(1,15),Tabelle2!$A$1:$B$15,2,FALSE)</f>
        <v>2D</v>
      </c>
      <c r="T78" t="s">
        <v>1125</v>
      </c>
    </row>
    <row r="79" spans="1:20" x14ac:dyDescent="0.35">
      <c r="A79" s="1">
        <v>77</v>
      </c>
      <c r="B79">
        <v>46750</v>
      </c>
      <c r="C79">
        <f>IF(ISBLANK(Tabelle1[[#This Row],[Column1]]),"",VALUE(LEFT(Tabelle1[[#This Row],[Column1]],2) &amp; "000"))</f>
        <v>46000</v>
      </c>
      <c r="D79" t="s">
        <v>204</v>
      </c>
      <c r="E79">
        <v>50679</v>
      </c>
      <c r="F79" t="s">
        <v>9</v>
      </c>
      <c r="G79" t="s">
        <v>205</v>
      </c>
      <c r="H79">
        <v>50.934822082519503</v>
      </c>
      <c r="I79">
        <v>6.98110008239746</v>
      </c>
      <c r="J79" t="s">
        <v>206</v>
      </c>
      <c r="K79" t="str">
        <f>IF(ISBLANK(Tabelle1[[#This Row],[Column12]]),"",_xlfn.IFNA(VLOOKUP(Tabelle1[[#This Row],[Column12]],Tabelle1!$A$1:$C$89,3,FALSE),""))</f>
        <v>Großhandel</v>
      </c>
      <c r="L79" s="12">
        <f>VALUE(LEFT(Tabelle1[[#This Row],[Column5]],FIND(" T",Tabelle1[[#This Row],[Column5]])-1))*1000</f>
        <v>438575000</v>
      </c>
      <c r="M79" s="12">
        <f ca="1">ROUND(Tabelle1[[#This Row],[Umsatz normiert]]*0.01*RANDBETWEEN(70,130)/100000,0)</f>
        <v>4430</v>
      </c>
      <c r="N79" s="12">
        <f ca="1">ROUND(Tabelle1[[#This Row],[Umsatz normiert]]*0.004*RANDBETWEEN(70,130)/100000,0)</f>
        <v>1298</v>
      </c>
      <c r="O79" s="12">
        <f ca="1">Tabelle1[[#This Row],[Ertragspotenzial]]-SUM(Tabelle1[[#This Row],[Finanzierungsgeschäft]:[Provision]])</f>
        <v>2517</v>
      </c>
      <c r="P79" s="12">
        <f ca="1">ROUND(Tabelle1[[#This Row],[Umsatz normiert]]*0.02*RANDBETWEEN(90,100)/100000,0)</f>
        <v>8245</v>
      </c>
      <c r="Q79" t="s">
        <v>708</v>
      </c>
      <c r="R7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Jan.Gross@omya.com</v>
      </c>
      <c r="S79" s="5" t="str">
        <f ca="1">VLOOKUP(RANDBETWEEN(1,15),Tabelle2!$A$1:$B$15,2,FALSE)</f>
        <v>3C</v>
      </c>
      <c r="T79" t="s">
        <v>1119</v>
      </c>
    </row>
    <row r="80" spans="1:20" x14ac:dyDescent="0.35">
      <c r="A80" s="1">
        <v>78</v>
      </c>
      <c r="C80" t="str">
        <f>IF(ISBLANK(Tabelle1[[#This Row],[Column1]]),"",VALUE(LEFT(Tabelle1[[#This Row],[Column1]],2) &amp; "000"))</f>
        <v/>
      </c>
      <c r="D80" t="s">
        <v>207</v>
      </c>
      <c r="E80">
        <v>50937</v>
      </c>
      <c r="F80" t="s">
        <v>9</v>
      </c>
      <c r="G80" t="s">
        <v>208</v>
      </c>
      <c r="H80">
        <v>50.9426078796387</v>
      </c>
      <c r="I80">
        <v>6.9679660797119096</v>
      </c>
      <c r="J80" t="s">
        <v>209</v>
      </c>
      <c r="K80" t="str">
        <f>IF(ISBLANK(Tabelle1[[#This Row],[Column12]]),"",_xlfn.IFNA(VLOOKUP(Tabelle1[[#This Row],[Column12]],Tabelle1!$A$1:$C$89,3,FALSE),""))</f>
        <v/>
      </c>
      <c r="L80" s="12">
        <f>VALUE(LEFT(Tabelle1[[#This Row],[Column5]],FIND(" T",Tabelle1[[#This Row],[Column5]])-1))*1000</f>
        <v>429663000</v>
      </c>
      <c r="M80" s="12">
        <f ca="1">ROUND(Tabelle1[[#This Row],[Umsatz normiert]]*0.01*RANDBETWEEN(70,130)/100000,0)</f>
        <v>4468</v>
      </c>
      <c r="N80" s="12">
        <f ca="1">ROUND(Tabelle1[[#This Row],[Umsatz normiert]]*0.004*RANDBETWEEN(70,130)/100000,0)</f>
        <v>1512</v>
      </c>
      <c r="O80" s="12">
        <f ca="1">Tabelle1[[#This Row],[Ertragspotenzial]]-SUM(Tabelle1[[#This Row],[Finanzierungsgeschäft]:[Provision]])</f>
        <v>2613</v>
      </c>
      <c r="P80" s="12">
        <f ca="1">ROUND(Tabelle1[[#This Row],[Umsatz normiert]]*0.02*RANDBETWEEN(90,100)/100000,0)</f>
        <v>8593</v>
      </c>
      <c r="Q80" t="s">
        <v>709</v>
      </c>
      <c r="R8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Leonie.Seidel@uk-koeln.de</v>
      </c>
      <c r="S80" s="5" t="str">
        <f ca="1">VLOOKUP(RANDBETWEEN(1,15),Tabelle2!$A$1:$B$15,2,FALSE)</f>
        <v>3D</v>
      </c>
    </row>
    <row r="81" spans="1:20" x14ac:dyDescent="0.35">
      <c r="A81" s="1">
        <v>79</v>
      </c>
      <c r="C81" t="str">
        <f>IF(ISBLANK(Tabelle1[[#This Row],[Column1]]),"",VALUE(LEFT(Tabelle1[[#This Row],[Column1]],2) &amp; "000"))</f>
        <v/>
      </c>
      <c r="D81" t="s">
        <v>210</v>
      </c>
      <c r="E81">
        <v>51149</v>
      </c>
      <c r="F81" t="s">
        <v>9</v>
      </c>
      <c r="G81" t="s">
        <v>211</v>
      </c>
      <c r="H81">
        <v>50.904594421386697</v>
      </c>
      <c r="I81">
        <v>7.0479941368103001</v>
      </c>
      <c r="J81" t="s">
        <v>212</v>
      </c>
      <c r="K81" t="str">
        <f>IF(ISBLANK(Tabelle1[[#This Row],[Column12]]),"",_xlfn.IFNA(VLOOKUP(Tabelle1[[#This Row],[Column12]],Tabelle1!$A$1:$C$89,3,FALSE),""))</f>
        <v/>
      </c>
      <c r="L81" s="12">
        <f>VALUE(LEFT(Tabelle1[[#This Row],[Column5]],FIND(" T",Tabelle1[[#This Row],[Column5]])-1))*1000</f>
        <v>419209000</v>
      </c>
      <c r="M81" s="12">
        <f ca="1">ROUND(Tabelle1[[#This Row],[Umsatz normiert]]*0.01*RANDBETWEEN(70,130)/100000,0)</f>
        <v>4569</v>
      </c>
      <c r="N81" s="12">
        <f ca="1">ROUND(Tabelle1[[#This Row],[Umsatz normiert]]*0.004*RANDBETWEEN(70,130)/100000,0)</f>
        <v>1727</v>
      </c>
      <c r="O81" s="12">
        <f ca="1">Tabelle1[[#This Row],[Ertragspotenzial]]-SUM(Tabelle1[[#This Row],[Finanzierungsgeschäft]:[Provision]])</f>
        <v>1585</v>
      </c>
      <c r="P81" s="12">
        <f ca="1">ROUND(Tabelle1[[#This Row],[Umsatz normiert]]*0.02*RANDBETWEEN(90,100)/100000,0)</f>
        <v>7881</v>
      </c>
      <c r="Q81" t="s">
        <v>710</v>
      </c>
      <c r="R8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Finja.Heinrich@kometgroup.com</v>
      </c>
      <c r="S81" s="5" t="str">
        <f ca="1">VLOOKUP(RANDBETWEEN(1,15),Tabelle2!$A$1:$B$15,2,FALSE)</f>
        <v>2A</v>
      </c>
      <c r="T81" t="s">
        <v>1121</v>
      </c>
    </row>
    <row r="82" spans="1:20" x14ac:dyDescent="0.35">
      <c r="A82" s="1">
        <v>80</v>
      </c>
      <c r="B82">
        <v>70101</v>
      </c>
      <c r="C82">
        <f>IF(ISBLANK(Tabelle1[[#This Row],[Column1]]),"",VALUE(LEFT(Tabelle1[[#This Row],[Column1]],2) &amp; "000"))</f>
        <v>70000</v>
      </c>
      <c r="D82" t="s">
        <v>153</v>
      </c>
      <c r="E82">
        <v>50670</v>
      </c>
      <c r="F82" t="s">
        <v>9</v>
      </c>
      <c r="G82" t="s">
        <v>213</v>
      </c>
      <c r="H82">
        <v>50.950004577636697</v>
      </c>
      <c r="I82">
        <v>6.9449391365051296</v>
      </c>
      <c r="J82" t="s">
        <v>155</v>
      </c>
      <c r="K82" t="str">
        <f>IF(ISBLANK(Tabelle1[[#This Row],[Column12]]),"",_xlfn.IFNA(VLOOKUP(Tabelle1[[#This Row],[Column12]],Tabelle1!$A$1:$C$89,3,FALSE),""))</f>
        <v>Dienstleistung</v>
      </c>
      <c r="L82" s="12">
        <f>VALUE(LEFT(Tabelle1[[#This Row],[Column5]],FIND(" T",Tabelle1[[#This Row],[Column5]])-1))*1000</f>
        <v>417794000</v>
      </c>
      <c r="M82" s="12">
        <f ca="1">ROUND(Tabelle1[[#This Row],[Umsatz normiert]]*0.01*RANDBETWEEN(70,130)/100000,0)</f>
        <v>4805</v>
      </c>
      <c r="N82" s="12">
        <f ca="1">ROUND(Tabelle1[[#This Row],[Umsatz normiert]]*0.004*RANDBETWEEN(70,130)/100000,0)</f>
        <v>1638</v>
      </c>
      <c r="O82" s="12">
        <f ca="1">Tabelle1[[#This Row],[Ertragspotenzial]]-SUM(Tabelle1[[#This Row],[Finanzierungsgeschäft]:[Provision]])</f>
        <v>1579</v>
      </c>
      <c r="P82" s="12">
        <f ca="1">ROUND(Tabelle1[[#This Row],[Umsatz normiert]]*0.02*RANDBETWEEN(90,100)/100000,0)</f>
        <v>8022</v>
      </c>
      <c r="Q82" t="s">
        <v>711</v>
      </c>
      <c r="R8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Paul.Brandt@germany.arcelormittal.com</v>
      </c>
      <c r="S82" s="5" t="str">
        <f ca="1">VLOOKUP(RANDBETWEEN(1,15),Tabelle2!$A$1:$B$15,2,FALSE)</f>
        <v>2C</v>
      </c>
      <c r="T82" t="s">
        <v>1125</v>
      </c>
    </row>
    <row r="83" spans="1:20" x14ac:dyDescent="0.35">
      <c r="A83" s="1">
        <v>81</v>
      </c>
      <c r="B83">
        <v>27320</v>
      </c>
      <c r="C83">
        <f>IF(ISBLANK(Tabelle1[[#This Row],[Column1]]),"",VALUE(LEFT(Tabelle1[[#This Row],[Column1]],2) &amp; "000"))</f>
        <v>27000</v>
      </c>
      <c r="D83" t="s">
        <v>214</v>
      </c>
      <c r="E83">
        <v>51061</v>
      </c>
      <c r="F83" t="s">
        <v>9</v>
      </c>
      <c r="G83" t="s">
        <v>215</v>
      </c>
      <c r="H83">
        <v>50.998340606689503</v>
      </c>
      <c r="I83">
        <v>6.9913821220397896</v>
      </c>
      <c r="J83" t="s">
        <v>216</v>
      </c>
      <c r="K83" t="str">
        <f>IF(ISBLANK(Tabelle1[[#This Row],[Column12]]),"",_xlfn.IFNA(VLOOKUP(Tabelle1[[#This Row],[Column12]],Tabelle1!$A$1:$C$89,3,FALSE),""))</f>
        <v>Industrie/ Handwerk</v>
      </c>
      <c r="L83" s="12">
        <f>VALUE(LEFT(Tabelle1[[#This Row],[Column5]],FIND(" T",Tabelle1[[#This Row],[Column5]])-1))*1000</f>
        <v>416684000</v>
      </c>
      <c r="M83" s="12">
        <f ca="1">ROUND(Tabelle1[[#This Row],[Umsatz normiert]]*0.01*RANDBETWEEN(70,130)/100000,0)</f>
        <v>4417</v>
      </c>
      <c r="N83" s="12">
        <f ca="1">ROUND(Tabelle1[[#This Row],[Umsatz normiert]]*0.004*RANDBETWEEN(70,130)/100000,0)</f>
        <v>1617</v>
      </c>
      <c r="O83" s="12">
        <f ca="1">Tabelle1[[#This Row],[Ertragspotenzial]]-SUM(Tabelle1[[#This Row],[Finanzierungsgeschäft]:[Provision]])</f>
        <v>2300</v>
      </c>
      <c r="P83" s="12">
        <f ca="1">ROUND(Tabelle1[[#This Row],[Umsatz normiert]]*0.02*RANDBETWEEN(90,100)/100000,0)</f>
        <v>8334</v>
      </c>
      <c r="Q83" t="s">
        <v>712</v>
      </c>
      <c r="R8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Finn.Haas@nkt.de</v>
      </c>
      <c r="S83" s="5" t="str">
        <f ca="1">VLOOKUP(RANDBETWEEN(1,15),Tabelle2!$A$1:$B$15,2,FALSE)</f>
        <v>1E</v>
      </c>
      <c r="T83" t="s">
        <v>1114</v>
      </c>
    </row>
    <row r="84" spans="1:20" x14ac:dyDescent="0.35">
      <c r="A84" s="1">
        <v>82</v>
      </c>
      <c r="B84">
        <v>20160</v>
      </c>
      <c r="C84">
        <f>IF(ISBLANK(Tabelle1[[#This Row],[Column1]]),"",VALUE(LEFT(Tabelle1[[#This Row],[Column1]],2) &amp; "000"))</f>
        <v>20000</v>
      </c>
      <c r="D84" t="s">
        <v>217</v>
      </c>
      <c r="E84">
        <v>50769</v>
      </c>
      <c r="F84" t="s">
        <v>9</v>
      </c>
      <c r="G84" t="s">
        <v>218</v>
      </c>
      <c r="H84">
        <v>51.046260833740199</v>
      </c>
      <c r="I84">
        <v>6.8507637977600098</v>
      </c>
      <c r="J84" t="s">
        <v>219</v>
      </c>
      <c r="K84" t="str">
        <f>IF(ISBLANK(Tabelle1[[#This Row],[Column12]]),"",_xlfn.IFNA(VLOOKUP(Tabelle1[[#This Row],[Column12]],Tabelle1!$A$1:$C$89,3,FALSE),""))</f>
        <v>Industrie/ Handwerk</v>
      </c>
      <c r="L84" s="12">
        <f>VALUE(LEFT(Tabelle1[[#This Row],[Column5]],FIND(" T",Tabelle1[[#This Row],[Column5]])-1))*1000</f>
        <v>416132000</v>
      </c>
      <c r="M84" s="12">
        <f ca="1">ROUND(Tabelle1[[#This Row],[Umsatz normiert]]*0.01*RANDBETWEEN(70,130)/100000,0)</f>
        <v>4786</v>
      </c>
      <c r="N84" s="12">
        <f ca="1">ROUND(Tabelle1[[#This Row],[Umsatz normiert]]*0.004*RANDBETWEEN(70,130)/100000,0)</f>
        <v>1165</v>
      </c>
      <c r="O84" s="12">
        <f ca="1">Tabelle1[[#This Row],[Ertragspotenzial]]-SUM(Tabelle1[[#This Row],[Finanzierungsgeschäft]:[Provision]])</f>
        <v>1789</v>
      </c>
      <c r="P84" s="12">
        <f ca="1">ROUND(Tabelle1[[#This Row],[Umsatz normiert]]*0.02*RANDBETWEEN(90,100)/100000,0)</f>
        <v>7740</v>
      </c>
      <c r="Q84" t="s">
        <v>713</v>
      </c>
      <c r="R8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Ida.Schreiber@ineos-styrolution.com</v>
      </c>
      <c r="S84" s="5" t="str">
        <f ca="1">VLOOKUP(RANDBETWEEN(1,15),Tabelle2!$A$1:$B$15,2,FALSE)</f>
        <v>1E</v>
      </c>
      <c r="T84" t="s">
        <v>1113</v>
      </c>
    </row>
    <row r="85" spans="1:20" x14ac:dyDescent="0.35">
      <c r="A85" s="1">
        <v>83</v>
      </c>
      <c r="B85">
        <v>43991</v>
      </c>
      <c r="C85">
        <f>IF(ISBLANK(Tabelle1[[#This Row],[Column1]]),"",VALUE(LEFT(Tabelle1[[#This Row],[Column1]],2) &amp; "000"))</f>
        <v>43000</v>
      </c>
      <c r="D85" t="s">
        <v>220</v>
      </c>
      <c r="E85">
        <v>50735</v>
      </c>
      <c r="F85" t="s">
        <v>9</v>
      </c>
      <c r="G85" t="s">
        <v>221</v>
      </c>
      <c r="H85">
        <v>50.9937553405762</v>
      </c>
      <c r="I85">
        <v>6.9599199295043901</v>
      </c>
      <c r="K85" t="str">
        <f>IF(ISBLANK(Tabelle1[[#This Row],[Column12]]),"",_xlfn.IFNA(VLOOKUP(Tabelle1[[#This Row],[Column12]],Tabelle1!$A$1:$C$89,3,FALSE),""))</f>
        <v>Bau- und Ausbaugewerbe</v>
      </c>
      <c r="L85" s="12">
        <f>VALUE(LEFT(Tabelle1[[#This Row],[Column5]],FIND(" T",Tabelle1[[#This Row],[Column5]])-1))*1000</f>
        <v>409784000</v>
      </c>
      <c r="M85" s="12">
        <f ca="1">ROUND(Tabelle1[[#This Row],[Umsatz normiert]]*0.01*RANDBETWEEN(70,130)/100000,0)</f>
        <v>3196</v>
      </c>
      <c r="N85" s="12">
        <f ca="1">ROUND(Tabelle1[[#This Row],[Umsatz normiert]]*0.004*RANDBETWEEN(70,130)/100000,0)</f>
        <v>1885</v>
      </c>
      <c r="O85" s="12">
        <f ca="1">Tabelle1[[#This Row],[Ertragspotenzial]]-SUM(Tabelle1[[#This Row],[Finanzierungsgeschäft]:[Provision]])</f>
        <v>3033</v>
      </c>
      <c r="P85" s="12">
        <f ca="1">ROUND(Tabelle1[[#This Row],[Umsatz normiert]]*0.02*RANDBETWEEN(90,100)/100000,0)</f>
        <v>8114</v>
      </c>
      <c r="Q85" t="s">
        <v>714</v>
      </c>
      <c r="R8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85" s="5" t="str">
        <f ca="1">VLOOKUP(RANDBETWEEN(1,15),Tabelle2!$A$1:$B$15,2,FALSE)</f>
        <v>3C</v>
      </c>
      <c r="T85" t="s">
        <v>1112</v>
      </c>
    </row>
    <row r="86" spans="1:20" x14ac:dyDescent="0.35">
      <c r="A86" s="1">
        <v>84</v>
      </c>
      <c r="B86">
        <v>46310</v>
      </c>
      <c r="C86">
        <f>IF(ISBLANK(Tabelle1[[#This Row],[Column1]]),"",VALUE(LEFT(Tabelle1[[#This Row],[Column1]],2) &amp; "000"))</f>
        <v>46000</v>
      </c>
      <c r="D86" t="s">
        <v>222</v>
      </c>
      <c r="E86">
        <v>50997</v>
      </c>
      <c r="F86" t="s">
        <v>9</v>
      </c>
      <c r="G86" t="s">
        <v>223</v>
      </c>
      <c r="H86">
        <v>50.865123748779297</v>
      </c>
      <c r="I86">
        <v>6.9591798782348597</v>
      </c>
      <c r="J86" t="s">
        <v>224</v>
      </c>
      <c r="K86" t="str">
        <f>IF(ISBLANK(Tabelle1[[#This Row],[Column12]]),"",_xlfn.IFNA(VLOOKUP(Tabelle1[[#This Row],[Column12]],Tabelle1!$A$1:$C$89,3,FALSE),""))</f>
        <v>Großhandel</v>
      </c>
      <c r="L86" s="12">
        <f>VALUE(LEFT(Tabelle1[[#This Row],[Column5]],FIND(" T",Tabelle1[[#This Row],[Column5]])-1))*1000</f>
        <v>404368000</v>
      </c>
      <c r="M86" s="12">
        <f ca="1">ROUND(Tabelle1[[#This Row],[Umsatz normiert]]*0.01*RANDBETWEEN(70,130)/100000,0)</f>
        <v>2911</v>
      </c>
      <c r="N86" s="12">
        <f ca="1">ROUND(Tabelle1[[#This Row],[Umsatz normiert]]*0.004*RANDBETWEEN(70,130)/100000,0)</f>
        <v>1456</v>
      </c>
      <c r="O86" s="12">
        <f ca="1">Tabelle1[[#This Row],[Ertragspotenzial]]-SUM(Tabelle1[[#This Row],[Finanzierungsgeschäft]:[Provision]])</f>
        <v>3073</v>
      </c>
      <c r="P86" s="12">
        <f ca="1">ROUND(Tabelle1[[#This Row],[Umsatz normiert]]*0.02*RANDBETWEEN(90,100)/100000,0)</f>
        <v>7440</v>
      </c>
      <c r="Q86" t="s">
        <v>715</v>
      </c>
      <c r="R8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Alexander.Schulte@rosenbaumgruppe.eu</v>
      </c>
      <c r="S86" s="5" t="str">
        <f ca="1">VLOOKUP(RANDBETWEEN(1,15),Tabelle2!$A$1:$B$15,2,FALSE)</f>
        <v>3A</v>
      </c>
      <c r="T86" t="s">
        <v>1132</v>
      </c>
    </row>
    <row r="87" spans="1:20" x14ac:dyDescent="0.35">
      <c r="A87" s="1">
        <v>85</v>
      </c>
      <c r="B87">
        <v>96090</v>
      </c>
      <c r="C87">
        <f>IF(ISBLANK(Tabelle1[[#This Row],[Column1]]),"",VALUE(LEFT(Tabelle1[[#This Row],[Column1]],2) &amp; "000"))</f>
        <v>96000</v>
      </c>
      <c r="D87" t="s">
        <v>225</v>
      </c>
      <c r="E87">
        <v>50829</v>
      </c>
      <c r="F87" t="s">
        <v>9</v>
      </c>
      <c r="G87" t="s">
        <v>226</v>
      </c>
      <c r="H87">
        <v>50.9426078796387</v>
      </c>
      <c r="I87">
        <v>6.9679660797119096</v>
      </c>
      <c r="J87" t="s">
        <v>227</v>
      </c>
      <c r="K87" t="str">
        <f>IF(ISBLANK(Tabelle1[[#This Row],[Column12]]),"",_xlfn.IFNA(VLOOKUP(Tabelle1[[#This Row],[Column12]],Tabelle1!$A$1:$C$89,3,FALSE),""))</f>
        <v>Dienstleistung</v>
      </c>
      <c r="L87" s="12">
        <f>VALUE(LEFT(Tabelle1[[#This Row],[Column5]],FIND(" T",Tabelle1[[#This Row],[Column5]])-1))*1000</f>
        <v>385979000</v>
      </c>
      <c r="M87" s="12">
        <f ca="1">ROUND(Tabelle1[[#This Row],[Umsatz normiert]]*0.01*RANDBETWEEN(70,130)/100000,0)</f>
        <v>3088</v>
      </c>
      <c r="N87" s="12">
        <f ca="1">ROUND(Tabelle1[[#This Row],[Umsatz normiert]]*0.004*RANDBETWEEN(70,130)/100000,0)</f>
        <v>1204</v>
      </c>
      <c r="O87" s="12">
        <f ca="1">Tabelle1[[#This Row],[Ertragspotenzial]]-SUM(Tabelle1[[#This Row],[Finanzierungsgeschäft]:[Provision]])</f>
        <v>2964</v>
      </c>
      <c r="P87" s="12">
        <f ca="1">ROUND(Tabelle1[[#This Row],[Umsatz normiert]]*0.02*RANDBETWEEN(90,100)/100000,0)</f>
        <v>7256</v>
      </c>
      <c r="Q87" t="s">
        <v>716</v>
      </c>
      <c r="R8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Fiete.Dietrich@qsc.de</v>
      </c>
      <c r="S87" s="5" t="str">
        <f ca="1">VLOOKUP(RANDBETWEEN(1,15),Tabelle2!$A$1:$B$15,2,FALSE)</f>
        <v>3C</v>
      </c>
    </row>
    <row r="88" spans="1:20" x14ac:dyDescent="0.35">
      <c r="A88" s="1">
        <v>86</v>
      </c>
      <c r="B88">
        <v>86100</v>
      </c>
      <c r="C88">
        <f>IF(ISBLANK(Tabelle1[[#This Row],[Column1]]),"",VALUE(LEFT(Tabelle1[[#This Row],[Column1]],2) &amp; "000"))</f>
        <v>86000</v>
      </c>
      <c r="D88" t="s">
        <v>228</v>
      </c>
      <c r="E88">
        <v>50737</v>
      </c>
      <c r="F88" t="s">
        <v>9</v>
      </c>
      <c r="G88" t="s">
        <v>229</v>
      </c>
      <c r="H88">
        <v>50.986595153808601</v>
      </c>
      <c r="I88">
        <v>6.9374141693115199</v>
      </c>
      <c r="J88" t="s">
        <v>230</v>
      </c>
      <c r="K88" t="str">
        <f>IF(ISBLANK(Tabelle1[[#This Row],[Column12]]),"",_xlfn.IFNA(VLOOKUP(Tabelle1[[#This Row],[Column12]],Tabelle1!$A$1:$C$89,3,FALSE),""))</f>
        <v>Dienstleistung</v>
      </c>
      <c r="L88" s="12">
        <f>VALUE(LEFT(Tabelle1[[#This Row],[Column5]],FIND(" T",Tabelle1[[#This Row],[Column5]])-1))*1000</f>
        <v>377471000</v>
      </c>
      <c r="M88" s="12">
        <f ca="1">ROUND(Tabelle1[[#This Row],[Umsatz normiert]]*0.01*RANDBETWEEN(70,130)/100000,0)</f>
        <v>2907</v>
      </c>
      <c r="N88" s="12">
        <f ca="1">ROUND(Tabelle1[[#This Row],[Umsatz normiert]]*0.004*RANDBETWEEN(70,130)/100000,0)</f>
        <v>1419</v>
      </c>
      <c r="O88" s="12">
        <f ca="1">Tabelle1[[#This Row],[Ertragspotenzial]]-SUM(Tabelle1[[#This Row],[Finanzierungsgeschäft]:[Provision]])</f>
        <v>3072</v>
      </c>
      <c r="P88" s="12">
        <f ca="1">ROUND(Tabelle1[[#This Row],[Umsatz normiert]]*0.02*RANDBETWEEN(90,100)/100000,0)</f>
        <v>7398</v>
      </c>
      <c r="Q88" t="s">
        <v>717</v>
      </c>
      <c r="R8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Arvid.Ziegler@cellitinnenhaeuser.de</v>
      </c>
      <c r="S88" s="5" t="str">
        <f ca="1">VLOOKUP(RANDBETWEEN(1,15),Tabelle2!$A$1:$B$15,2,FALSE)</f>
        <v>3A</v>
      </c>
      <c r="T88" t="s">
        <v>1136</v>
      </c>
    </row>
    <row r="89" spans="1:20" x14ac:dyDescent="0.35">
      <c r="A89" s="1">
        <v>87</v>
      </c>
      <c r="B89">
        <v>74900</v>
      </c>
      <c r="C89">
        <f>IF(ISBLANK(Tabelle1[[#This Row],[Column1]]),"",VALUE(LEFT(Tabelle1[[#This Row],[Column1]],2) &amp; "000"))</f>
        <v>74000</v>
      </c>
      <c r="D89" t="s">
        <v>231</v>
      </c>
      <c r="E89">
        <v>51105</v>
      </c>
      <c r="F89" t="s">
        <v>9</v>
      </c>
      <c r="G89" t="s">
        <v>232</v>
      </c>
      <c r="H89">
        <v>50.9426078796387</v>
      </c>
      <c r="I89">
        <v>6.9679660797119096</v>
      </c>
      <c r="J89" t="s">
        <v>233</v>
      </c>
      <c r="K89" t="str">
        <f>IF(ISBLANK(Tabelle1[[#This Row],[Column12]]),"",_xlfn.IFNA(VLOOKUP(Tabelle1[[#This Row],[Column12]],Tabelle1!$A$1:$C$89,3,FALSE),""))</f>
        <v>Dienstleistung</v>
      </c>
      <c r="L89" s="12">
        <f>VALUE(LEFT(Tabelle1[[#This Row],[Column5]],FIND(" T",Tabelle1[[#This Row],[Column5]])-1))*1000</f>
        <v>376876000</v>
      </c>
      <c r="M89" s="12">
        <f ca="1">ROUND(Tabelle1[[#This Row],[Umsatz normiert]]*0.01*RANDBETWEEN(70,130)/100000,0)</f>
        <v>3090</v>
      </c>
      <c r="N89" s="12">
        <f ca="1">ROUND(Tabelle1[[#This Row],[Umsatz normiert]]*0.004*RANDBETWEEN(70,130)/100000,0)</f>
        <v>1809</v>
      </c>
      <c r="O89" s="12">
        <f ca="1">Tabelle1[[#This Row],[Ertragspotenzial]]-SUM(Tabelle1[[#This Row],[Finanzierungsgeschäft]:[Provision]])</f>
        <v>2262</v>
      </c>
      <c r="P89" s="12">
        <f ca="1">ROUND(Tabelle1[[#This Row],[Umsatz normiert]]*0.02*RANDBETWEEN(90,100)/100000,0)</f>
        <v>7161</v>
      </c>
      <c r="Q89" t="s">
        <v>718</v>
      </c>
      <c r="R8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Luca.Kuhn@emons.de</v>
      </c>
      <c r="S89" s="5" t="str">
        <f ca="1">VLOOKUP(RANDBETWEEN(1,15),Tabelle2!$A$1:$B$15,2,FALSE)</f>
        <v>3A</v>
      </c>
    </row>
    <row r="90" spans="1:20" x14ac:dyDescent="0.35">
      <c r="A90" s="1">
        <v>88</v>
      </c>
      <c r="B90">
        <v>20590</v>
      </c>
      <c r="C90">
        <f>IF(ISBLANK(Tabelle1[[#This Row],[Column1]]),"",VALUE(LEFT(Tabelle1[[#This Row],[Column1]],2) &amp; "000"))</f>
        <v>20000</v>
      </c>
      <c r="D90" t="s">
        <v>234</v>
      </c>
      <c r="E90">
        <v>50735</v>
      </c>
      <c r="F90" t="s">
        <v>9</v>
      </c>
      <c r="G90" t="s">
        <v>235</v>
      </c>
      <c r="H90">
        <v>50.9937553405762</v>
      </c>
      <c r="I90">
        <v>6.9599199295043901</v>
      </c>
      <c r="J90" t="s">
        <v>236</v>
      </c>
      <c r="K90" t="str">
        <f>IF(ISBLANK(Tabelle1[[#This Row],[Column12]]),"",_xlfn.IFNA(VLOOKUP(Tabelle1[[#This Row],[Column12]],Tabelle1!$A$1:$C$89,3,FALSE),""))</f>
        <v>Industrie/ Handwerk</v>
      </c>
      <c r="L90" s="12">
        <f>VALUE(LEFT(Tabelle1[[#This Row],[Column5]],FIND(" T",Tabelle1[[#This Row],[Column5]])-1))*1000</f>
        <v>370837000</v>
      </c>
      <c r="M90" s="12">
        <f ca="1">ROUND(Tabelle1[[#This Row],[Umsatz normiert]]*0.01*RANDBETWEEN(70,130)/100000,0)</f>
        <v>3968</v>
      </c>
      <c r="N90" s="12">
        <f ca="1">ROUND(Tabelle1[[#This Row],[Umsatz normiert]]*0.004*RANDBETWEEN(70,130)/100000,0)</f>
        <v>1380</v>
      </c>
      <c r="O90" s="12">
        <f ca="1">Tabelle1[[#This Row],[Ertragspotenzial]]-SUM(Tabelle1[[#This Row],[Finanzierungsgeschäft]:[Provision]])</f>
        <v>1920</v>
      </c>
      <c r="P90" s="12">
        <f ca="1">ROUND(Tabelle1[[#This Row],[Umsatz normiert]]*0.02*RANDBETWEEN(90,100)/100000,0)</f>
        <v>7268</v>
      </c>
      <c r="Q90" t="s">
        <v>719</v>
      </c>
      <c r="R9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Nils.Kuehn@chemcologne.de</v>
      </c>
      <c r="S90" s="5" t="str">
        <f ca="1">VLOOKUP(RANDBETWEEN(1,15),Tabelle2!$A$1:$B$15,2,FALSE)</f>
        <v>1C</v>
      </c>
      <c r="T90" t="s">
        <v>1112</v>
      </c>
    </row>
    <row r="91" spans="1:20" x14ac:dyDescent="0.35">
      <c r="A91" s="1">
        <v>89</v>
      </c>
      <c r="B91">
        <v>86100</v>
      </c>
      <c r="C91">
        <f>IF(ISBLANK(Tabelle1[[#This Row],[Column1]]),"",VALUE(LEFT(Tabelle1[[#This Row],[Column1]],2) &amp; "000"))</f>
        <v>86000</v>
      </c>
      <c r="D91" t="s">
        <v>237</v>
      </c>
      <c r="E91">
        <v>51067</v>
      </c>
      <c r="F91" t="s">
        <v>9</v>
      </c>
      <c r="G91" t="s">
        <v>238</v>
      </c>
      <c r="H91">
        <v>50.9644584655762</v>
      </c>
      <c r="I91">
        <v>7.0407657623290998</v>
      </c>
      <c r="J91" t="s">
        <v>239</v>
      </c>
      <c r="K91" t="str">
        <f>IF(ISBLANK(Tabelle1[[#This Row],[Column12]]),"",_xlfn.IFNA(VLOOKUP(Tabelle1[[#This Row],[Column12]],Tabelle1!$A$1:$C$89,3,FALSE),""))</f>
        <v>Dienstleistung</v>
      </c>
      <c r="L91" s="12">
        <f>VALUE(LEFT(Tabelle1[[#This Row],[Column5]],FIND(" T",Tabelle1[[#This Row],[Column5]])-1))*1000</f>
        <v>365815000</v>
      </c>
      <c r="M91" s="12">
        <f ca="1">ROUND(Tabelle1[[#This Row],[Umsatz normiert]]*0.01*RANDBETWEEN(70,130)/100000,0)</f>
        <v>4170</v>
      </c>
      <c r="N91" s="12">
        <f ca="1">ROUND(Tabelle1[[#This Row],[Umsatz normiert]]*0.004*RANDBETWEEN(70,130)/100000,0)</f>
        <v>1668</v>
      </c>
      <c r="O91" s="12">
        <f ca="1">Tabelle1[[#This Row],[Ertragspotenzial]]-SUM(Tabelle1[[#This Row],[Finanzierungsgeschäft]:[Provision]])</f>
        <v>820</v>
      </c>
      <c r="P91" s="12">
        <f ca="1">ROUND(Tabelle1[[#This Row],[Umsatz normiert]]*0.02*RANDBETWEEN(90,100)/100000,0)</f>
        <v>6658</v>
      </c>
      <c r="Q91" t="s">
        <v>720</v>
      </c>
      <c r="R9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Julia.Pohl@kliniken-koeln.de</v>
      </c>
      <c r="S91" s="5" t="str">
        <f ca="1">VLOOKUP(RANDBETWEEN(1,15),Tabelle2!$A$1:$B$15,2,FALSE)</f>
        <v>2B</v>
      </c>
      <c r="T91" t="s">
        <v>1122</v>
      </c>
    </row>
    <row r="92" spans="1:20" x14ac:dyDescent="0.35">
      <c r="A92" s="1">
        <v>90</v>
      </c>
      <c r="B92">
        <v>35140</v>
      </c>
      <c r="C92">
        <f>IF(ISBLANK(Tabelle1[[#This Row],[Column1]]),"",VALUE(LEFT(Tabelle1[[#This Row],[Column1]],2) &amp; "000"))</f>
        <v>35000</v>
      </c>
      <c r="D92" t="s">
        <v>240</v>
      </c>
      <c r="E92">
        <v>50677</v>
      </c>
      <c r="F92" t="s">
        <v>9</v>
      </c>
      <c r="G92" t="s">
        <v>241</v>
      </c>
      <c r="H92">
        <v>50.922035217285199</v>
      </c>
      <c r="I92">
        <v>6.9494361877441397</v>
      </c>
      <c r="J92" t="s">
        <v>242</v>
      </c>
      <c r="K92" t="str">
        <f>IF(ISBLANK(Tabelle1[[#This Row],[Column12]]),"",_xlfn.IFNA(VLOOKUP(Tabelle1[[#This Row],[Column12]],Tabelle1!$A$1:$C$89,3,FALSE),""))</f>
        <v>Dienstleistung</v>
      </c>
      <c r="L92" s="12">
        <f>VALUE(LEFT(Tabelle1[[#This Row],[Column5]],FIND(" T",Tabelle1[[#This Row],[Column5]])-1))*1000</f>
        <v>360492000</v>
      </c>
      <c r="M92" s="12">
        <f ca="1">ROUND(Tabelle1[[#This Row],[Umsatz normiert]]*0.01*RANDBETWEEN(70,130)/100000,0)</f>
        <v>3280</v>
      </c>
      <c r="N92" s="12">
        <f ca="1">ROUND(Tabelle1[[#This Row],[Umsatz normiert]]*0.004*RANDBETWEEN(70,130)/100000,0)</f>
        <v>1745</v>
      </c>
      <c r="O92" s="12">
        <f ca="1">Tabelle1[[#This Row],[Ertragspotenzial]]-SUM(Tabelle1[[#This Row],[Finanzierungsgeschäft]:[Provision]])</f>
        <v>1608</v>
      </c>
      <c r="P92" s="12">
        <f ca="1">ROUND(Tabelle1[[#This Row],[Umsatz normiert]]*0.02*RANDBETWEEN(90,100)/100000,0)</f>
        <v>6633</v>
      </c>
      <c r="Q92" t="s">
        <v>721</v>
      </c>
      <c r="R9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Lara.Engel@e-wie-einfach.de</v>
      </c>
      <c r="S92" s="5" t="str">
        <f ca="1">VLOOKUP(RANDBETWEEN(1,15),Tabelle2!$A$1:$B$15,2,FALSE)</f>
        <v>1D</v>
      </c>
      <c r="T92" t="s">
        <v>1137</v>
      </c>
    </row>
    <row r="93" spans="1:20" x14ac:dyDescent="0.35">
      <c r="A93" s="1">
        <v>91</v>
      </c>
      <c r="B93">
        <v>46493</v>
      </c>
      <c r="C93">
        <f>IF(ISBLANK(Tabelle1[[#This Row],[Column1]]),"",VALUE(LEFT(Tabelle1[[#This Row],[Column1]],2) &amp; "000"))</f>
        <v>46000</v>
      </c>
      <c r="D93" t="s">
        <v>243</v>
      </c>
      <c r="E93">
        <v>51063</v>
      </c>
      <c r="F93" t="s">
        <v>9</v>
      </c>
      <c r="G93" t="s">
        <v>244</v>
      </c>
      <c r="H93">
        <v>50.966751098632798</v>
      </c>
      <c r="I93">
        <v>7.0143260955810502</v>
      </c>
      <c r="J93" t="s">
        <v>245</v>
      </c>
      <c r="K93" t="str">
        <f>IF(ISBLANK(Tabelle1[[#This Row],[Column12]]),"",_xlfn.IFNA(VLOOKUP(Tabelle1[[#This Row],[Column12]],Tabelle1!$A$1:$C$89,3,FALSE),""))</f>
        <v>Großhandel</v>
      </c>
      <c r="L93" s="12">
        <f>VALUE(LEFT(Tabelle1[[#This Row],[Column5]],FIND(" T",Tabelle1[[#This Row],[Column5]])-1))*1000</f>
        <v>354775000</v>
      </c>
      <c r="M93" s="12">
        <f ca="1">ROUND(Tabelle1[[#This Row],[Umsatz normiert]]*0.01*RANDBETWEEN(70,130)/100000,0)</f>
        <v>4435</v>
      </c>
      <c r="N93" s="12">
        <f ca="1">ROUND(Tabelle1[[#This Row],[Umsatz normiert]]*0.004*RANDBETWEEN(70,130)/100000,0)</f>
        <v>1107</v>
      </c>
      <c r="O93" s="12">
        <f ca="1">Tabelle1[[#This Row],[Ertragspotenzial]]-SUM(Tabelle1[[#This Row],[Finanzierungsgeschäft]:[Provision]])</f>
        <v>1199</v>
      </c>
      <c r="P93" s="12">
        <f ca="1">ROUND(Tabelle1[[#This Row],[Umsatz normiert]]*0.02*RANDBETWEEN(90,100)/100000,0)</f>
        <v>6741</v>
      </c>
      <c r="Q93" t="s">
        <v>722</v>
      </c>
      <c r="R9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Noah.Horn@beeline-group.com</v>
      </c>
      <c r="S93" s="5" t="str">
        <f ca="1">VLOOKUP(RANDBETWEEN(1,15),Tabelle2!$A$1:$B$15,2,FALSE)</f>
        <v>3D</v>
      </c>
      <c r="T93" t="s">
        <v>1138</v>
      </c>
    </row>
    <row r="94" spans="1:20" x14ac:dyDescent="0.35">
      <c r="A94" s="1">
        <v>92</v>
      </c>
      <c r="B94">
        <v>15120</v>
      </c>
      <c r="C94">
        <f>IF(ISBLANK(Tabelle1[[#This Row],[Column1]]),"",VALUE(LEFT(Tabelle1[[#This Row],[Column1]],2) &amp; "000"))</f>
        <v>15000</v>
      </c>
      <c r="D94" t="s">
        <v>246</v>
      </c>
      <c r="E94">
        <v>50829</v>
      </c>
      <c r="F94" t="s">
        <v>9</v>
      </c>
      <c r="G94" t="s">
        <v>247</v>
      </c>
      <c r="H94">
        <v>50.971748352050803</v>
      </c>
      <c r="I94">
        <v>6.86026811599731</v>
      </c>
      <c r="K94" t="str">
        <f>IF(ISBLANK(Tabelle1[[#This Row],[Column12]]),"",_xlfn.IFNA(VLOOKUP(Tabelle1[[#This Row],[Column12]],Tabelle1!$A$1:$C$89,3,FALSE),""))</f>
        <v>Industrie/ Handwerk</v>
      </c>
      <c r="L94" s="12">
        <f>VALUE(LEFT(Tabelle1[[#This Row],[Column5]],FIND(" T",Tabelle1[[#This Row],[Column5]])-1))*1000</f>
        <v>350424000</v>
      </c>
      <c r="M94" s="12">
        <f ca="1">ROUND(Tabelle1[[#This Row],[Umsatz normiert]]*0.01*RANDBETWEEN(70,130)/100000,0)</f>
        <v>4135</v>
      </c>
      <c r="N94" s="12">
        <f ca="1">ROUND(Tabelle1[[#This Row],[Umsatz normiert]]*0.004*RANDBETWEEN(70,130)/100000,0)</f>
        <v>1346</v>
      </c>
      <c r="O94" s="12">
        <f ca="1">Tabelle1[[#This Row],[Ertragspotenzial]]-SUM(Tabelle1[[#This Row],[Finanzierungsgeschäft]:[Provision]])</f>
        <v>1317</v>
      </c>
      <c r="P94" s="12">
        <f ca="1">ROUND(Tabelle1[[#This Row],[Umsatz normiert]]*0.02*RANDBETWEEN(90,100)/100000,0)</f>
        <v>6798</v>
      </c>
      <c r="Q94" t="s">
        <v>723</v>
      </c>
      <c r="R9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94" s="5" t="str">
        <f ca="1">VLOOKUP(RANDBETWEEN(1,15),Tabelle2!$A$1:$B$15,2,FALSE)</f>
        <v>2B</v>
      </c>
      <c r="T94" t="s">
        <v>1126</v>
      </c>
    </row>
    <row r="95" spans="1:20" x14ac:dyDescent="0.35">
      <c r="A95" s="1">
        <v>93</v>
      </c>
      <c r="B95">
        <v>46340</v>
      </c>
      <c r="C95">
        <f>IF(ISBLANK(Tabelle1[[#This Row],[Column1]]),"",VALUE(LEFT(Tabelle1[[#This Row],[Column1]],2) &amp; "000"))</f>
        <v>46000</v>
      </c>
      <c r="D95" t="s">
        <v>248</v>
      </c>
      <c r="E95">
        <v>50674</v>
      </c>
      <c r="F95" t="s">
        <v>9</v>
      </c>
      <c r="G95" t="s">
        <v>249</v>
      </c>
      <c r="H95">
        <v>50.931484222412102</v>
      </c>
      <c r="I95">
        <v>6.9333648681640598</v>
      </c>
      <c r="J95" t="s">
        <v>250</v>
      </c>
      <c r="K95" t="str">
        <f>IF(ISBLANK(Tabelle1[[#This Row],[Column12]]),"",_xlfn.IFNA(VLOOKUP(Tabelle1[[#This Row],[Column12]],Tabelle1!$A$1:$C$89,3,FALSE),""))</f>
        <v>Großhandel</v>
      </c>
      <c r="L95" s="12">
        <f>VALUE(LEFT(Tabelle1[[#This Row],[Column5]],FIND(" T",Tabelle1[[#This Row],[Column5]])-1))*1000</f>
        <v>344589000</v>
      </c>
      <c r="M95" s="12">
        <f ca="1">ROUND(Tabelle1[[#This Row],[Umsatz normiert]]*0.01*RANDBETWEEN(70,130)/100000,0)</f>
        <v>2998</v>
      </c>
      <c r="N95" s="12">
        <f ca="1">ROUND(Tabelle1[[#This Row],[Umsatz normiert]]*0.004*RANDBETWEEN(70,130)/100000,0)</f>
        <v>1185</v>
      </c>
      <c r="O95" s="12">
        <f ca="1">Tabelle1[[#This Row],[Ertragspotenzial]]-SUM(Tabelle1[[#This Row],[Finanzierungsgeschäft]:[Provision]])</f>
        <v>2157</v>
      </c>
      <c r="P95" s="12">
        <f ca="1">ROUND(Tabelle1[[#This Row],[Umsatz normiert]]*0.02*RANDBETWEEN(90,100)/100000,0)</f>
        <v>6340</v>
      </c>
      <c r="Q95" t="s">
        <v>724</v>
      </c>
      <c r="R9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Maria.Bergmann@pernod-ricard.de</v>
      </c>
      <c r="S95" s="5" t="str">
        <f ca="1">VLOOKUP(RANDBETWEEN(1,15),Tabelle2!$A$1:$B$15,2,FALSE)</f>
        <v>1A</v>
      </c>
      <c r="T95" t="s">
        <v>1139</v>
      </c>
    </row>
    <row r="96" spans="1:20" x14ac:dyDescent="0.35">
      <c r="A96" s="1">
        <v>94</v>
      </c>
      <c r="B96">
        <v>70101</v>
      </c>
      <c r="C96">
        <f>IF(ISBLANK(Tabelle1[[#This Row],[Column1]]),"",VALUE(LEFT(Tabelle1[[#This Row],[Column1]],2) &amp; "000"))</f>
        <v>70000</v>
      </c>
      <c r="D96" t="s">
        <v>251</v>
      </c>
      <c r="E96">
        <v>50670</v>
      </c>
      <c r="F96" t="s">
        <v>9</v>
      </c>
      <c r="G96" t="s">
        <v>252</v>
      </c>
      <c r="H96">
        <v>50.980910000000002</v>
      </c>
      <c r="I96">
        <v>6.9441100000000002</v>
      </c>
      <c r="J96" t="s">
        <v>253</v>
      </c>
      <c r="K96" t="str">
        <f>IF(ISBLANK(Tabelle1[[#This Row],[Column12]]),"",_xlfn.IFNA(VLOOKUP(Tabelle1[[#This Row],[Column12]],Tabelle1!$A$1:$C$89,3,FALSE),""))</f>
        <v>Dienstleistung</v>
      </c>
      <c r="L96" s="12">
        <f>VALUE(LEFT(Tabelle1[[#This Row],[Column5]],FIND(" T",Tabelle1[[#This Row],[Column5]])-1))*1000</f>
        <v>337057000</v>
      </c>
      <c r="M96" s="12">
        <f ca="1">ROUND(Tabelle1[[#This Row],[Umsatz normiert]]*0.01*RANDBETWEEN(70,130)/100000,0)</f>
        <v>2393</v>
      </c>
      <c r="N96" s="12">
        <f ca="1">ROUND(Tabelle1[[#This Row],[Umsatz normiert]]*0.004*RANDBETWEEN(70,130)/100000,0)</f>
        <v>1227</v>
      </c>
      <c r="O96" s="12">
        <f ca="1">Tabelle1[[#This Row],[Ertragspotenzial]]-SUM(Tabelle1[[#This Row],[Finanzierungsgeschäft]:[Provision]])</f>
        <v>2447</v>
      </c>
      <c r="P96" s="12">
        <f ca="1">ROUND(Tabelle1[[#This Row],[Umsatz normiert]]*0.02*RANDBETWEEN(90,100)/100000,0)</f>
        <v>6067</v>
      </c>
      <c r="Q96" t="s">
        <v>725</v>
      </c>
      <c r="R9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Michaela.Thomas@klosterfrau.de</v>
      </c>
      <c r="S96" s="5" t="str">
        <f ca="1">VLOOKUP(RANDBETWEEN(1,15),Tabelle2!$A$1:$B$15,2,FALSE)</f>
        <v>1A</v>
      </c>
      <c r="T96" t="s">
        <v>1140</v>
      </c>
    </row>
    <row r="97" spans="1:20" x14ac:dyDescent="0.35">
      <c r="A97" s="1">
        <v>95</v>
      </c>
      <c r="B97">
        <v>45100</v>
      </c>
      <c r="C97">
        <f>IF(ISBLANK(Tabelle1[[#This Row],[Column1]]),"",VALUE(LEFT(Tabelle1[[#This Row],[Column1]],2) &amp; "000"))</f>
        <v>45000</v>
      </c>
      <c r="D97" t="s">
        <v>254</v>
      </c>
      <c r="E97">
        <v>50823</v>
      </c>
      <c r="F97" t="s">
        <v>9</v>
      </c>
      <c r="G97" t="s">
        <v>255</v>
      </c>
      <c r="H97">
        <v>50.9426078796387</v>
      </c>
      <c r="I97">
        <v>6.9679660797119096</v>
      </c>
      <c r="J97" t="s">
        <v>256</v>
      </c>
      <c r="K97" t="str">
        <f>IF(ISBLANK(Tabelle1[[#This Row],[Column12]]),"",_xlfn.IFNA(VLOOKUP(Tabelle1[[#This Row],[Column12]],Tabelle1!$A$1:$C$89,3,FALSE),""))</f>
        <v>Großhandel</v>
      </c>
      <c r="L97" s="12">
        <f>VALUE(LEFT(Tabelle1[[#This Row],[Column5]],FIND(" T",Tabelle1[[#This Row],[Column5]])-1))*1000</f>
        <v>336770000</v>
      </c>
      <c r="M97" s="12">
        <f ca="1">ROUND(Tabelle1[[#This Row],[Umsatz normiert]]*0.01*RANDBETWEEN(70,130)/100000,0)</f>
        <v>2863</v>
      </c>
      <c r="N97" s="12">
        <f ca="1">ROUND(Tabelle1[[#This Row],[Umsatz normiert]]*0.004*RANDBETWEEN(70,130)/100000,0)</f>
        <v>1441</v>
      </c>
      <c r="O97" s="12">
        <f ca="1">Tabelle1[[#This Row],[Ertragspotenzial]]-SUM(Tabelle1[[#This Row],[Finanzierungsgeschäft]:[Provision]])</f>
        <v>2095</v>
      </c>
      <c r="P97" s="12">
        <f ca="1">ROUND(Tabelle1[[#This Row],[Umsatz normiert]]*0.02*RANDBETWEEN(90,100)/100000,0)</f>
        <v>6399</v>
      </c>
      <c r="Q97" t="s">
        <v>726</v>
      </c>
      <c r="R9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Sven.Voigt@fleischhauer.com</v>
      </c>
      <c r="S97" s="5" t="str">
        <f ca="1">VLOOKUP(RANDBETWEEN(1,15),Tabelle2!$A$1:$B$15,2,FALSE)</f>
        <v>1A</v>
      </c>
    </row>
    <row r="98" spans="1:20" x14ac:dyDescent="0.35">
      <c r="A98" s="1">
        <v>96</v>
      </c>
      <c r="B98">
        <v>21200</v>
      </c>
      <c r="C98">
        <f>IF(ISBLANK(Tabelle1[[#This Row],[Column1]]),"",VALUE(LEFT(Tabelle1[[#This Row],[Column1]],2) &amp; "000"))</f>
        <v>21000</v>
      </c>
      <c r="D98" t="s">
        <v>257</v>
      </c>
      <c r="E98">
        <v>51067</v>
      </c>
      <c r="F98" t="s">
        <v>9</v>
      </c>
      <c r="G98" t="s">
        <v>258</v>
      </c>
      <c r="H98">
        <v>50.9644584655762</v>
      </c>
      <c r="I98">
        <v>7.0407657623290998</v>
      </c>
      <c r="K98" t="str">
        <f>IF(ISBLANK(Tabelle1[[#This Row],[Column12]]),"",_xlfn.IFNA(VLOOKUP(Tabelle1[[#This Row],[Column12]],Tabelle1!$A$1:$C$89,3,FALSE),""))</f>
        <v>Industrie/ Handwerk</v>
      </c>
      <c r="L98" s="12">
        <f>VALUE(LEFT(Tabelle1[[#This Row],[Column5]],FIND(" T",Tabelle1[[#This Row],[Column5]])-1))*1000</f>
        <v>335135000</v>
      </c>
      <c r="M98" s="12">
        <f ca="1">ROUND(Tabelle1[[#This Row],[Umsatz normiert]]*0.01*RANDBETWEEN(70,130)/100000,0)</f>
        <v>2983</v>
      </c>
      <c r="N98" s="12">
        <f ca="1">ROUND(Tabelle1[[#This Row],[Umsatz normiert]]*0.004*RANDBETWEEN(70,130)/100000,0)</f>
        <v>1153</v>
      </c>
      <c r="O98" s="12">
        <f ca="1">Tabelle1[[#This Row],[Ertragspotenzial]]-SUM(Tabelle1[[#This Row],[Finanzierungsgeschäft]:[Provision]])</f>
        <v>2098</v>
      </c>
      <c r="P98" s="12">
        <f ca="1">ROUND(Tabelle1[[#This Row],[Umsatz normiert]]*0.02*RANDBETWEEN(90,100)/100000,0)</f>
        <v>6234</v>
      </c>
      <c r="Q98" t="s">
        <v>727</v>
      </c>
      <c r="R9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98" s="5" t="str">
        <f ca="1">VLOOKUP(RANDBETWEEN(1,15),Tabelle2!$A$1:$B$15,2,FALSE)</f>
        <v>1D</v>
      </c>
      <c r="T98" t="s">
        <v>1122</v>
      </c>
    </row>
    <row r="99" spans="1:20" x14ac:dyDescent="0.35">
      <c r="A99" s="1">
        <v>97</v>
      </c>
      <c r="C99" t="str">
        <f>IF(ISBLANK(Tabelle1[[#This Row],[Column1]]),"",VALUE(LEFT(Tabelle1[[#This Row],[Column1]],2) &amp; "000"))</f>
        <v/>
      </c>
      <c r="D99" t="s">
        <v>259</v>
      </c>
      <c r="E99">
        <v>50858</v>
      </c>
      <c r="F99" t="s">
        <v>9</v>
      </c>
      <c r="G99" t="s">
        <v>260</v>
      </c>
      <c r="H99">
        <v>50.921546936035199</v>
      </c>
      <c r="I99">
        <v>6.8575301170349103</v>
      </c>
      <c r="J99" t="s">
        <v>261</v>
      </c>
      <c r="K99" t="str">
        <f>IF(ISBLANK(Tabelle1[[#This Row],[Column12]]),"",_xlfn.IFNA(VLOOKUP(Tabelle1[[#This Row],[Column12]],Tabelle1!$A$1:$C$89,3,FALSE),""))</f>
        <v/>
      </c>
      <c r="L99" s="12">
        <f>VALUE(LEFT(Tabelle1[[#This Row],[Column5]],FIND(" T",Tabelle1[[#This Row],[Column5]])-1))*1000</f>
        <v>327521000</v>
      </c>
      <c r="M99" s="12">
        <f ca="1">ROUND(Tabelle1[[#This Row],[Umsatz normiert]]*0.01*RANDBETWEEN(70,130)/100000,0)</f>
        <v>3210</v>
      </c>
      <c r="N99" s="12">
        <f ca="1">ROUND(Tabelle1[[#This Row],[Umsatz normiert]]*0.004*RANDBETWEEN(70,130)/100000,0)</f>
        <v>1507</v>
      </c>
      <c r="O99" s="12">
        <f ca="1">Tabelle1[[#This Row],[Ertragspotenzial]]-SUM(Tabelle1[[#This Row],[Finanzierungsgeschäft]:[Provision]])</f>
        <v>1244</v>
      </c>
      <c r="P99" s="12">
        <f ca="1">ROUND(Tabelle1[[#This Row],[Umsatz normiert]]*0.02*RANDBETWEEN(90,100)/100000,0)</f>
        <v>5961</v>
      </c>
      <c r="Q99" t="s">
        <v>728</v>
      </c>
      <c r="R9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Nele.Arnold@mylogistics.net</v>
      </c>
      <c r="S99" s="5" t="str">
        <f ca="1">VLOOKUP(RANDBETWEEN(1,15),Tabelle2!$A$1:$B$15,2,FALSE)</f>
        <v>1E</v>
      </c>
    </row>
    <row r="100" spans="1:20" x14ac:dyDescent="0.35">
      <c r="A100" s="1">
        <v>98</v>
      </c>
      <c r="C100" t="str">
        <f>IF(ISBLANK(Tabelle1[[#This Row],[Column1]]),"",VALUE(LEFT(Tabelle1[[#This Row],[Column1]],2) &amp; "000"))</f>
        <v/>
      </c>
      <c r="D100" t="s">
        <v>262</v>
      </c>
      <c r="E100">
        <v>51107</v>
      </c>
      <c r="F100" t="s">
        <v>9</v>
      </c>
      <c r="G100" t="s">
        <v>260</v>
      </c>
      <c r="H100">
        <v>50.922035217285199</v>
      </c>
      <c r="I100">
        <v>7.0770702362060502</v>
      </c>
      <c r="K100" t="str">
        <f>IF(ISBLANK(Tabelle1[[#This Row],[Column12]]),"",_xlfn.IFNA(VLOOKUP(Tabelle1[[#This Row],[Column12]],Tabelle1!$A$1:$C$89,3,FALSE),""))</f>
        <v/>
      </c>
      <c r="L100" s="12">
        <f>VALUE(LEFT(Tabelle1[[#This Row],[Column5]],FIND(" T",Tabelle1[[#This Row],[Column5]])-1))*1000</f>
        <v>327521000</v>
      </c>
      <c r="M100" s="12">
        <f ca="1">ROUND(Tabelle1[[#This Row],[Umsatz normiert]]*0.01*RANDBETWEEN(70,130)/100000,0)</f>
        <v>3079</v>
      </c>
      <c r="N100" s="12">
        <f ca="1">ROUND(Tabelle1[[#This Row],[Umsatz normiert]]*0.004*RANDBETWEEN(70,130)/100000,0)</f>
        <v>1441</v>
      </c>
      <c r="O100" s="12">
        <f ca="1">Tabelle1[[#This Row],[Ertragspotenzial]]-SUM(Tabelle1[[#This Row],[Finanzierungsgeschäft]:[Provision]])</f>
        <v>1375</v>
      </c>
      <c r="P100" s="12">
        <f ca="1">ROUND(Tabelle1[[#This Row],[Umsatz normiert]]*0.02*RANDBETWEEN(90,100)/100000,0)</f>
        <v>5895</v>
      </c>
      <c r="Q100" t="s">
        <v>729</v>
      </c>
      <c r="R10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00" s="5" t="str">
        <f ca="1">VLOOKUP(RANDBETWEEN(1,15),Tabelle2!$A$1:$B$15,2,FALSE)</f>
        <v>2B</v>
      </c>
      <c r="T100" t="s">
        <v>1141</v>
      </c>
    </row>
    <row r="101" spans="1:20" x14ac:dyDescent="0.35">
      <c r="A101" s="1">
        <v>99</v>
      </c>
      <c r="B101">
        <v>70220</v>
      </c>
      <c r="C101">
        <f>IF(ISBLANK(Tabelle1[[#This Row],[Column1]]),"",VALUE(LEFT(Tabelle1[[#This Row],[Column1]],2) &amp; "000"))</f>
        <v>70000</v>
      </c>
      <c r="D101" t="s">
        <v>263</v>
      </c>
      <c r="E101">
        <v>51149</v>
      </c>
      <c r="F101" t="s">
        <v>9</v>
      </c>
      <c r="G101" t="s">
        <v>264</v>
      </c>
      <c r="H101">
        <v>50.9426078796387</v>
      </c>
      <c r="I101">
        <v>6.9679660797119096</v>
      </c>
      <c r="J101" t="s">
        <v>265</v>
      </c>
      <c r="K101" t="str">
        <f>IF(ISBLANK(Tabelle1[[#This Row],[Column12]]),"",_xlfn.IFNA(VLOOKUP(Tabelle1[[#This Row],[Column12]],Tabelle1!$A$1:$C$89,3,FALSE),""))</f>
        <v>Dienstleistung</v>
      </c>
      <c r="L101" s="12">
        <f>VALUE(LEFT(Tabelle1[[#This Row],[Column5]],FIND(" T",Tabelle1[[#This Row],[Column5]])-1))*1000</f>
        <v>327103000</v>
      </c>
      <c r="M101" s="12">
        <f ca="1">ROUND(Tabelle1[[#This Row],[Umsatz normiert]]*0.01*RANDBETWEEN(70,130)/100000,0)</f>
        <v>4220</v>
      </c>
      <c r="N101" s="12">
        <f ca="1">ROUND(Tabelle1[[#This Row],[Umsatz normiert]]*0.004*RANDBETWEEN(70,130)/100000,0)</f>
        <v>1112</v>
      </c>
      <c r="O101" s="12">
        <f ca="1">Tabelle1[[#This Row],[Ertragspotenzial]]-SUM(Tabelle1[[#This Row],[Finanzierungsgeschäft]:[Provision]])</f>
        <v>948</v>
      </c>
      <c r="P101" s="12">
        <f ca="1">ROUND(Tabelle1[[#This Row],[Umsatz normiert]]*0.02*RANDBETWEEN(90,100)/100000,0)</f>
        <v>6280</v>
      </c>
      <c r="Q101" t="s">
        <v>730</v>
      </c>
      <c r="R10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Torsten.Pfeiffer@sqs.com</v>
      </c>
      <c r="S101" s="5" t="str">
        <f ca="1">VLOOKUP(RANDBETWEEN(1,15),Tabelle2!$A$1:$B$15,2,FALSE)</f>
        <v>1C</v>
      </c>
    </row>
    <row r="102" spans="1:20" x14ac:dyDescent="0.35">
      <c r="A102" s="1">
        <v>100</v>
      </c>
      <c r="B102">
        <v>64910</v>
      </c>
      <c r="C102">
        <f>IF(ISBLANK(Tabelle1[[#This Row],[Column1]]),"",VALUE(LEFT(Tabelle1[[#This Row],[Column1]],2) &amp; "000"))</f>
        <v>64000</v>
      </c>
      <c r="D102" t="s">
        <v>266</v>
      </c>
      <c r="E102">
        <v>50996</v>
      </c>
      <c r="F102" t="s">
        <v>9</v>
      </c>
      <c r="G102" t="s">
        <v>267</v>
      </c>
      <c r="H102">
        <v>50.883644104003899</v>
      </c>
      <c r="I102">
        <v>6.9868760108947798</v>
      </c>
      <c r="J102" t="s">
        <v>83</v>
      </c>
      <c r="K102" t="str">
        <f>IF(ISBLANK(Tabelle1[[#This Row],[Column12]]),"",_xlfn.IFNA(VLOOKUP(Tabelle1[[#This Row],[Column12]],Tabelle1!$A$1:$C$89,3,FALSE),""))</f>
        <v>Dienstleistung</v>
      </c>
      <c r="L102" s="12">
        <f>VALUE(LEFT(Tabelle1[[#This Row],[Column5]],FIND(" T",Tabelle1[[#This Row],[Column5]])-1))*1000</f>
        <v>323006000</v>
      </c>
      <c r="M102" s="12">
        <f ca="1">ROUND(Tabelle1[[#This Row],[Umsatz normiert]]*0.01*RANDBETWEEN(70,130)/100000,0)</f>
        <v>4070</v>
      </c>
      <c r="N102" s="12">
        <f ca="1">ROUND(Tabelle1[[#This Row],[Umsatz normiert]]*0.004*RANDBETWEEN(70,130)/100000,0)</f>
        <v>1408</v>
      </c>
      <c r="O102" s="12">
        <f ca="1">Tabelle1[[#This Row],[Ertragspotenzial]]-SUM(Tabelle1[[#This Row],[Finanzierungsgeschäft]:[Provision]])</f>
        <v>853</v>
      </c>
      <c r="P102" s="12">
        <f ca="1">ROUND(Tabelle1[[#This Row],[Umsatz normiert]]*0.02*RANDBETWEEN(90,100)/100000,0)</f>
        <v>6331</v>
      </c>
      <c r="Q102" t="s">
        <v>731</v>
      </c>
      <c r="R10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Gesine.Schubert@volvocars.com</v>
      </c>
      <c r="S102" s="5" t="str">
        <f ca="1">VLOOKUP(RANDBETWEEN(1,15),Tabelle2!$A$1:$B$15,2,FALSE)</f>
        <v>3C</v>
      </c>
      <c r="T102" t="s">
        <v>1142</v>
      </c>
    </row>
    <row r="103" spans="1:20" x14ac:dyDescent="0.35">
      <c r="A103" s="1">
        <v>101</v>
      </c>
      <c r="B103">
        <v>68320</v>
      </c>
      <c r="C103">
        <f>IF(ISBLANK(Tabelle1[[#This Row],[Column1]]),"",VALUE(LEFT(Tabelle1[[#This Row],[Column1]],2) &amp; "000"))</f>
        <v>68000</v>
      </c>
      <c r="D103" t="s">
        <v>268</v>
      </c>
      <c r="E103">
        <v>50933</v>
      </c>
      <c r="F103" t="s">
        <v>9</v>
      </c>
      <c r="G103" t="s">
        <v>269</v>
      </c>
      <c r="H103">
        <v>50.9422607421875</v>
      </c>
      <c r="I103">
        <v>6.88034915924072</v>
      </c>
      <c r="K103" t="str">
        <f>IF(ISBLANK(Tabelle1[[#This Row],[Column12]]),"",_xlfn.IFNA(VLOOKUP(Tabelle1[[#This Row],[Column12]],Tabelle1!$A$1:$C$89,3,FALSE),""))</f>
        <v>Bau- und Ausbaugewerbe</v>
      </c>
      <c r="L103" s="12">
        <f>VALUE(LEFT(Tabelle1[[#This Row],[Column5]],FIND(" T",Tabelle1[[#This Row],[Column5]])-1))*1000</f>
        <v>319398000</v>
      </c>
      <c r="M103" s="12">
        <f ca="1">ROUND(Tabelle1[[#This Row],[Umsatz normiert]]*0.01*RANDBETWEEN(70,130)/100000,0)</f>
        <v>2427</v>
      </c>
      <c r="N103" s="12">
        <f ca="1">ROUND(Tabelle1[[#This Row],[Umsatz normiert]]*0.004*RANDBETWEEN(70,130)/100000,0)</f>
        <v>1559</v>
      </c>
      <c r="O103" s="12">
        <f ca="1">Tabelle1[[#This Row],[Ertragspotenzial]]-SUM(Tabelle1[[#This Row],[Finanzierungsgeschäft]:[Provision]])</f>
        <v>2083</v>
      </c>
      <c r="P103" s="12">
        <f ca="1">ROUND(Tabelle1[[#This Row],[Umsatz normiert]]*0.02*RANDBETWEEN(90,100)/100000,0)</f>
        <v>6069</v>
      </c>
      <c r="Q103" t="s">
        <v>732</v>
      </c>
      <c r="R10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03" s="5" t="str">
        <f ca="1">VLOOKUP(RANDBETWEEN(1,15),Tabelle2!$A$1:$B$15,2,FALSE)</f>
        <v>3C</v>
      </c>
      <c r="T103" t="s">
        <v>1118</v>
      </c>
    </row>
    <row r="104" spans="1:20" x14ac:dyDescent="0.35">
      <c r="A104" s="1">
        <v>102</v>
      </c>
      <c r="B104">
        <v>45100</v>
      </c>
      <c r="C104">
        <f>IF(ISBLANK(Tabelle1[[#This Row],[Column1]]),"",VALUE(LEFT(Tabelle1[[#This Row],[Column1]],2) &amp; "000"))</f>
        <v>45000</v>
      </c>
      <c r="D104" t="s">
        <v>270</v>
      </c>
      <c r="E104">
        <v>51149</v>
      </c>
      <c r="F104" t="s">
        <v>9</v>
      </c>
      <c r="G104" t="s">
        <v>271</v>
      </c>
      <c r="H104">
        <v>50.904594421386697</v>
      </c>
      <c r="I104">
        <v>7.0479941368103001</v>
      </c>
      <c r="J104" t="s">
        <v>181</v>
      </c>
      <c r="K104" t="str">
        <f>IF(ISBLANK(Tabelle1[[#This Row],[Column12]]),"",_xlfn.IFNA(VLOOKUP(Tabelle1[[#This Row],[Column12]],Tabelle1!$A$1:$C$89,3,FALSE),""))</f>
        <v>Großhandel</v>
      </c>
      <c r="L104" s="12">
        <f>VALUE(LEFT(Tabelle1[[#This Row],[Column5]],FIND(" T",Tabelle1[[#This Row],[Column5]])-1))*1000</f>
        <v>318013000</v>
      </c>
      <c r="M104" s="12">
        <f ca="1">ROUND(Tabelle1[[#This Row],[Umsatz normiert]]*0.01*RANDBETWEEN(70,130)/100000,0)</f>
        <v>3371</v>
      </c>
      <c r="N104" s="12">
        <f ca="1">ROUND(Tabelle1[[#This Row],[Umsatz normiert]]*0.004*RANDBETWEEN(70,130)/100000,0)</f>
        <v>1297</v>
      </c>
      <c r="O104" s="12">
        <f ca="1">Tabelle1[[#This Row],[Ertragspotenzial]]-SUM(Tabelle1[[#This Row],[Finanzierungsgeschäft]:[Provision]])</f>
        <v>1120</v>
      </c>
      <c r="P104" s="12">
        <f ca="1">ROUND(Tabelle1[[#This Row],[Umsatz normiert]]*0.02*RANDBETWEEN(90,100)/100000,0)</f>
        <v>5788</v>
      </c>
      <c r="Q104" t="s">
        <v>733</v>
      </c>
      <c r="R10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Linda.Friedrich@psa-retail.de</v>
      </c>
      <c r="S104" s="5" t="str">
        <f ca="1">VLOOKUP(RANDBETWEEN(1,15),Tabelle2!$A$1:$B$15,2,FALSE)</f>
        <v>1C</v>
      </c>
      <c r="T104" t="s">
        <v>1121</v>
      </c>
    </row>
    <row r="105" spans="1:20" x14ac:dyDescent="0.35">
      <c r="A105" s="1">
        <v>103</v>
      </c>
      <c r="C105" t="str">
        <f>IF(ISBLANK(Tabelle1[[#This Row],[Column1]]),"",VALUE(LEFT(Tabelle1[[#This Row],[Column1]],2) &amp; "000"))</f>
        <v/>
      </c>
      <c r="D105" t="s">
        <v>272</v>
      </c>
      <c r="E105">
        <v>50667</v>
      </c>
      <c r="F105" t="s">
        <v>9</v>
      </c>
      <c r="G105" t="s">
        <v>273</v>
      </c>
      <c r="H105">
        <v>50.939319610595703</v>
      </c>
      <c r="I105">
        <v>6.9549069404602104</v>
      </c>
      <c r="J105" t="s">
        <v>274</v>
      </c>
      <c r="K105" t="str">
        <f>IF(ISBLANK(Tabelle1[[#This Row],[Column12]]),"",_xlfn.IFNA(VLOOKUP(Tabelle1[[#This Row],[Column12]],Tabelle1!$A$1:$C$89,3,FALSE),""))</f>
        <v/>
      </c>
      <c r="L105" s="12">
        <f>VALUE(LEFT(Tabelle1[[#This Row],[Column5]],FIND(" T",Tabelle1[[#This Row],[Column5]])-1))*1000</f>
        <v>316919000</v>
      </c>
      <c r="M105" s="12">
        <f ca="1">ROUND(Tabelle1[[#This Row],[Umsatz normiert]]*0.01*RANDBETWEEN(70,130)/100000,0)</f>
        <v>3264</v>
      </c>
      <c r="N105" s="12">
        <f ca="1">ROUND(Tabelle1[[#This Row],[Umsatz normiert]]*0.004*RANDBETWEEN(70,130)/100000,0)</f>
        <v>1052</v>
      </c>
      <c r="O105" s="12">
        <f ca="1">Tabelle1[[#This Row],[Ertragspotenzial]]-SUM(Tabelle1[[#This Row],[Finanzierungsgeschäft]:[Provision]])</f>
        <v>1896</v>
      </c>
      <c r="P105" s="12">
        <f ca="1">ROUND(Tabelle1[[#This Row],[Umsatz normiert]]*0.02*RANDBETWEEN(90,100)/100000,0)</f>
        <v>6212</v>
      </c>
      <c r="Q105" t="s">
        <v>734</v>
      </c>
      <c r="R10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Ruth.Keller@sh.de</v>
      </c>
      <c r="S105" s="5" t="str">
        <f ca="1">VLOOKUP(RANDBETWEEN(1,15),Tabelle2!$A$1:$B$15,2,FALSE)</f>
        <v>3E</v>
      </c>
      <c r="T105" t="s">
        <v>1143</v>
      </c>
    </row>
    <row r="106" spans="1:20" x14ac:dyDescent="0.35">
      <c r="A106" s="1">
        <v>104</v>
      </c>
      <c r="C106" t="str">
        <f>IF(ISBLANK(Tabelle1[[#This Row],[Column1]]),"",VALUE(LEFT(Tabelle1[[#This Row],[Column1]],2) &amp; "000"))</f>
        <v/>
      </c>
      <c r="D106" t="s">
        <v>275</v>
      </c>
      <c r="E106">
        <v>50667</v>
      </c>
      <c r="F106" t="s">
        <v>9</v>
      </c>
      <c r="G106" t="s">
        <v>276</v>
      </c>
      <c r="H106">
        <v>50.939319610595703</v>
      </c>
      <c r="I106">
        <v>6.9549069404602104</v>
      </c>
      <c r="J106" t="s">
        <v>277</v>
      </c>
      <c r="K106" t="str">
        <f>IF(ISBLANK(Tabelle1[[#This Row],[Column12]]),"",_xlfn.IFNA(VLOOKUP(Tabelle1[[#This Row],[Column12]],Tabelle1!$A$1:$C$89,3,FALSE),""))</f>
        <v/>
      </c>
      <c r="L106" s="12">
        <f>VALUE(LEFT(Tabelle1[[#This Row],[Column5]],FIND(" T",Tabelle1[[#This Row],[Column5]])-1))*1000</f>
        <v>315007000</v>
      </c>
      <c r="M106" s="12">
        <f ca="1">ROUND(Tabelle1[[#This Row],[Umsatz normiert]]*0.01*RANDBETWEEN(70,130)/100000,0)</f>
        <v>2489</v>
      </c>
      <c r="N106" s="12">
        <f ca="1">ROUND(Tabelle1[[#This Row],[Umsatz normiert]]*0.004*RANDBETWEEN(70,130)/100000,0)</f>
        <v>895</v>
      </c>
      <c r="O106" s="12">
        <f ca="1">Tabelle1[[#This Row],[Ertragspotenzial]]-SUM(Tabelle1[[#This Row],[Finanzierungsgeschäft]:[Provision]])</f>
        <v>2664</v>
      </c>
      <c r="P106" s="12">
        <f ca="1">ROUND(Tabelle1[[#This Row],[Umsatz normiert]]*0.02*RANDBETWEEN(90,100)/100000,0)</f>
        <v>6048</v>
      </c>
      <c r="Q106" t="s">
        <v>735</v>
      </c>
      <c r="R10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Eva.Guenther@rolex.com</v>
      </c>
      <c r="S106" s="5" t="str">
        <f ca="1">VLOOKUP(RANDBETWEEN(1,15),Tabelle2!$A$1:$B$15,2,FALSE)</f>
        <v>2D</v>
      </c>
      <c r="T106" t="s">
        <v>1143</v>
      </c>
    </row>
    <row r="107" spans="1:20" x14ac:dyDescent="0.35">
      <c r="A107" s="1">
        <v>105</v>
      </c>
      <c r="B107">
        <v>46520</v>
      </c>
      <c r="C107">
        <f>IF(ISBLANK(Tabelle1[[#This Row],[Column1]]),"",VALUE(LEFT(Tabelle1[[#This Row],[Column1]],2) &amp; "000"))</f>
        <v>46000</v>
      </c>
      <c r="D107" t="s">
        <v>278</v>
      </c>
      <c r="E107">
        <v>51107</v>
      </c>
      <c r="F107" t="s">
        <v>9</v>
      </c>
      <c r="G107" t="s">
        <v>279</v>
      </c>
      <c r="H107">
        <v>50.922035217285199</v>
      </c>
      <c r="I107">
        <v>7.0770702362060502</v>
      </c>
      <c r="J107" t="s">
        <v>280</v>
      </c>
      <c r="K107" t="str">
        <f>IF(ISBLANK(Tabelle1[[#This Row],[Column12]]),"",_xlfn.IFNA(VLOOKUP(Tabelle1[[#This Row],[Column12]],Tabelle1!$A$1:$C$89,3,FALSE),""))</f>
        <v>Großhandel</v>
      </c>
      <c r="L107" s="12">
        <f>VALUE(LEFT(Tabelle1[[#This Row],[Column5]],FIND(" T",Tabelle1[[#This Row],[Column5]])-1))*1000</f>
        <v>312549000</v>
      </c>
      <c r="M107" s="12">
        <f ca="1">ROUND(Tabelle1[[#This Row],[Umsatz normiert]]*0.01*RANDBETWEEN(70,130)/100000,0)</f>
        <v>2938</v>
      </c>
      <c r="N107" s="12">
        <f ca="1">ROUND(Tabelle1[[#This Row],[Umsatz normiert]]*0.004*RANDBETWEEN(70,130)/100000,0)</f>
        <v>913</v>
      </c>
      <c r="O107" s="12">
        <f ca="1">Tabelle1[[#This Row],[Ertragspotenzial]]-SUM(Tabelle1[[#This Row],[Finanzierungsgeschäft]:[Provision]])</f>
        <v>2275</v>
      </c>
      <c r="P107" s="12">
        <f ca="1">ROUND(Tabelle1[[#This Row],[Umsatz normiert]]*0.02*RANDBETWEEN(90,100)/100000,0)</f>
        <v>6126</v>
      </c>
      <c r="Q107" t="s">
        <v>736</v>
      </c>
      <c r="R10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Christina.Frank@towerinternational.com</v>
      </c>
      <c r="S107" s="5" t="str">
        <f ca="1">VLOOKUP(RANDBETWEEN(1,15),Tabelle2!$A$1:$B$15,2,FALSE)</f>
        <v>2A</v>
      </c>
      <c r="T107" t="s">
        <v>1141</v>
      </c>
    </row>
    <row r="108" spans="1:20" x14ac:dyDescent="0.35">
      <c r="A108" s="1">
        <v>106</v>
      </c>
      <c r="C108" t="str">
        <f>IF(ISBLANK(Tabelle1[[#This Row],[Column1]]),"",VALUE(LEFT(Tabelle1[[#This Row],[Column1]],2) &amp; "000"))</f>
        <v/>
      </c>
      <c r="D108" t="s">
        <v>281</v>
      </c>
      <c r="E108">
        <v>51105</v>
      </c>
      <c r="F108" t="s">
        <v>9</v>
      </c>
      <c r="G108" t="s">
        <v>282</v>
      </c>
      <c r="H108">
        <v>50.917526245117202</v>
      </c>
      <c r="I108">
        <v>6.9957427978515598</v>
      </c>
      <c r="K108" t="str">
        <f>IF(ISBLANK(Tabelle1[[#This Row],[Column12]]),"",_xlfn.IFNA(VLOOKUP(Tabelle1[[#This Row],[Column12]],Tabelle1!$A$1:$C$89,3,FALSE),""))</f>
        <v/>
      </c>
      <c r="L108" s="12">
        <f>VALUE(LEFT(Tabelle1[[#This Row],[Column5]],FIND(" T",Tabelle1[[#This Row],[Column5]])-1))*1000</f>
        <v>305430000</v>
      </c>
      <c r="M108" s="12">
        <f ca="1">ROUND(Tabelle1[[#This Row],[Umsatz normiert]]*0.01*RANDBETWEEN(70,130)/100000,0)</f>
        <v>2138</v>
      </c>
      <c r="N108" s="12">
        <f ca="1">ROUND(Tabelle1[[#This Row],[Umsatz normiert]]*0.004*RANDBETWEEN(70,130)/100000,0)</f>
        <v>1210</v>
      </c>
      <c r="O108" s="12">
        <f ca="1">Tabelle1[[#This Row],[Ertragspotenzial]]-SUM(Tabelle1[[#This Row],[Finanzierungsgeschäft]:[Provision]])</f>
        <v>2394</v>
      </c>
      <c r="P108" s="12">
        <f ca="1">ROUND(Tabelle1[[#This Row],[Umsatz normiert]]*0.02*RANDBETWEEN(90,100)/100000,0)</f>
        <v>5742</v>
      </c>
      <c r="Q108" t="s">
        <v>737</v>
      </c>
      <c r="R10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08" s="5" t="str">
        <f ca="1">VLOOKUP(RANDBETWEEN(1,15),Tabelle2!$A$1:$B$15,2,FALSE)</f>
        <v>3D</v>
      </c>
      <c r="T108" t="s">
        <v>1144</v>
      </c>
    </row>
    <row r="109" spans="1:20" x14ac:dyDescent="0.35">
      <c r="A109" s="1">
        <v>107</v>
      </c>
      <c r="C109" t="str">
        <f>IF(ISBLANK(Tabelle1[[#This Row],[Column1]]),"",VALUE(LEFT(Tabelle1[[#This Row],[Column1]],2) &amp; "000"))</f>
        <v/>
      </c>
      <c r="D109" t="s">
        <v>283</v>
      </c>
      <c r="E109">
        <v>50827</v>
      </c>
      <c r="F109" t="s">
        <v>9</v>
      </c>
      <c r="G109" t="s">
        <v>284</v>
      </c>
      <c r="H109">
        <v>50.9426078796387</v>
      </c>
      <c r="I109">
        <v>6.9679660797119096</v>
      </c>
      <c r="J109" t="s">
        <v>285</v>
      </c>
      <c r="K109" t="str">
        <f>IF(ISBLANK(Tabelle1[[#This Row],[Column12]]),"",_xlfn.IFNA(VLOOKUP(Tabelle1[[#This Row],[Column12]],Tabelle1!$A$1:$C$89,3,FALSE),""))</f>
        <v/>
      </c>
      <c r="L109" s="12">
        <f>VALUE(LEFT(Tabelle1[[#This Row],[Column5]],FIND(" T",Tabelle1[[#This Row],[Column5]])-1))*1000</f>
        <v>304680000</v>
      </c>
      <c r="M109" s="12">
        <f ca="1">ROUND(Tabelle1[[#This Row],[Umsatz normiert]]*0.01*RANDBETWEEN(70,130)/100000,0)</f>
        <v>3230</v>
      </c>
      <c r="N109" s="12">
        <f ca="1">ROUND(Tabelle1[[#This Row],[Umsatz normiert]]*0.004*RANDBETWEEN(70,130)/100000,0)</f>
        <v>1341</v>
      </c>
      <c r="O109" s="12">
        <f ca="1">Tabelle1[[#This Row],[Ertragspotenzial]]-SUM(Tabelle1[[#This Row],[Finanzierungsgeschäft]:[Provision]])</f>
        <v>1035</v>
      </c>
      <c r="P109" s="12">
        <f ca="1">ROUND(Tabelle1[[#This Row],[Umsatz normiert]]*0.02*RANDBETWEEN(90,100)/100000,0)</f>
        <v>5606</v>
      </c>
      <c r="Q109" t="s">
        <v>738</v>
      </c>
      <c r="R10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Rory.Winkler@toysrus.de</v>
      </c>
      <c r="S109" s="5" t="str">
        <f ca="1">VLOOKUP(RANDBETWEEN(1,15),Tabelle2!$A$1:$B$15,2,FALSE)</f>
        <v>3A</v>
      </c>
    </row>
    <row r="110" spans="1:20" x14ac:dyDescent="0.35">
      <c r="A110" s="1">
        <v>108</v>
      </c>
      <c r="B110">
        <v>70101</v>
      </c>
      <c r="C110">
        <f>IF(ISBLANK(Tabelle1[[#This Row],[Column1]]),"",VALUE(LEFT(Tabelle1[[#This Row],[Column1]],2) &amp; "000"))</f>
        <v>70000</v>
      </c>
      <c r="D110" t="s">
        <v>286</v>
      </c>
      <c r="E110">
        <v>51103</v>
      </c>
      <c r="F110" t="s">
        <v>9</v>
      </c>
      <c r="G110" t="s">
        <v>287</v>
      </c>
      <c r="H110">
        <v>50.940116882324197</v>
      </c>
      <c r="I110">
        <v>7.012451171875</v>
      </c>
      <c r="J110" t="s">
        <v>162</v>
      </c>
      <c r="K110" t="str">
        <f>IF(ISBLANK(Tabelle1[[#This Row],[Column12]]),"",_xlfn.IFNA(VLOOKUP(Tabelle1[[#This Row],[Column12]],Tabelle1!$A$1:$C$89,3,FALSE),""))</f>
        <v>Dienstleistung</v>
      </c>
      <c r="L110" s="12">
        <f>VALUE(LEFT(Tabelle1[[#This Row],[Column5]],FIND(" T",Tabelle1[[#This Row],[Column5]])-1))*1000</f>
        <v>303229000</v>
      </c>
      <c r="M110" s="12">
        <f ca="1">ROUND(Tabelle1[[#This Row],[Umsatz normiert]]*0.01*RANDBETWEEN(70,130)/100000,0)</f>
        <v>2244</v>
      </c>
      <c r="N110" s="12">
        <f ca="1">ROUND(Tabelle1[[#This Row],[Umsatz normiert]]*0.004*RANDBETWEEN(70,130)/100000,0)</f>
        <v>1480</v>
      </c>
      <c r="O110" s="12">
        <f ca="1">Tabelle1[[#This Row],[Ertragspotenzial]]-SUM(Tabelle1[[#This Row],[Finanzierungsgeschäft]:[Provision]])</f>
        <v>2037</v>
      </c>
      <c r="P110" s="12">
        <f ca="1">ROUND(Tabelle1[[#This Row],[Umsatz normiert]]*0.02*RANDBETWEEN(90,100)/100000,0)</f>
        <v>5761</v>
      </c>
      <c r="Q110" t="s">
        <v>739</v>
      </c>
      <c r="R11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Elias.Roth@northdata.de</v>
      </c>
      <c r="S110" s="5" t="str">
        <f ca="1">VLOOKUP(RANDBETWEEN(1,15),Tabelle2!$A$1:$B$15,2,FALSE)</f>
        <v>3A</v>
      </c>
      <c r="T110" t="s">
        <v>1129</v>
      </c>
    </row>
    <row r="111" spans="1:20" x14ac:dyDescent="0.35">
      <c r="A111" s="1">
        <v>109</v>
      </c>
      <c r="C111" t="str">
        <f>IF(ISBLANK(Tabelle1[[#This Row],[Column1]]),"",VALUE(LEFT(Tabelle1[[#This Row],[Column1]],2) &amp; "000"))</f>
        <v/>
      </c>
      <c r="D111" t="s">
        <v>288</v>
      </c>
      <c r="E111">
        <v>51147</v>
      </c>
      <c r="F111" t="s">
        <v>9</v>
      </c>
      <c r="G111" t="s">
        <v>289</v>
      </c>
      <c r="H111">
        <v>50.869439999999997</v>
      </c>
      <c r="I111">
        <v>7.1154299999999999</v>
      </c>
      <c r="J111" t="s">
        <v>290</v>
      </c>
      <c r="K111" t="str">
        <f>IF(ISBLANK(Tabelle1[[#This Row],[Column12]]),"",_xlfn.IFNA(VLOOKUP(Tabelle1[[#This Row],[Column12]],Tabelle1!$A$1:$C$89,3,FALSE),""))</f>
        <v/>
      </c>
      <c r="L111" s="12">
        <f>VALUE(LEFT(Tabelle1[[#This Row],[Column5]],FIND(" T",Tabelle1[[#This Row],[Column5]])-1))*1000</f>
        <v>297442000</v>
      </c>
      <c r="M111" s="12">
        <f ca="1">ROUND(Tabelle1[[#This Row],[Umsatz normiert]]*0.01*RANDBETWEEN(70,130)/100000,0)</f>
        <v>3659</v>
      </c>
      <c r="N111" s="12">
        <f ca="1">ROUND(Tabelle1[[#This Row],[Umsatz normiert]]*0.004*RANDBETWEEN(70,130)/100000,0)</f>
        <v>1404</v>
      </c>
      <c r="O111" s="12">
        <f ca="1">Tabelle1[[#This Row],[Ertragspotenzial]]-SUM(Tabelle1[[#This Row],[Finanzierungsgeschäft]:[Provision]])</f>
        <v>588</v>
      </c>
      <c r="P111" s="12">
        <f ca="1">ROUND(Tabelle1[[#This Row],[Umsatz normiert]]*0.02*RANDBETWEEN(90,100)/100000,0)</f>
        <v>5651</v>
      </c>
      <c r="Q111" t="s">
        <v>740</v>
      </c>
      <c r="R11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Andrea.Beck@koeln-bonn-airport.de</v>
      </c>
      <c r="S111" s="5" t="str">
        <f ca="1">VLOOKUP(RANDBETWEEN(1,15),Tabelle2!$A$1:$B$15,2,FALSE)</f>
        <v>1D</v>
      </c>
      <c r="T111" t="s">
        <v>1145</v>
      </c>
    </row>
    <row r="112" spans="1:20" x14ac:dyDescent="0.35">
      <c r="A112" s="1">
        <v>110</v>
      </c>
      <c r="B112">
        <v>70101</v>
      </c>
      <c r="C112">
        <f>IF(ISBLANK(Tabelle1[[#This Row],[Column1]]),"",VALUE(LEFT(Tabelle1[[#This Row],[Column1]],2) &amp; "000"))</f>
        <v>70000</v>
      </c>
      <c r="D112" t="s">
        <v>291</v>
      </c>
      <c r="E112">
        <v>50858</v>
      </c>
      <c r="F112" t="s">
        <v>9</v>
      </c>
      <c r="G112" t="s">
        <v>292</v>
      </c>
      <c r="H112">
        <v>50.921546936035199</v>
      </c>
      <c r="I112">
        <v>6.8575301170349103</v>
      </c>
      <c r="J112" t="s">
        <v>293</v>
      </c>
      <c r="K112" t="str">
        <f>IF(ISBLANK(Tabelle1[[#This Row],[Column12]]),"",_xlfn.IFNA(VLOOKUP(Tabelle1[[#This Row],[Column12]],Tabelle1!$A$1:$C$89,3,FALSE),""))</f>
        <v>Dienstleistung</v>
      </c>
      <c r="L112" s="12">
        <f>VALUE(LEFT(Tabelle1[[#This Row],[Column5]],FIND(" T",Tabelle1[[#This Row],[Column5]])-1))*1000</f>
        <v>292688000</v>
      </c>
      <c r="M112" s="12">
        <f ca="1">ROUND(Tabelle1[[#This Row],[Umsatz normiert]]*0.01*RANDBETWEEN(70,130)/100000,0)</f>
        <v>2400</v>
      </c>
      <c r="N112" s="12">
        <f ca="1">ROUND(Tabelle1[[#This Row],[Umsatz normiert]]*0.004*RANDBETWEEN(70,130)/100000,0)</f>
        <v>1428</v>
      </c>
      <c r="O112" s="12">
        <f ca="1">Tabelle1[[#This Row],[Ertragspotenzial]]-SUM(Tabelle1[[#This Row],[Finanzierungsgeschäft]:[Provision]])</f>
        <v>1909</v>
      </c>
      <c r="P112" s="12">
        <f ca="1">ROUND(Tabelle1[[#This Row],[Umsatz normiert]]*0.02*RANDBETWEEN(90,100)/100000,0)</f>
        <v>5737</v>
      </c>
      <c r="Q112" t="s">
        <v>741</v>
      </c>
      <c r="R11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Svea.Lorenz@aktionsbund.de</v>
      </c>
      <c r="S112" s="5" t="str">
        <f ca="1">VLOOKUP(RANDBETWEEN(1,15),Tabelle2!$A$1:$B$15,2,FALSE)</f>
        <v>2A</v>
      </c>
    </row>
    <row r="113" spans="1:20" x14ac:dyDescent="0.35">
      <c r="A113" s="1">
        <v>111</v>
      </c>
      <c r="B113">
        <v>61909</v>
      </c>
      <c r="C113">
        <f>IF(ISBLANK(Tabelle1[[#This Row],[Column1]]),"",VALUE(LEFT(Tabelle1[[#This Row],[Column1]],2) &amp; "000"))</f>
        <v>61000</v>
      </c>
      <c r="D113" t="s">
        <v>294</v>
      </c>
      <c r="E113">
        <v>51103</v>
      </c>
      <c r="F113" t="s">
        <v>9</v>
      </c>
      <c r="G113" t="s">
        <v>295</v>
      </c>
      <c r="H113">
        <v>50.940116882324197</v>
      </c>
      <c r="I113">
        <v>7.012451171875</v>
      </c>
      <c r="K113" t="str">
        <f>IF(ISBLANK(Tabelle1[[#This Row],[Column12]]),"",_xlfn.IFNA(VLOOKUP(Tabelle1[[#This Row],[Column12]],Tabelle1!$A$1:$C$89,3,FALSE),""))</f>
        <v>Dienstleistung</v>
      </c>
      <c r="L113" s="12">
        <f>VALUE(LEFT(Tabelle1[[#This Row],[Column5]],FIND(" T",Tabelle1[[#This Row],[Column5]])-1))*1000</f>
        <v>292024000</v>
      </c>
      <c r="M113" s="12">
        <f ca="1">ROUND(Tabelle1[[#This Row],[Umsatz normiert]]*0.01*RANDBETWEEN(70,130)/100000,0)</f>
        <v>3300</v>
      </c>
      <c r="N113" s="12">
        <f ca="1">ROUND(Tabelle1[[#This Row],[Umsatz normiert]]*0.004*RANDBETWEEN(70,130)/100000,0)</f>
        <v>1285</v>
      </c>
      <c r="O113" s="12">
        <f ca="1">Tabelle1[[#This Row],[Ertragspotenzial]]-SUM(Tabelle1[[#This Row],[Finanzierungsgeschäft]:[Provision]])</f>
        <v>1080</v>
      </c>
      <c r="P113" s="12">
        <f ca="1">ROUND(Tabelle1[[#This Row],[Umsatz normiert]]*0.02*RANDBETWEEN(90,100)/100000,0)</f>
        <v>5665</v>
      </c>
      <c r="Q113" t="s">
        <v>742</v>
      </c>
      <c r="R11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13" s="5" t="str">
        <f ca="1">VLOOKUP(RANDBETWEEN(1,15),Tabelle2!$A$1:$B$15,2,FALSE)</f>
        <v>3D</v>
      </c>
      <c r="T113" t="s">
        <v>1129</v>
      </c>
    </row>
    <row r="114" spans="1:20" x14ac:dyDescent="0.35">
      <c r="A114" s="1">
        <v>112</v>
      </c>
      <c r="B114">
        <v>71121</v>
      </c>
      <c r="C114">
        <f>IF(ISBLANK(Tabelle1[[#This Row],[Column1]]),"",VALUE(LEFT(Tabelle1[[#This Row],[Column1]],2) &amp; "000"))</f>
        <v>71000</v>
      </c>
      <c r="D114" t="s">
        <v>296</v>
      </c>
      <c r="E114">
        <v>50679</v>
      </c>
      <c r="F114" t="s">
        <v>9</v>
      </c>
      <c r="G114" t="s">
        <v>297</v>
      </c>
      <c r="H114">
        <v>50.934822082519503</v>
      </c>
      <c r="I114">
        <v>6.98110008239746</v>
      </c>
      <c r="J114" t="s">
        <v>298</v>
      </c>
      <c r="K114" t="str">
        <f>IF(ISBLANK(Tabelle1[[#This Row],[Column12]]),"",_xlfn.IFNA(VLOOKUP(Tabelle1[[#This Row],[Column12]],Tabelle1!$A$1:$C$89,3,FALSE),""))</f>
        <v>Dienstleistung</v>
      </c>
      <c r="L114" s="12">
        <f>VALUE(LEFT(Tabelle1[[#This Row],[Column5]],FIND(" T",Tabelle1[[#This Row],[Column5]])-1))*1000</f>
        <v>287923000</v>
      </c>
      <c r="M114" s="12">
        <f ca="1">ROUND(Tabelle1[[#This Row],[Umsatz normiert]]*0.01*RANDBETWEEN(70,130)/100000,0)</f>
        <v>2706</v>
      </c>
      <c r="N114" s="12">
        <f ca="1">ROUND(Tabelle1[[#This Row],[Umsatz normiert]]*0.004*RANDBETWEEN(70,130)/100000,0)</f>
        <v>944</v>
      </c>
      <c r="O114" s="12">
        <f ca="1">Tabelle1[[#This Row],[Ertragspotenzial]]-SUM(Tabelle1[[#This Row],[Finanzierungsgeschäft]:[Provision]])</f>
        <v>1533</v>
      </c>
      <c r="P114" s="12">
        <f ca="1">ROUND(Tabelle1[[#This Row],[Umsatz normiert]]*0.02*RANDBETWEEN(90,100)/100000,0)</f>
        <v>5183</v>
      </c>
      <c r="Q114" t="s">
        <v>743</v>
      </c>
      <c r="R11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Lasse.Franke@strabag-iss.com</v>
      </c>
      <c r="S114" s="5" t="str">
        <f ca="1">VLOOKUP(RANDBETWEEN(1,15),Tabelle2!$A$1:$B$15,2,FALSE)</f>
        <v>1A</v>
      </c>
      <c r="T114" t="s">
        <v>1119</v>
      </c>
    </row>
    <row r="115" spans="1:20" x14ac:dyDescent="0.35">
      <c r="A115" s="1">
        <v>113</v>
      </c>
      <c r="B115">
        <v>35200</v>
      </c>
      <c r="C115">
        <f>IF(ISBLANK(Tabelle1[[#This Row],[Column1]]),"",VALUE(LEFT(Tabelle1[[#This Row],[Column1]],2) &amp; "000"))</f>
        <v>35000</v>
      </c>
      <c r="D115" t="s">
        <v>299</v>
      </c>
      <c r="E115">
        <v>50968</v>
      </c>
      <c r="F115" t="s">
        <v>9</v>
      </c>
      <c r="G115" t="s">
        <v>300</v>
      </c>
      <c r="H115">
        <v>50.9035453796387</v>
      </c>
      <c r="I115">
        <v>6.9685811996459996</v>
      </c>
      <c r="J115" t="s">
        <v>301</v>
      </c>
      <c r="K115" t="str">
        <f>IF(ISBLANK(Tabelle1[[#This Row],[Column12]]),"",_xlfn.IFNA(VLOOKUP(Tabelle1[[#This Row],[Column12]],Tabelle1!$A$1:$C$89,3,FALSE),""))</f>
        <v>Dienstleistung</v>
      </c>
      <c r="L115" s="12">
        <f>VALUE(LEFT(Tabelle1[[#This Row],[Column5]],FIND(" T",Tabelle1[[#This Row],[Column5]])-1))*1000</f>
        <v>285875000</v>
      </c>
      <c r="M115" s="12">
        <f ca="1">ROUND(Tabelle1[[#This Row],[Umsatz normiert]]*0.01*RANDBETWEEN(70,130)/100000,0)</f>
        <v>2573</v>
      </c>
      <c r="N115" s="12">
        <f ca="1">ROUND(Tabelle1[[#This Row],[Umsatz normiert]]*0.004*RANDBETWEEN(70,130)/100000,0)</f>
        <v>1006</v>
      </c>
      <c r="O115" s="12">
        <f ca="1">Tabelle1[[#This Row],[Ertragspotenzial]]-SUM(Tabelle1[[#This Row],[Finanzierungsgeschäft]:[Provision]])</f>
        <v>1967</v>
      </c>
      <c r="P115" s="12">
        <f ca="1">ROUND(Tabelle1[[#This Row],[Umsatz normiert]]*0.02*RANDBETWEEN(90,100)/100000,0)</f>
        <v>5546</v>
      </c>
      <c r="Q115" t="s">
        <v>744</v>
      </c>
      <c r="R11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Emma.Albrecht@rhenag.de</v>
      </c>
      <c r="S115" s="5" t="str">
        <f ca="1">VLOOKUP(RANDBETWEEN(1,15),Tabelle2!$A$1:$B$15,2,FALSE)</f>
        <v>1B</v>
      </c>
      <c r="T115" t="s">
        <v>1146</v>
      </c>
    </row>
    <row r="116" spans="1:20" x14ac:dyDescent="0.35">
      <c r="A116" s="1">
        <v>114</v>
      </c>
      <c r="B116">
        <v>46712</v>
      </c>
      <c r="C116">
        <f>IF(ISBLANK(Tabelle1[[#This Row],[Column1]]),"",VALUE(LEFT(Tabelle1[[#This Row],[Column1]],2) &amp; "000"))</f>
        <v>46000</v>
      </c>
      <c r="D116" t="s">
        <v>302</v>
      </c>
      <c r="E116">
        <v>50996</v>
      </c>
      <c r="F116" t="s">
        <v>9</v>
      </c>
      <c r="G116" t="s">
        <v>303</v>
      </c>
      <c r="H116">
        <v>50.883644104003899</v>
      </c>
      <c r="I116">
        <v>6.9868760108947798</v>
      </c>
      <c r="J116" t="s">
        <v>304</v>
      </c>
      <c r="K116" t="str">
        <f>IF(ISBLANK(Tabelle1[[#This Row],[Column12]]),"",_xlfn.IFNA(VLOOKUP(Tabelle1[[#This Row],[Column12]],Tabelle1!$A$1:$C$89,3,FALSE),""))</f>
        <v>Großhandel</v>
      </c>
      <c r="L116" s="12">
        <f>VALUE(LEFT(Tabelle1[[#This Row],[Column5]],FIND(" T",Tabelle1[[#This Row],[Column5]])-1))*1000</f>
        <v>285117000</v>
      </c>
      <c r="M116" s="12">
        <f ca="1">ROUND(Tabelle1[[#This Row],[Umsatz normiert]]*0.01*RANDBETWEEN(70,130)/100000,0)</f>
        <v>2851</v>
      </c>
      <c r="N116" s="12">
        <f ca="1">ROUND(Tabelle1[[#This Row],[Umsatz normiert]]*0.004*RANDBETWEEN(70,130)/100000,0)</f>
        <v>1437</v>
      </c>
      <c r="O116" s="12">
        <f ca="1">Tabelle1[[#This Row],[Ertragspotenzial]]-SUM(Tabelle1[[#This Row],[Finanzierungsgeschäft]:[Provision]])</f>
        <v>1015</v>
      </c>
      <c r="P116" s="12">
        <f ca="1">ROUND(Tabelle1[[#This Row],[Umsatz normiert]]*0.02*RANDBETWEEN(90,100)/100000,0)</f>
        <v>5303</v>
      </c>
      <c r="Q116" t="s">
        <v>745</v>
      </c>
      <c r="R11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Fynn.Schuster@kuttenkeuler.de</v>
      </c>
      <c r="S116" s="5" t="str">
        <f ca="1">VLOOKUP(RANDBETWEEN(1,15),Tabelle2!$A$1:$B$15,2,FALSE)</f>
        <v>3D</v>
      </c>
      <c r="T116" t="s">
        <v>1142</v>
      </c>
    </row>
    <row r="117" spans="1:20" x14ac:dyDescent="0.35">
      <c r="A117" s="1">
        <v>115</v>
      </c>
      <c r="B117">
        <v>49399</v>
      </c>
      <c r="C117">
        <f>IF(ISBLANK(Tabelle1[[#This Row],[Column1]]),"",VALUE(LEFT(Tabelle1[[#This Row],[Column1]],2) &amp; "000"))</f>
        <v>49000</v>
      </c>
      <c r="D117" t="s">
        <v>305</v>
      </c>
      <c r="E117">
        <v>50933</v>
      </c>
      <c r="F117" t="s">
        <v>9</v>
      </c>
      <c r="G117" t="s">
        <v>306</v>
      </c>
      <c r="H117">
        <v>50.947949999999999</v>
      </c>
      <c r="I117">
        <v>6.8502900000000002</v>
      </c>
      <c r="K117" t="str">
        <f>IF(ISBLANK(Tabelle1[[#This Row],[Column12]]),"",_xlfn.IFNA(VLOOKUP(Tabelle1[[#This Row],[Column12]],Tabelle1!$A$1:$C$89,3,FALSE),""))</f>
        <v>Bau- und Ausbaugewerbe</v>
      </c>
      <c r="L117" s="12">
        <f>VALUE(LEFT(Tabelle1[[#This Row],[Column5]],FIND(" T",Tabelle1[[#This Row],[Column5]])-1))*1000</f>
        <v>284884000</v>
      </c>
      <c r="M117" s="12">
        <f ca="1">ROUND(Tabelle1[[#This Row],[Umsatz normiert]]*0.01*RANDBETWEEN(70,130)/100000,0)</f>
        <v>2963</v>
      </c>
      <c r="N117" s="12">
        <f ca="1">ROUND(Tabelle1[[#This Row],[Umsatz normiert]]*0.004*RANDBETWEEN(70,130)/100000,0)</f>
        <v>980</v>
      </c>
      <c r="O117" s="12">
        <f ca="1">Tabelle1[[#This Row],[Ertragspotenzial]]-SUM(Tabelle1[[#This Row],[Finanzierungsgeschäft]:[Provision]])</f>
        <v>1413</v>
      </c>
      <c r="P117" s="12">
        <f ca="1">ROUND(Tabelle1[[#This Row],[Umsatz normiert]]*0.02*RANDBETWEEN(90,100)/100000,0)</f>
        <v>5356</v>
      </c>
      <c r="Q117" t="s">
        <v>746</v>
      </c>
      <c r="R11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17" s="5" t="str">
        <f ca="1">VLOOKUP(RANDBETWEEN(1,15),Tabelle2!$A$1:$B$15,2,FALSE)</f>
        <v>1E</v>
      </c>
      <c r="T117" t="s">
        <v>1147</v>
      </c>
    </row>
    <row r="118" spans="1:20" x14ac:dyDescent="0.35">
      <c r="A118" s="1">
        <v>116</v>
      </c>
      <c r="B118">
        <v>28130</v>
      </c>
      <c r="C118">
        <f>IF(ISBLANK(Tabelle1[[#This Row],[Column1]]),"",VALUE(LEFT(Tabelle1[[#This Row],[Column1]],2) &amp; "000"))</f>
        <v>28000</v>
      </c>
      <c r="D118" t="s">
        <v>307</v>
      </c>
      <c r="E118">
        <v>50968</v>
      </c>
      <c r="F118" t="s">
        <v>9</v>
      </c>
      <c r="G118" t="s">
        <v>308</v>
      </c>
      <c r="H118">
        <v>50.898240000000001</v>
      </c>
      <c r="I118">
        <v>6.9734600000000002</v>
      </c>
      <c r="K118" t="str">
        <f>IF(ISBLANK(Tabelle1[[#This Row],[Column12]]),"",_xlfn.IFNA(VLOOKUP(Tabelle1[[#This Row],[Column12]],Tabelle1!$A$1:$C$89,3,FALSE),""))</f>
        <v>Industrie/ Handwerk</v>
      </c>
      <c r="L118" s="12">
        <f>VALUE(LEFT(Tabelle1[[#This Row],[Column5]],FIND(" T",Tabelle1[[#This Row],[Column5]])-1))*1000</f>
        <v>283041000</v>
      </c>
      <c r="M118" s="12">
        <f ca="1">ROUND(Tabelle1[[#This Row],[Umsatz normiert]]*0.01*RANDBETWEEN(70,130)/100000,0)</f>
        <v>2095</v>
      </c>
      <c r="N118" s="12">
        <f ca="1">ROUND(Tabelle1[[#This Row],[Umsatz normiert]]*0.004*RANDBETWEEN(70,130)/100000,0)</f>
        <v>1449</v>
      </c>
      <c r="O118" s="12">
        <f ca="1">Tabelle1[[#This Row],[Ertragspotenzial]]-SUM(Tabelle1[[#This Row],[Finanzierungsgeschäft]:[Provision]])</f>
        <v>1551</v>
      </c>
      <c r="P118" s="12">
        <f ca="1">ROUND(Tabelle1[[#This Row],[Umsatz normiert]]*0.02*RANDBETWEEN(90,100)/100000,0)</f>
        <v>5095</v>
      </c>
      <c r="Q118" t="s">
        <v>747</v>
      </c>
      <c r="R11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18" s="5" t="str">
        <f ca="1">VLOOKUP(RANDBETWEEN(1,15),Tabelle2!$A$1:$B$15,2,FALSE)</f>
        <v>2C</v>
      </c>
      <c r="T118" t="s">
        <v>1148</v>
      </c>
    </row>
    <row r="119" spans="1:20" x14ac:dyDescent="0.35">
      <c r="A119" s="1">
        <v>117</v>
      </c>
      <c r="B119">
        <v>70100</v>
      </c>
      <c r="C119">
        <f>IF(ISBLANK(Tabelle1[[#This Row],[Column1]]),"",VALUE(LEFT(Tabelle1[[#This Row],[Column1]],2) &amp; "000"))</f>
        <v>70000</v>
      </c>
      <c r="D119" t="s">
        <v>309</v>
      </c>
      <c r="E119">
        <v>50997</v>
      </c>
      <c r="F119" t="s">
        <v>9</v>
      </c>
      <c r="G119" t="s">
        <v>310</v>
      </c>
      <c r="H119">
        <v>50.865123748779297</v>
      </c>
      <c r="I119">
        <v>6.9591798782348597</v>
      </c>
      <c r="K119" t="str">
        <f>IF(ISBLANK(Tabelle1[[#This Row],[Column12]]),"",_xlfn.IFNA(VLOOKUP(Tabelle1[[#This Row],[Column12]],Tabelle1!$A$1:$C$89,3,FALSE),""))</f>
        <v>Dienstleistung</v>
      </c>
      <c r="L119" s="12">
        <f>VALUE(LEFT(Tabelle1[[#This Row],[Column5]],FIND(" T",Tabelle1[[#This Row],[Column5]])-1))*1000</f>
        <v>281791000</v>
      </c>
      <c r="M119" s="12">
        <f ca="1">ROUND(Tabelle1[[#This Row],[Umsatz normiert]]*0.01*RANDBETWEEN(70,130)/100000,0)</f>
        <v>2480</v>
      </c>
      <c r="N119" s="12">
        <f ca="1">ROUND(Tabelle1[[#This Row],[Umsatz normiert]]*0.004*RANDBETWEEN(70,130)/100000,0)</f>
        <v>1105</v>
      </c>
      <c r="O119" s="12">
        <f ca="1">Tabelle1[[#This Row],[Ertragspotenzial]]-SUM(Tabelle1[[#This Row],[Finanzierungsgeschäft]:[Provision]])</f>
        <v>1544</v>
      </c>
      <c r="P119" s="12">
        <f ca="1">ROUND(Tabelle1[[#This Row],[Umsatz normiert]]*0.02*RANDBETWEEN(90,100)/100000,0)</f>
        <v>5129</v>
      </c>
      <c r="Q119" t="s">
        <v>748</v>
      </c>
      <c r="R11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19" s="5" t="str">
        <f ca="1">VLOOKUP(RANDBETWEEN(1,15),Tabelle2!$A$1:$B$15,2,FALSE)</f>
        <v>3C</v>
      </c>
      <c r="T119" t="s">
        <v>1132</v>
      </c>
    </row>
    <row r="120" spans="1:20" x14ac:dyDescent="0.35">
      <c r="A120" s="1">
        <v>118</v>
      </c>
      <c r="C120" t="str">
        <f>IF(ISBLANK(Tabelle1[[#This Row],[Column1]]),"",VALUE(LEFT(Tabelle1[[#This Row],[Column1]],2) &amp; "000"))</f>
        <v/>
      </c>
      <c r="D120" t="s">
        <v>311</v>
      </c>
      <c r="E120">
        <v>50933</v>
      </c>
      <c r="F120" t="s">
        <v>9</v>
      </c>
      <c r="G120" t="s">
        <v>312</v>
      </c>
      <c r="H120">
        <v>50.9426078796387</v>
      </c>
      <c r="I120">
        <v>6.9679660797119096</v>
      </c>
      <c r="J120" t="s">
        <v>313</v>
      </c>
      <c r="K120" t="str">
        <f>IF(ISBLANK(Tabelle1[[#This Row],[Column12]]),"",_xlfn.IFNA(VLOOKUP(Tabelle1[[#This Row],[Column12]],Tabelle1!$A$1:$C$89,3,FALSE),""))</f>
        <v/>
      </c>
      <c r="L120" s="12">
        <f>VALUE(LEFT(Tabelle1[[#This Row],[Column5]],FIND(" T",Tabelle1[[#This Row],[Column5]])-1))*1000</f>
        <v>277969000</v>
      </c>
      <c r="M120" s="12">
        <f ca="1">ROUND(Tabelle1[[#This Row],[Umsatz normiert]]*0.01*RANDBETWEEN(70,130)/100000,0)</f>
        <v>2113</v>
      </c>
      <c r="N120" s="12">
        <f ca="1">ROUND(Tabelle1[[#This Row],[Umsatz normiert]]*0.004*RANDBETWEEN(70,130)/100000,0)</f>
        <v>1290</v>
      </c>
      <c r="O120" s="12">
        <f ca="1">Tabelle1[[#This Row],[Ertragspotenzial]]-SUM(Tabelle1[[#This Row],[Finanzierungsgeschäft]:[Provision]])</f>
        <v>1767</v>
      </c>
      <c r="P120" s="12">
        <f ca="1">ROUND(Tabelle1[[#This Row],[Umsatz normiert]]*0.02*RANDBETWEEN(90,100)/100000,0)</f>
        <v>5170</v>
      </c>
      <c r="Q120" t="s">
        <v>749</v>
      </c>
      <c r="R12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Gunnar.Winter@karstadt-lebensmittel.de</v>
      </c>
      <c r="S120" s="5" t="str">
        <f ca="1">VLOOKUP(RANDBETWEEN(1,15),Tabelle2!$A$1:$B$15,2,FALSE)</f>
        <v>1E</v>
      </c>
    </row>
    <row r="121" spans="1:20" x14ac:dyDescent="0.35">
      <c r="A121" s="1">
        <v>119</v>
      </c>
      <c r="C121" t="str">
        <f>IF(ISBLANK(Tabelle1[[#This Row],[Column1]]),"",VALUE(LEFT(Tabelle1[[#This Row],[Column1]],2) &amp; "000"))</f>
        <v/>
      </c>
      <c r="D121" t="s">
        <v>314</v>
      </c>
      <c r="E121">
        <v>51105</v>
      </c>
      <c r="F121" t="s">
        <v>9</v>
      </c>
      <c r="G121" t="s">
        <v>315</v>
      </c>
      <c r="H121">
        <v>50.917526245117202</v>
      </c>
      <c r="I121">
        <v>6.9957427978515598</v>
      </c>
      <c r="J121" t="s">
        <v>233</v>
      </c>
      <c r="K121" t="str">
        <f>IF(ISBLANK(Tabelle1[[#This Row],[Column12]]),"",_xlfn.IFNA(VLOOKUP(Tabelle1[[#This Row],[Column12]],Tabelle1!$A$1:$C$89,3,FALSE),""))</f>
        <v/>
      </c>
      <c r="L121" s="12">
        <f>VALUE(LEFT(Tabelle1[[#This Row],[Column5]],FIND(" T",Tabelle1[[#This Row],[Column5]])-1))*1000</f>
        <v>276265000</v>
      </c>
      <c r="M121" s="12">
        <f ca="1">ROUND(Tabelle1[[#This Row],[Umsatz normiert]]*0.01*RANDBETWEEN(70,130)/100000,0)</f>
        <v>3536</v>
      </c>
      <c r="N121" s="12">
        <f ca="1">ROUND(Tabelle1[[#This Row],[Umsatz normiert]]*0.004*RANDBETWEEN(70,130)/100000,0)</f>
        <v>1238</v>
      </c>
      <c r="O121" s="12">
        <f ca="1">Tabelle1[[#This Row],[Ertragspotenzial]]-SUM(Tabelle1[[#This Row],[Finanzierungsgeschäft]:[Provision]])</f>
        <v>696</v>
      </c>
      <c r="P121" s="12">
        <f ca="1">ROUND(Tabelle1[[#This Row],[Umsatz normiert]]*0.02*RANDBETWEEN(90,100)/100000,0)</f>
        <v>5470</v>
      </c>
      <c r="Q121" t="s">
        <v>750</v>
      </c>
      <c r="R12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Ben.Kraus@emons.de</v>
      </c>
      <c r="S121" s="5" t="str">
        <f ca="1">VLOOKUP(RANDBETWEEN(1,15),Tabelle2!$A$1:$B$15,2,FALSE)</f>
        <v>3E</v>
      </c>
      <c r="T121" t="s">
        <v>1144</v>
      </c>
    </row>
    <row r="122" spans="1:20" x14ac:dyDescent="0.35">
      <c r="A122" s="1">
        <v>120</v>
      </c>
      <c r="B122">
        <v>43342</v>
      </c>
      <c r="C122">
        <f>IF(ISBLANK(Tabelle1[[#This Row],[Column1]]),"",VALUE(LEFT(Tabelle1[[#This Row],[Column1]],2) &amp; "000"))</f>
        <v>43000</v>
      </c>
      <c r="D122" t="s">
        <v>316</v>
      </c>
      <c r="E122">
        <v>50997</v>
      </c>
      <c r="F122" t="s">
        <v>9</v>
      </c>
      <c r="G122" t="s">
        <v>317</v>
      </c>
      <c r="H122">
        <v>50.865123748779297</v>
      </c>
      <c r="I122">
        <v>6.9591798782348597</v>
      </c>
      <c r="K122" t="str">
        <f>IF(ISBLANK(Tabelle1[[#This Row],[Column12]]),"",_xlfn.IFNA(VLOOKUP(Tabelle1[[#This Row],[Column12]],Tabelle1!$A$1:$C$89,3,FALSE),""))</f>
        <v>Bau- und Ausbaugewerbe</v>
      </c>
      <c r="L122" s="12">
        <f>VALUE(LEFT(Tabelle1[[#This Row],[Column5]],FIND(" T",Tabelle1[[#This Row],[Column5]])-1))*1000</f>
        <v>274167000</v>
      </c>
      <c r="M122" s="12">
        <f ca="1">ROUND(Tabelle1[[#This Row],[Umsatz normiert]]*0.01*RANDBETWEEN(70,130)/100000,0)</f>
        <v>3564</v>
      </c>
      <c r="N122" s="12">
        <f ca="1">ROUND(Tabelle1[[#This Row],[Umsatz normiert]]*0.004*RANDBETWEEN(70,130)/100000,0)</f>
        <v>833</v>
      </c>
      <c r="O122" s="12">
        <f ca="1">Tabelle1[[#This Row],[Ertragspotenzial]]-SUM(Tabelle1[[#This Row],[Finanzierungsgeschäft]:[Provision]])</f>
        <v>757</v>
      </c>
      <c r="P122" s="12">
        <f ca="1">ROUND(Tabelle1[[#This Row],[Umsatz normiert]]*0.02*RANDBETWEEN(90,100)/100000,0)</f>
        <v>5154</v>
      </c>
      <c r="Q122" t="s">
        <v>751</v>
      </c>
      <c r="R12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22" s="5" t="str">
        <f ca="1">VLOOKUP(RANDBETWEEN(1,15),Tabelle2!$A$1:$B$15,2,FALSE)</f>
        <v>2B</v>
      </c>
      <c r="T122" t="s">
        <v>1132</v>
      </c>
    </row>
    <row r="123" spans="1:20" x14ac:dyDescent="0.35">
      <c r="A123" s="1">
        <v>121</v>
      </c>
      <c r="B123">
        <v>35000</v>
      </c>
      <c r="C123">
        <f>IF(ISBLANK(Tabelle1[[#This Row],[Column1]]),"",VALUE(LEFT(Tabelle1[[#This Row],[Column1]],2) &amp; "000"))</f>
        <v>35000</v>
      </c>
      <c r="D123" t="s">
        <v>318</v>
      </c>
      <c r="E123">
        <v>50825</v>
      </c>
      <c r="F123" t="s">
        <v>9</v>
      </c>
      <c r="G123" t="s">
        <v>319</v>
      </c>
      <c r="H123">
        <v>50.955005645752003</v>
      </c>
      <c r="I123">
        <v>6.9111170768737802</v>
      </c>
      <c r="J123" t="s">
        <v>320</v>
      </c>
      <c r="K123" t="str">
        <f>IF(ISBLANK(Tabelle1[[#This Row],[Column12]]),"",_xlfn.IFNA(VLOOKUP(Tabelle1[[#This Row],[Column12]],Tabelle1!$A$1:$C$89,3,FALSE),""))</f>
        <v>Dienstleistung</v>
      </c>
      <c r="L123" s="12">
        <f>VALUE(LEFT(Tabelle1[[#This Row],[Column5]],FIND(" T",Tabelle1[[#This Row],[Column5]])-1))*1000</f>
        <v>273618000</v>
      </c>
      <c r="M123" s="12">
        <f ca="1">ROUND(Tabelle1[[#This Row],[Umsatz normiert]]*0.01*RANDBETWEEN(70,130)/100000,0)</f>
        <v>2380</v>
      </c>
      <c r="N123" s="12">
        <f ca="1">ROUND(Tabelle1[[#This Row],[Umsatz normiert]]*0.004*RANDBETWEEN(70,130)/100000,0)</f>
        <v>1291</v>
      </c>
      <c r="O123" s="12">
        <f ca="1">Tabelle1[[#This Row],[Ertragspotenzial]]-SUM(Tabelle1[[#This Row],[Finanzierungsgeschäft]:[Provision]])</f>
        <v>1254</v>
      </c>
      <c r="P123" s="12">
        <f ca="1">ROUND(Tabelle1[[#This Row],[Umsatz normiert]]*0.02*RANDBETWEEN(90,100)/100000,0)</f>
        <v>4925</v>
      </c>
      <c r="Q123" t="s">
        <v>752</v>
      </c>
      <c r="R12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Dana.Schumacher@next-kraftwerke.de</v>
      </c>
      <c r="S123" s="5" t="str">
        <f ca="1">VLOOKUP(RANDBETWEEN(1,15),Tabelle2!$A$1:$B$15,2,FALSE)</f>
        <v>1A</v>
      </c>
      <c r="T123" t="s">
        <v>1149</v>
      </c>
    </row>
    <row r="124" spans="1:20" x14ac:dyDescent="0.35">
      <c r="A124" s="1">
        <v>122</v>
      </c>
      <c r="B124">
        <v>20590</v>
      </c>
      <c r="C124">
        <f>IF(ISBLANK(Tabelle1[[#This Row],[Column1]]),"",VALUE(LEFT(Tabelle1[[#This Row],[Column1]],2) &amp; "000"))</f>
        <v>20000</v>
      </c>
      <c r="D124" t="s">
        <v>321</v>
      </c>
      <c r="E124">
        <v>50670</v>
      </c>
      <c r="F124" t="s">
        <v>9</v>
      </c>
      <c r="G124" t="s">
        <v>322</v>
      </c>
      <c r="H124">
        <v>50.950004577636697</v>
      </c>
      <c r="I124">
        <v>6.9449391365051296</v>
      </c>
      <c r="J124" t="s">
        <v>323</v>
      </c>
      <c r="K124" t="str">
        <f>IF(ISBLANK(Tabelle1[[#This Row],[Column12]]),"",_xlfn.IFNA(VLOOKUP(Tabelle1[[#This Row],[Column12]],Tabelle1!$A$1:$C$89,3,FALSE),""))</f>
        <v>Industrie/ Handwerk</v>
      </c>
      <c r="L124" s="12">
        <f>VALUE(LEFT(Tabelle1[[#This Row],[Column5]],FIND(" T",Tabelle1[[#This Row],[Column5]])-1))*1000</f>
        <v>270816000</v>
      </c>
      <c r="M124" s="12">
        <f ca="1">ROUND(Tabelle1[[#This Row],[Umsatz normiert]]*0.01*RANDBETWEEN(70,130)/100000,0)</f>
        <v>2735</v>
      </c>
      <c r="N124" s="12">
        <f ca="1">ROUND(Tabelle1[[#This Row],[Umsatz normiert]]*0.004*RANDBETWEEN(70,130)/100000,0)</f>
        <v>758</v>
      </c>
      <c r="O124" s="12">
        <f ca="1">Tabelle1[[#This Row],[Ertragspotenzial]]-SUM(Tabelle1[[#This Row],[Finanzierungsgeschäft]:[Provision]])</f>
        <v>1382</v>
      </c>
      <c r="P124" s="12">
        <f ca="1">ROUND(Tabelle1[[#This Row],[Umsatz normiert]]*0.02*RANDBETWEEN(90,100)/100000,0)</f>
        <v>4875</v>
      </c>
      <c r="Q124" t="s">
        <v>753</v>
      </c>
      <c r="R12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Lukas.Kraemer@hessenchemie.de</v>
      </c>
      <c r="S124" s="5" t="str">
        <f ca="1">VLOOKUP(RANDBETWEEN(1,15),Tabelle2!$A$1:$B$15,2,FALSE)</f>
        <v>1C</v>
      </c>
      <c r="T124" t="s">
        <v>1125</v>
      </c>
    </row>
    <row r="125" spans="1:20" x14ac:dyDescent="0.35">
      <c r="A125" s="1">
        <v>123</v>
      </c>
      <c r="B125">
        <v>59110</v>
      </c>
      <c r="C125">
        <f>IF(ISBLANK(Tabelle1[[#This Row],[Column1]]),"",VALUE(LEFT(Tabelle1[[#This Row],[Column1]],2) &amp; "000"))</f>
        <v>59000</v>
      </c>
      <c r="D125" t="s">
        <v>324</v>
      </c>
      <c r="E125">
        <v>50933</v>
      </c>
      <c r="F125" t="s">
        <v>9</v>
      </c>
      <c r="G125" t="s">
        <v>325</v>
      </c>
      <c r="H125">
        <v>50.9422607421875</v>
      </c>
      <c r="I125">
        <v>6.88034915924072</v>
      </c>
      <c r="K125" t="str">
        <f>IF(ISBLANK(Tabelle1[[#This Row],[Column12]]),"",_xlfn.IFNA(VLOOKUP(Tabelle1[[#This Row],[Column12]],Tabelle1!$A$1:$C$89,3,FALSE),""))</f>
        <v>Dienstleistung</v>
      </c>
      <c r="L125" s="12">
        <f>VALUE(LEFT(Tabelle1[[#This Row],[Column5]],FIND(" T",Tabelle1[[#This Row],[Column5]])-1))*1000</f>
        <v>264708000</v>
      </c>
      <c r="M125" s="12">
        <f ca="1">ROUND(Tabelle1[[#This Row],[Umsatz normiert]]*0.01*RANDBETWEEN(70,130)/100000,0)</f>
        <v>2435</v>
      </c>
      <c r="N125" s="12">
        <f ca="1">ROUND(Tabelle1[[#This Row],[Umsatz normiert]]*0.004*RANDBETWEEN(70,130)/100000,0)</f>
        <v>1281</v>
      </c>
      <c r="O125" s="12">
        <f ca="1">Tabelle1[[#This Row],[Ertragspotenzial]]-SUM(Tabelle1[[#This Row],[Finanzierungsgeschäft]:[Provision]])</f>
        <v>1578</v>
      </c>
      <c r="P125" s="12">
        <f ca="1">ROUND(Tabelle1[[#This Row],[Umsatz normiert]]*0.02*RANDBETWEEN(90,100)/100000,0)</f>
        <v>5294</v>
      </c>
      <c r="Q125" t="s">
        <v>754</v>
      </c>
      <c r="R12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25" s="5" t="str">
        <f ca="1">VLOOKUP(RANDBETWEEN(1,15),Tabelle2!$A$1:$B$15,2,FALSE)</f>
        <v>1B</v>
      </c>
      <c r="T125" t="s">
        <v>1118</v>
      </c>
    </row>
    <row r="126" spans="1:20" x14ac:dyDescent="0.35">
      <c r="A126" s="1">
        <v>124</v>
      </c>
      <c r="B126">
        <v>68310</v>
      </c>
      <c r="C126">
        <f>IF(ISBLANK(Tabelle1[[#This Row],[Column1]]),"",VALUE(LEFT(Tabelle1[[#This Row],[Column1]],2) &amp; "000"))</f>
        <v>68000</v>
      </c>
      <c r="D126" t="s">
        <v>326</v>
      </c>
      <c r="E126">
        <v>50735</v>
      </c>
      <c r="F126" t="s">
        <v>9</v>
      </c>
      <c r="G126" t="s">
        <v>327</v>
      </c>
      <c r="H126">
        <v>51.020159999999997</v>
      </c>
      <c r="I126">
        <v>6.9467299999999996</v>
      </c>
      <c r="K126" t="str">
        <f>IF(ISBLANK(Tabelle1[[#This Row],[Column12]]),"",_xlfn.IFNA(VLOOKUP(Tabelle1[[#This Row],[Column12]],Tabelle1!$A$1:$C$89,3,FALSE),""))</f>
        <v>Bau- und Ausbaugewerbe</v>
      </c>
      <c r="L126" s="12">
        <f>VALUE(LEFT(Tabelle1[[#This Row],[Column5]],FIND(" T",Tabelle1[[#This Row],[Column5]])-1))*1000</f>
        <v>261642000</v>
      </c>
      <c r="M126" s="12">
        <f ca="1">ROUND(Tabelle1[[#This Row],[Umsatz normiert]]*0.01*RANDBETWEEN(70,130)/100000,0)</f>
        <v>2773</v>
      </c>
      <c r="N126" s="12">
        <f ca="1">ROUND(Tabelle1[[#This Row],[Umsatz normiert]]*0.004*RANDBETWEEN(70,130)/100000,0)</f>
        <v>764</v>
      </c>
      <c r="O126" s="12">
        <f ca="1">Tabelle1[[#This Row],[Ertragspotenzial]]-SUM(Tabelle1[[#This Row],[Finanzierungsgeschäft]:[Provision]])</f>
        <v>1277</v>
      </c>
      <c r="P126" s="12">
        <f ca="1">ROUND(Tabelle1[[#This Row],[Umsatz normiert]]*0.02*RANDBETWEEN(90,100)/100000,0)</f>
        <v>4814</v>
      </c>
      <c r="Q126" t="s">
        <v>755</v>
      </c>
      <c r="R12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26" s="5" t="str">
        <f ca="1">VLOOKUP(RANDBETWEEN(1,15),Tabelle2!$A$1:$B$15,2,FALSE)</f>
        <v>2C</v>
      </c>
      <c r="T126" t="s">
        <v>1150</v>
      </c>
    </row>
    <row r="127" spans="1:20" x14ac:dyDescent="0.35">
      <c r="A127" s="1">
        <v>125</v>
      </c>
      <c r="B127">
        <v>38210</v>
      </c>
      <c r="C127">
        <f>IF(ISBLANK(Tabelle1[[#This Row],[Column1]]),"",VALUE(LEFT(Tabelle1[[#This Row],[Column1]],2) &amp; "000"))</f>
        <v>38000</v>
      </c>
      <c r="D127" t="s">
        <v>328</v>
      </c>
      <c r="E127">
        <v>50670</v>
      </c>
      <c r="F127" t="s">
        <v>9</v>
      </c>
      <c r="G127" t="s">
        <v>329</v>
      </c>
      <c r="H127">
        <v>50.950004577636697</v>
      </c>
      <c r="I127">
        <v>6.9449391365051296</v>
      </c>
      <c r="J127" t="s">
        <v>330</v>
      </c>
      <c r="K127" t="str">
        <f>IF(ISBLANK(Tabelle1[[#This Row],[Column12]]),"",_xlfn.IFNA(VLOOKUP(Tabelle1[[#This Row],[Column12]],Tabelle1!$A$1:$C$89,3,FALSE),""))</f>
        <v>Industrie/ Handwerk</v>
      </c>
      <c r="L127" s="12">
        <f>VALUE(LEFT(Tabelle1[[#This Row],[Column5]],FIND(" T",Tabelle1[[#This Row],[Column5]])-1))*1000</f>
        <v>256981000</v>
      </c>
      <c r="M127" s="12">
        <f ca="1">ROUND(Tabelle1[[#This Row],[Umsatz normiert]]*0.01*RANDBETWEEN(70,130)/100000,0)</f>
        <v>2544</v>
      </c>
      <c r="N127" s="12">
        <f ca="1">ROUND(Tabelle1[[#This Row],[Umsatz normiert]]*0.004*RANDBETWEEN(70,130)/100000,0)</f>
        <v>1069</v>
      </c>
      <c r="O127" s="12">
        <f ca="1">Tabelle1[[#This Row],[Ertragspotenzial]]-SUM(Tabelle1[[#This Row],[Finanzierungsgeschäft]:[Provision]])</f>
        <v>1321</v>
      </c>
      <c r="P127" s="12">
        <f ca="1">ROUND(Tabelle1[[#This Row],[Umsatz normiert]]*0.02*RANDBETWEEN(90,100)/100000,0)</f>
        <v>4934</v>
      </c>
      <c r="Q127" t="s">
        <v>756</v>
      </c>
      <c r="R12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Thomas.Jaeger@hvinfo.de</v>
      </c>
      <c r="S127" s="5" t="str">
        <f ca="1">VLOOKUP(RANDBETWEEN(1,15),Tabelle2!$A$1:$B$15,2,FALSE)</f>
        <v>1A</v>
      </c>
      <c r="T127" t="s">
        <v>1125</v>
      </c>
    </row>
    <row r="128" spans="1:20" x14ac:dyDescent="0.35">
      <c r="A128" s="1">
        <v>126</v>
      </c>
      <c r="B128">
        <v>37001</v>
      </c>
      <c r="C128">
        <f>IF(ISBLANK(Tabelle1[[#This Row],[Column1]]),"",VALUE(LEFT(Tabelle1[[#This Row],[Column1]],2) &amp; "000"))</f>
        <v>37000</v>
      </c>
      <c r="D128" t="s">
        <v>331</v>
      </c>
      <c r="E128">
        <v>51145</v>
      </c>
      <c r="F128" t="s">
        <v>9</v>
      </c>
      <c r="G128" t="s">
        <v>332</v>
      </c>
      <c r="H128">
        <v>50.883918762207003</v>
      </c>
      <c r="I128">
        <v>7.0773301124572798</v>
      </c>
      <c r="J128" t="s">
        <v>333</v>
      </c>
      <c r="K128" t="str">
        <f>IF(ISBLANK(Tabelle1[[#This Row],[Column12]]),"",_xlfn.IFNA(VLOOKUP(Tabelle1[[#This Row],[Column12]],Tabelle1!$A$1:$C$89,3,FALSE),""))</f>
        <v>Dienstleistung</v>
      </c>
      <c r="L128" s="12">
        <f>VALUE(LEFT(Tabelle1[[#This Row],[Column5]],FIND(" T",Tabelle1[[#This Row],[Column5]])-1))*1000</f>
        <v>256384000</v>
      </c>
      <c r="M128" s="12">
        <f ca="1">ROUND(Tabelle1[[#This Row],[Umsatz normiert]]*0.01*RANDBETWEEN(70,130)/100000,0)</f>
        <v>2205</v>
      </c>
      <c r="N128" s="12">
        <f ca="1">ROUND(Tabelle1[[#This Row],[Umsatz normiert]]*0.004*RANDBETWEEN(70,130)/100000,0)</f>
        <v>892</v>
      </c>
      <c r="O128" s="12">
        <f ca="1">Tabelle1[[#This Row],[Ertragspotenzial]]-SUM(Tabelle1[[#This Row],[Finanzierungsgeschäft]:[Provision]])</f>
        <v>1672</v>
      </c>
      <c r="P128" s="12">
        <f ca="1">ROUND(Tabelle1[[#This Row],[Umsatz normiert]]*0.02*RANDBETWEEN(90,100)/100000,0)</f>
        <v>4769</v>
      </c>
      <c r="Q128" t="s">
        <v>757</v>
      </c>
      <c r="R12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Mia.Otto@neue-verpackung.de</v>
      </c>
      <c r="S128" s="5" t="str">
        <f ca="1">VLOOKUP(RANDBETWEEN(1,15),Tabelle2!$A$1:$B$15,2,FALSE)</f>
        <v>2E</v>
      </c>
      <c r="T128" t="s">
        <v>1120</v>
      </c>
    </row>
    <row r="129" spans="1:20" x14ac:dyDescent="0.35">
      <c r="A129" s="1">
        <v>127</v>
      </c>
      <c r="B129">
        <v>70101</v>
      </c>
      <c r="C129">
        <f>IF(ISBLANK(Tabelle1[[#This Row],[Column1]]),"",VALUE(LEFT(Tabelle1[[#This Row],[Column1]],2) &amp; "000"))</f>
        <v>70000</v>
      </c>
      <c r="D129" t="s">
        <v>334</v>
      </c>
      <c r="E129">
        <v>50968</v>
      </c>
      <c r="F129" t="s">
        <v>9</v>
      </c>
      <c r="G129" t="s">
        <v>335</v>
      </c>
      <c r="H129">
        <v>50.9035453796387</v>
      </c>
      <c r="I129">
        <v>6.9685811996459996</v>
      </c>
      <c r="J129" t="s">
        <v>336</v>
      </c>
      <c r="K129" t="str">
        <f>IF(ISBLANK(Tabelle1[[#This Row],[Column12]]),"",_xlfn.IFNA(VLOOKUP(Tabelle1[[#This Row],[Column12]],Tabelle1!$A$1:$C$89,3,FALSE),""))</f>
        <v>Dienstleistung</v>
      </c>
      <c r="L129" s="12">
        <f>VALUE(LEFT(Tabelle1[[#This Row],[Column5]],FIND(" T",Tabelle1[[#This Row],[Column5]])-1))*1000</f>
        <v>254576000</v>
      </c>
      <c r="M129" s="12">
        <f ca="1">ROUND(Tabelle1[[#This Row],[Umsatz normiert]]*0.01*RANDBETWEEN(70,130)/100000,0)</f>
        <v>2749</v>
      </c>
      <c r="N129" s="12">
        <f ca="1">ROUND(Tabelle1[[#This Row],[Umsatz normiert]]*0.004*RANDBETWEEN(70,130)/100000,0)</f>
        <v>1191</v>
      </c>
      <c r="O129" s="12">
        <f ca="1">Tabelle1[[#This Row],[Ertragspotenzial]]-SUM(Tabelle1[[#This Row],[Finanzierungsgeschäft]:[Provision]])</f>
        <v>999</v>
      </c>
      <c r="P129" s="12">
        <f ca="1">ROUND(Tabelle1[[#This Row],[Umsatz normiert]]*0.02*RANDBETWEEN(90,100)/100000,0)</f>
        <v>4939</v>
      </c>
      <c r="Q129" t="s">
        <v>758</v>
      </c>
      <c r="R12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Jan.Sommer@ibg-group.de</v>
      </c>
      <c r="S129" s="5" t="str">
        <f ca="1">VLOOKUP(RANDBETWEEN(1,15),Tabelle2!$A$1:$B$15,2,FALSE)</f>
        <v>1D</v>
      </c>
      <c r="T129" t="s">
        <v>1146</v>
      </c>
    </row>
    <row r="130" spans="1:20" x14ac:dyDescent="0.35">
      <c r="A130" s="1">
        <v>128</v>
      </c>
      <c r="B130">
        <v>45310</v>
      </c>
      <c r="C130">
        <f>IF(ISBLANK(Tabelle1[[#This Row],[Column1]]),"",VALUE(LEFT(Tabelle1[[#This Row],[Column1]],2) &amp; "000"))</f>
        <v>45000</v>
      </c>
      <c r="D130" t="s">
        <v>337</v>
      </c>
      <c r="E130">
        <v>50769</v>
      </c>
      <c r="F130" t="s">
        <v>9</v>
      </c>
      <c r="G130" t="s">
        <v>338</v>
      </c>
      <c r="H130">
        <v>51.046260833740199</v>
      </c>
      <c r="I130">
        <v>6.8507637977600098</v>
      </c>
      <c r="K130" t="str">
        <f>IF(ISBLANK(Tabelle1[[#This Row],[Column12]]),"",_xlfn.IFNA(VLOOKUP(Tabelle1[[#This Row],[Column12]],Tabelle1!$A$1:$C$89,3,FALSE),""))</f>
        <v>Großhandel</v>
      </c>
      <c r="L130" s="12">
        <f>VALUE(LEFT(Tabelle1[[#This Row],[Column5]],FIND(" T",Tabelle1[[#This Row],[Column5]])-1))*1000</f>
        <v>251499000</v>
      </c>
      <c r="M130" s="12">
        <f ca="1">ROUND(Tabelle1[[#This Row],[Umsatz normiert]]*0.01*RANDBETWEEN(70,130)/100000,0)</f>
        <v>2892</v>
      </c>
      <c r="N130" s="12">
        <f ca="1">ROUND(Tabelle1[[#This Row],[Umsatz normiert]]*0.004*RANDBETWEEN(70,130)/100000,0)</f>
        <v>1006</v>
      </c>
      <c r="O130" s="12">
        <f ca="1">Tabelle1[[#This Row],[Ertragspotenzial]]-SUM(Tabelle1[[#This Row],[Finanzierungsgeschäft]:[Provision]])</f>
        <v>679</v>
      </c>
      <c r="P130" s="12">
        <f ca="1">ROUND(Tabelle1[[#This Row],[Umsatz normiert]]*0.02*RANDBETWEEN(90,100)/100000,0)</f>
        <v>4577</v>
      </c>
      <c r="Q130" t="s">
        <v>759</v>
      </c>
      <c r="R13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30" s="5" t="str">
        <f ca="1">VLOOKUP(RANDBETWEEN(1,15),Tabelle2!$A$1:$B$15,2,FALSE)</f>
        <v>2E</v>
      </c>
      <c r="T130" t="s">
        <v>1113</v>
      </c>
    </row>
    <row r="131" spans="1:20" x14ac:dyDescent="0.35">
      <c r="A131" s="1">
        <v>129</v>
      </c>
      <c r="B131">
        <v>62030</v>
      </c>
      <c r="C131">
        <f>IF(ISBLANK(Tabelle1[[#This Row],[Column1]]),"",VALUE(LEFT(Tabelle1[[#This Row],[Column1]],2) &amp; "000"))</f>
        <v>62000</v>
      </c>
      <c r="D131" t="s">
        <v>339</v>
      </c>
      <c r="E131">
        <v>50829</v>
      </c>
      <c r="F131" t="s">
        <v>9</v>
      </c>
      <c r="G131" t="s">
        <v>340</v>
      </c>
      <c r="H131">
        <v>50.971748352050803</v>
      </c>
      <c r="I131">
        <v>6.86026811599731</v>
      </c>
      <c r="K131" t="str">
        <f>IF(ISBLANK(Tabelle1[[#This Row],[Column12]]),"",_xlfn.IFNA(VLOOKUP(Tabelle1[[#This Row],[Column12]],Tabelle1!$A$1:$C$89,3,FALSE),""))</f>
        <v>Dienstleistung</v>
      </c>
      <c r="L131" s="12">
        <f>VALUE(LEFT(Tabelle1[[#This Row],[Column5]],FIND(" T",Tabelle1[[#This Row],[Column5]])-1))*1000</f>
        <v>249742000</v>
      </c>
      <c r="M131" s="12">
        <f ca="1">ROUND(Tabelle1[[#This Row],[Umsatz normiert]]*0.01*RANDBETWEEN(70,130)/100000,0)</f>
        <v>3172</v>
      </c>
      <c r="N131" s="12">
        <f ca="1">ROUND(Tabelle1[[#This Row],[Umsatz normiert]]*0.004*RANDBETWEEN(70,130)/100000,0)</f>
        <v>1289</v>
      </c>
      <c r="O131" s="12">
        <f ca="1">Tabelle1[[#This Row],[Ertragspotenzial]]-SUM(Tabelle1[[#This Row],[Finanzierungsgeschäft]:[Provision]])</f>
        <v>84</v>
      </c>
      <c r="P131" s="12">
        <f ca="1">ROUND(Tabelle1[[#This Row],[Umsatz normiert]]*0.02*RANDBETWEEN(90,100)/100000,0)</f>
        <v>4545</v>
      </c>
      <c r="Q131" t="s">
        <v>760</v>
      </c>
      <c r="R13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31" s="5" t="str">
        <f ca="1">VLOOKUP(RANDBETWEEN(1,15),Tabelle2!$A$1:$B$15,2,FALSE)</f>
        <v>3C</v>
      </c>
      <c r="T131" t="s">
        <v>1126</v>
      </c>
    </row>
    <row r="132" spans="1:20" x14ac:dyDescent="0.35">
      <c r="A132" s="1">
        <v>130</v>
      </c>
      <c r="B132">
        <v>64910</v>
      </c>
      <c r="C132">
        <f>IF(ISBLANK(Tabelle1[[#This Row],[Column1]]),"",VALUE(LEFT(Tabelle1[[#This Row],[Column1]],2) &amp; "000"))</f>
        <v>64000</v>
      </c>
      <c r="D132" t="s">
        <v>341</v>
      </c>
      <c r="E132">
        <v>50672</v>
      </c>
      <c r="F132" t="s">
        <v>9</v>
      </c>
      <c r="G132" t="s">
        <v>342</v>
      </c>
      <c r="H132">
        <v>50.9426078796387</v>
      </c>
      <c r="I132">
        <v>6.9679660797119096</v>
      </c>
      <c r="J132" t="s">
        <v>343</v>
      </c>
      <c r="K132" t="str">
        <f>IF(ISBLANK(Tabelle1[[#This Row],[Column12]]),"",_xlfn.IFNA(VLOOKUP(Tabelle1[[#This Row],[Column12]],Tabelle1!$A$1:$C$89,3,FALSE),""))</f>
        <v>Dienstleistung</v>
      </c>
      <c r="L132" s="12">
        <f>VALUE(LEFT(Tabelle1[[#This Row],[Column5]],FIND(" T",Tabelle1[[#This Row],[Column5]])-1))*1000</f>
        <v>248714000</v>
      </c>
      <c r="M132" s="12">
        <f ca="1">ROUND(Tabelle1[[#This Row],[Umsatz normiert]]*0.01*RANDBETWEEN(70,130)/100000,0)</f>
        <v>2413</v>
      </c>
      <c r="N132" s="12">
        <f ca="1">ROUND(Tabelle1[[#This Row],[Umsatz normiert]]*0.004*RANDBETWEEN(70,130)/100000,0)</f>
        <v>836</v>
      </c>
      <c r="O132" s="12">
        <f ca="1">Tabelle1[[#This Row],[Ertragspotenzial]]-SUM(Tabelle1[[#This Row],[Finanzierungsgeschäft]:[Provision]])</f>
        <v>1278</v>
      </c>
      <c r="P132" s="12">
        <f ca="1">ROUND(Tabelle1[[#This Row],[Umsatz normiert]]*0.02*RANDBETWEEN(90,100)/100000,0)</f>
        <v>4527</v>
      </c>
      <c r="Q132" t="s">
        <v>761</v>
      </c>
      <c r="R13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Paul.Heinrich@abcfinance.de</v>
      </c>
      <c r="S132" s="5" t="str">
        <f ca="1">VLOOKUP(RANDBETWEEN(1,15),Tabelle2!$A$1:$B$15,2,FALSE)</f>
        <v>2E</v>
      </c>
    </row>
    <row r="133" spans="1:20" x14ac:dyDescent="0.35">
      <c r="A133" s="1">
        <v>131</v>
      </c>
      <c r="B133">
        <v>70109</v>
      </c>
      <c r="C133">
        <f>IF(ISBLANK(Tabelle1[[#This Row],[Column1]]),"",VALUE(LEFT(Tabelle1[[#This Row],[Column1]],2) &amp; "000"))</f>
        <v>70000</v>
      </c>
      <c r="D133" t="s">
        <v>344</v>
      </c>
      <c r="E133">
        <v>50678</v>
      </c>
      <c r="F133" t="s">
        <v>9</v>
      </c>
      <c r="G133" t="s">
        <v>345</v>
      </c>
      <c r="H133">
        <v>50.925933837890597</v>
      </c>
      <c r="I133">
        <v>6.9618039131164604</v>
      </c>
      <c r="J133" t="s">
        <v>346</v>
      </c>
      <c r="K133" t="str">
        <f>IF(ISBLANK(Tabelle1[[#This Row],[Column12]]),"",_xlfn.IFNA(VLOOKUP(Tabelle1[[#This Row],[Column12]],Tabelle1!$A$1:$C$89,3,FALSE),""))</f>
        <v>Dienstleistung</v>
      </c>
      <c r="L133" s="12">
        <f>VALUE(LEFT(Tabelle1[[#This Row],[Column5]],FIND(" T",Tabelle1[[#This Row],[Column5]])-1))*1000</f>
        <v>248614000</v>
      </c>
      <c r="M133" s="12">
        <f ca="1">ROUND(Tabelle1[[#This Row],[Umsatz normiert]]*0.01*RANDBETWEEN(70,130)/100000,0)</f>
        <v>3058</v>
      </c>
      <c r="N133" s="12">
        <f ca="1">ROUND(Tabelle1[[#This Row],[Umsatz normiert]]*0.004*RANDBETWEEN(70,130)/100000,0)</f>
        <v>726</v>
      </c>
      <c r="O133" s="12">
        <f ca="1">Tabelle1[[#This Row],[Ertragspotenzial]]-SUM(Tabelle1[[#This Row],[Finanzierungsgeschäft]:[Provision]])</f>
        <v>691</v>
      </c>
      <c r="P133" s="12">
        <f ca="1">ROUND(Tabelle1[[#This Row],[Umsatz normiert]]*0.02*RANDBETWEEN(90,100)/100000,0)</f>
        <v>4475</v>
      </c>
      <c r="Q133" t="s">
        <v>762</v>
      </c>
      <c r="R13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Finn.Brandt@de.vapiano.com</v>
      </c>
      <c r="S133" s="5" t="str">
        <f ca="1">VLOOKUP(RANDBETWEEN(1,15),Tabelle2!$A$1:$B$15,2,FALSE)</f>
        <v>3B</v>
      </c>
      <c r="T133" t="s">
        <v>1151</v>
      </c>
    </row>
    <row r="134" spans="1:20" x14ac:dyDescent="0.35">
      <c r="A134" s="1">
        <v>132</v>
      </c>
      <c r="B134">
        <v>28491</v>
      </c>
      <c r="C134">
        <f>IF(ISBLANK(Tabelle1[[#This Row],[Column1]]),"",VALUE(LEFT(Tabelle1[[#This Row],[Column1]],2) &amp; "000"))</f>
        <v>28000</v>
      </c>
      <c r="D134" t="s">
        <v>347</v>
      </c>
      <c r="E134">
        <v>51067</v>
      </c>
      <c r="F134" t="s">
        <v>9</v>
      </c>
      <c r="G134" t="s">
        <v>348</v>
      </c>
      <c r="H134">
        <v>50.9644584655762</v>
      </c>
      <c r="I134">
        <v>7.0407657623290998</v>
      </c>
      <c r="J134" t="s">
        <v>330</v>
      </c>
      <c r="K134" t="str">
        <f>IF(ISBLANK(Tabelle1[[#This Row],[Column12]]),"",_xlfn.IFNA(VLOOKUP(Tabelle1[[#This Row],[Column12]],Tabelle1!$A$1:$C$89,3,FALSE),""))</f>
        <v>Industrie/ Handwerk</v>
      </c>
      <c r="L134" s="12">
        <f>VALUE(LEFT(Tabelle1[[#This Row],[Column5]],FIND(" T",Tabelle1[[#This Row],[Column5]])-1))*1000</f>
        <v>240190000</v>
      </c>
      <c r="M134" s="12">
        <f ca="1">ROUND(Tabelle1[[#This Row],[Umsatz normiert]]*0.01*RANDBETWEEN(70,130)/100000,0)</f>
        <v>2834</v>
      </c>
      <c r="N134" s="12">
        <f ca="1">ROUND(Tabelle1[[#This Row],[Umsatz normiert]]*0.004*RANDBETWEEN(70,130)/100000,0)</f>
        <v>1076</v>
      </c>
      <c r="O134" s="12">
        <f ca="1">Tabelle1[[#This Row],[Ertragspotenzial]]-SUM(Tabelle1[[#This Row],[Finanzierungsgeschäft]:[Provision]])</f>
        <v>654</v>
      </c>
      <c r="P134" s="12">
        <f ca="1">ROUND(Tabelle1[[#This Row],[Umsatz normiert]]*0.02*RANDBETWEEN(90,100)/100000,0)</f>
        <v>4564</v>
      </c>
      <c r="Q134" t="s">
        <v>763</v>
      </c>
      <c r="R13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Ida.Haas@hvinfo.de</v>
      </c>
      <c r="S134" s="5" t="str">
        <f ca="1">VLOOKUP(RANDBETWEEN(1,15),Tabelle2!$A$1:$B$15,2,FALSE)</f>
        <v>3C</v>
      </c>
      <c r="T134" t="s">
        <v>1122</v>
      </c>
    </row>
    <row r="135" spans="1:20" x14ac:dyDescent="0.35">
      <c r="A135" s="1">
        <v>133</v>
      </c>
      <c r="B135">
        <v>43291</v>
      </c>
      <c r="C135">
        <f>IF(ISBLANK(Tabelle1[[#This Row],[Column1]]),"",VALUE(LEFT(Tabelle1[[#This Row],[Column1]],2) &amp; "000"))</f>
        <v>43000</v>
      </c>
      <c r="D135" t="s">
        <v>349</v>
      </c>
      <c r="E135">
        <v>50999</v>
      </c>
      <c r="F135" t="s">
        <v>9</v>
      </c>
      <c r="G135" t="s">
        <v>350</v>
      </c>
      <c r="H135">
        <v>50.870460510253899</v>
      </c>
      <c r="I135">
        <v>7.0157051086425799</v>
      </c>
      <c r="J135" t="s">
        <v>351</v>
      </c>
      <c r="K135" t="str">
        <f>IF(ISBLANK(Tabelle1[[#This Row],[Column12]]),"",_xlfn.IFNA(VLOOKUP(Tabelle1[[#This Row],[Column12]],Tabelle1!$A$1:$C$89,3,FALSE),""))</f>
        <v>Bau- und Ausbaugewerbe</v>
      </c>
      <c r="L135" s="12">
        <f>VALUE(LEFT(Tabelle1[[#This Row],[Column5]],FIND(" T",Tabelle1[[#This Row],[Column5]])-1))*1000</f>
        <v>237471000</v>
      </c>
      <c r="M135" s="12">
        <f ca="1">ROUND(Tabelle1[[#This Row],[Umsatz normiert]]*0.01*RANDBETWEEN(70,130)/100000,0)</f>
        <v>3040</v>
      </c>
      <c r="N135" s="12">
        <f ca="1">ROUND(Tabelle1[[#This Row],[Umsatz normiert]]*0.004*RANDBETWEEN(70,130)/100000,0)</f>
        <v>893</v>
      </c>
      <c r="O135" s="12">
        <f ca="1">Tabelle1[[#This Row],[Ertragspotenzial]]-SUM(Tabelle1[[#This Row],[Finanzierungsgeschäft]:[Provision]])</f>
        <v>626</v>
      </c>
      <c r="P135" s="12">
        <f ca="1">ROUND(Tabelle1[[#This Row],[Umsatz normiert]]*0.02*RANDBETWEEN(90,100)/100000,0)</f>
        <v>4559</v>
      </c>
      <c r="Q135" t="s">
        <v>764</v>
      </c>
      <c r="R13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Kimi.Schreiber@carrier.com</v>
      </c>
      <c r="S135" s="5" t="str">
        <f ca="1">VLOOKUP(RANDBETWEEN(1,15),Tabelle2!$A$1:$B$15,2,FALSE)</f>
        <v>3E</v>
      </c>
      <c r="T135" t="s">
        <v>1135</v>
      </c>
    </row>
    <row r="136" spans="1:20" x14ac:dyDescent="0.35">
      <c r="A136" s="1">
        <v>134</v>
      </c>
      <c r="B136">
        <v>70101</v>
      </c>
      <c r="C136">
        <f>IF(ISBLANK(Tabelle1[[#This Row],[Column1]]),"",VALUE(LEFT(Tabelle1[[#This Row],[Column1]],2) &amp; "000"))</f>
        <v>70000</v>
      </c>
      <c r="D136" t="s">
        <v>352</v>
      </c>
      <c r="E136">
        <v>50931</v>
      </c>
      <c r="F136" t="s">
        <v>9</v>
      </c>
      <c r="G136" t="s">
        <v>353</v>
      </c>
      <c r="H136">
        <v>50.932609558105497</v>
      </c>
      <c r="I136">
        <v>6.9192152023315403</v>
      </c>
      <c r="J136" t="s">
        <v>354</v>
      </c>
      <c r="K136" t="str">
        <f>IF(ISBLANK(Tabelle1[[#This Row],[Column12]]),"",_xlfn.IFNA(VLOOKUP(Tabelle1[[#This Row],[Column12]],Tabelle1!$A$1:$C$89,3,FALSE),""))</f>
        <v>Dienstleistung</v>
      </c>
      <c r="L136" s="12">
        <f>VALUE(LEFT(Tabelle1[[#This Row],[Column5]],FIND(" T",Tabelle1[[#This Row],[Column5]])-1))*1000</f>
        <v>237323000</v>
      </c>
      <c r="M136" s="12">
        <f ca="1">ROUND(Tabelle1[[#This Row],[Umsatz normiert]]*0.01*RANDBETWEEN(70,130)/100000,0)</f>
        <v>2065</v>
      </c>
      <c r="N136" s="12">
        <f ca="1">ROUND(Tabelle1[[#This Row],[Umsatz normiert]]*0.004*RANDBETWEEN(70,130)/100000,0)</f>
        <v>902</v>
      </c>
      <c r="O136" s="12">
        <f ca="1">Tabelle1[[#This Row],[Ertragspotenzial]]-SUM(Tabelle1[[#This Row],[Finanzierungsgeschäft]:[Provision]])</f>
        <v>1400</v>
      </c>
      <c r="P136" s="12">
        <f ca="1">ROUND(Tabelle1[[#This Row],[Umsatz normiert]]*0.02*RANDBETWEEN(90,100)/100000,0)</f>
        <v>4367</v>
      </c>
      <c r="Q136" t="s">
        <v>765</v>
      </c>
      <c r="R13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Alexander.Graf@corpus-sireo.com</v>
      </c>
      <c r="S136" s="5" t="str">
        <f ca="1">VLOOKUP(RANDBETWEEN(1,15),Tabelle2!$A$1:$B$15,2,FALSE)</f>
        <v>1B</v>
      </c>
      <c r="T136" t="s">
        <v>1152</v>
      </c>
    </row>
    <row r="137" spans="1:20" x14ac:dyDescent="0.35">
      <c r="A137" s="1">
        <v>135</v>
      </c>
      <c r="B137">
        <v>46420</v>
      </c>
      <c r="C137">
        <f>IF(ISBLANK(Tabelle1[[#This Row],[Column1]]),"",VALUE(LEFT(Tabelle1[[#This Row],[Column1]],2) &amp; "000"))</f>
        <v>46000</v>
      </c>
      <c r="D137" t="s">
        <v>355</v>
      </c>
      <c r="E137">
        <v>51063</v>
      </c>
      <c r="F137" t="s">
        <v>9</v>
      </c>
      <c r="G137" t="s">
        <v>356</v>
      </c>
      <c r="H137">
        <v>50.9426078796387</v>
      </c>
      <c r="I137">
        <v>6.9679660797119096</v>
      </c>
      <c r="J137" t="s">
        <v>357</v>
      </c>
      <c r="K137" t="str">
        <f>IF(ISBLANK(Tabelle1[[#This Row],[Column12]]),"",_xlfn.IFNA(VLOOKUP(Tabelle1[[#This Row],[Column12]],Tabelle1!$A$1:$C$89,3,FALSE),""))</f>
        <v>Großhandel</v>
      </c>
      <c r="L137" s="12">
        <f>VALUE(LEFT(Tabelle1[[#This Row],[Column5]],FIND(" T",Tabelle1[[#This Row],[Column5]])-1))*1000</f>
        <v>236276000</v>
      </c>
      <c r="M137" s="12">
        <f ca="1">ROUND(Tabelle1[[#This Row],[Umsatz normiert]]*0.01*RANDBETWEEN(70,130)/100000,0)</f>
        <v>1890</v>
      </c>
      <c r="N137" s="12">
        <f ca="1">ROUND(Tabelle1[[#This Row],[Umsatz normiert]]*0.004*RANDBETWEEN(70,130)/100000,0)</f>
        <v>926</v>
      </c>
      <c r="O137" s="12">
        <f ca="1">Tabelle1[[#This Row],[Ertragspotenzial]]-SUM(Tabelle1[[#This Row],[Finanzierungsgeschäft]:[Provision]])</f>
        <v>1579</v>
      </c>
      <c r="P137" s="12">
        <f ca="1">ROUND(Tabelle1[[#This Row],[Umsatz normiert]]*0.02*RANDBETWEEN(90,100)/100000,0)</f>
        <v>4395</v>
      </c>
      <c r="Q137" t="s">
        <v>766</v>
      </c>
      <c r="R13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Fiete.Schulte@snipes.com</v>
      </c>
      <c r="S137" s="5" t="str">
        <f ca="1">VLOOKUP(RANDBETWEEN(1,15),Tabelle2!$A$1:$B$15,2,FALSE)</f>
        <v>1C</v>
      </c>
    </row>
    <row r="138" spans="1:20" x14ac:dyDescent="0.35">
      <c r="A138" s="1">
        <v>136</v>
      </c>
      <c r="B138">
        <v>70101</v>
      </c>
      <c r="C138">
        <f>IF(ISBLANK(Tabelle1[[#This Row],[Column1]]),"",VALUE(LEFT(Tabelle1[[#This Row],[Column1]],2) &amp; "000"))</f>
        <v>70000</v>
      </c>
      <c r="D138" t="s">
        <v>358</v>
      </c>
      <c r="E138">
        <v>50939</v>
      </c>
      <c r="F138" t="s">
        <v>9</v>
      </c>
      <c r="G138" t="s">
        <v>359</v>
      </c>
      <c r="H138">
        <v>50.905689239502003</v>
      </c>
      <c r="I138">
        <v>6.9241700172424299</v>
      </c>
      <c r="K138" t="str">
        <f>IF(ISBLANK(Tabelle1[[#This Row],[Column12]]),"",_xlfn.IFNA(VLOOKUP(Tabelle1[[#This Row],[Column12]],Tabelle1!$A$1:$C$89,3,FALSE),""))</f>
        <v>Dienstleistung</v>
      </c>
      <c r="L138" s="12">
        <f>VALUE(LEFT(Tabelle1[[#This Row],[Column5]],FIND(" T",Tabelle1[[#This Row],[Column5]])-1))*1000</f>
        <v>236000000</v>
      </c>
      <c r="M138" s="12">
        <f ca="1">ROUND(Tabelle1[[#This Row],[Umsatz normiert]]*0.01*RANDBETWEEN(70,130)/100000,0)</f>
        <v>1888</v>
      </c>
      <c r="N138" s="12">
        <f ca="1">ROUND(Tabelle1[[#This Row],[Umsatz normiert]]*0.004*RANDBETWEEN(70,130)/100000,0)</f>
        <v>1048</v>
      </c>
      <c r="O138" s="12">
        <f ca="1">Tabelle1[[#This Row],[Ertragspotenzial]]-SUM(Tabelle1[[#This Row],[Finanzierungsgeschäft]:[Provision]])</f>
        <v>1406</v>
      </c>
      <c r="P138" s="12">
        <f ca="1">ROUND(Tabelle1[[#This Row],[Umsatz normiert]]*0.02*RANDBETWEEN(90,100)/100000,0)</f>
        <v>4342</v>
      </c>
      <c r="Q138" t="s">
        <v>767</v>
      </c>
      <c r="R13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38" s="5" t="str">
        <f ca="1">VLOOKUP(RANDBETWEEN(1,15),Tabelle2!$A$1:$B$15,2,FALSE)</f>
        <v>2B</v>
      </c>
      <c r="T138" t="s">
        <v>1134</v>
      </c>
    </row>
    <row r="139" spans="1:20" x14ac:dyDescent="0.35">
      <c r="A139" s="1">
        <v>137</v>
      </c>
      <c r="B139">
        <v>70109</v>
      </c>
      <c r="C139">
        <f>IF(ISBLANK(Tabelle1[[#This Row],[Column1]]),"",VALUE(LEFT(Tabelle1[[#This Row],[Column1]],2) &amp; "000"))</f>
        <v>70000</v>
      </c>
      <c r="D139" t="s">
        <v>360</v>
      </c>
      <c r="E139">
        <v>50679</v>
      </c>
      <c r="F139" t="s">
        <v>9</v>
      </c>
      <c r="G139" t="s">
        <v>361</v>
      </c>
      <c r="H139">
        <v>50.934822082519503</v>
      </c>
      <c r="I139">
        <v>6.98110008239746</v>
      </c>
      <c r="K139" t="str">
        <f>IF(ISBLANK(Tabelle1[[#This Row],[Column12]]),"",_xlfn.IFNA(VLOOKUP(Tabelle1[[#This Row],[Column12]],Tabelle1!$A$1:$C$89,3,FALSE),""))</f>
        <v>Dienstleistung</v>
      </c>
      <c r="L139" s="12">
        <f>VALUE(LEFT(Tabelle1[[#This Row],[Column5]],FIND(" T",Tabelle1[[#This Row],[Column5]])-1))*1000</f>
        <v>234443000</v>
      </c>
      <c r="M139" s="12">
        <f ca="1">ROUND(Tabelle1[[#This Row],[Umsatz normiert]]*0.01*RANDBETWEEN(70,130)/100000,0)</f>
        <v>2931</v>
      </c>
      <c r="N139" s="12">
        <f ca="1">ROUND(Tabelle1[[#This Row],[Umsatz normiert]]*0.004*RANDBETWEEN(70,130)/100000,0)</f>
        <v>844</v>
      </c>
      <c r="O139" s="12">
        <f ca="1">Tabelle1[[#This Row],[Ertragspotenzial]]-SUM(Tabelle1[[#This Row],[Finanzierungsgeschäft]:[Provision]])</f>
        <v>539</v>
      </c>
      <c r="P139" s="12">
        <f ca="1">ROUND(Tabelle1[[#This Row],[Umsatz normiert]]*0.02*RANDBETWEEN(90,100)/100000,0)</f>
        <v>4314</v>
      </c>
      <c r="Q139" t="s">
        <v>768</v>
      </c>
      <c r="R13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39" s="5" t="str">
        <f ca="1">VLOOKUP(RANDBETWEEN(1,15),Tabelle2!$A$1:$B$15,2,FALSE)</f>
        <v>2E</v>
      </c>
      <c r="T139" t="s">
        <v>1119</v>
      </c>
    </row>
    <row r="140" spans="1:20" x14ac:dyDescent="0.35">
      <c r="A140" s="1">
        <v>138</v>
      </c>
      <c r="B140">
        <v>42990</v>
      </c>
      <c r="C140">
        <f>IF(ISBLANK(Tabelle1[[#This Row],[Column1]]),"",VALUE(LEFT(Tabelle1[[#This Row],[Column1]],2) &amp; "000"))</f>
        <v>42000</v>
      </c>
      <c r="D140" t="s">
        <v>362</v>
      </c>
      <c r="E140">
        <v>50679</v>
      </c>
      <c r="F140" t="s">
        <v>9</v>
      </c>
      <c r="G140" t="s">
        <v>363</v>
      </c>
      <c r="H140">
        <v>50.934822082519503</v>
      </c>
      <c r="I140">
        <v>6.98110008239746</v>
      </c>
      <c r="K140" t="str">
        <f>IF(ISBLANK(Tabelle1[[#This Row],[Column12]]),"",_xlfn.IFNA(VLOOKUP(Tabelle1[[#This Row],[Column12]],Tabelle1!$A$1:$C$89,3,FALSE),""))</f>
        <v>Bau- und Ausbaugewerbe</v>
      </c>
      <c r="L140" s="12">
        <f>VALUE(LEFT(Tabelle1[[#This Row],[Column5]],FIND(" T",Tabelle1[[#This Row],[Column5]])-1))*1000</f>
        <v>234003000</v>
      </c>
      <c r="M140" s="12">
        <f ca="1">ROUND(Tabelle1[[#This Row],[Umsatz normiert]]*0.01*RANDBETWEEN(70,130)/100000,0)</f>
        <v>2995</v>
      </c>
      <c r="N140" s="12">
        <f ca="1">ROUND(Tabelle1[[#This Row],[Umsatz normiert]]*0.004*RANDBETWEEN(70,130)/100000,0)</f>
        <v>1104</v>
      </c>
      <c r="O140" s="12">
        <f ca="1">Tabelle1[[#This Row],[Ertragspotenzial]]-SUM(Tabelle1[[#This Row],[Finanzierungsgeschäft]:[Provision]])</f>
        <v>113</v>
      </c>
      <c r="P140" s="12">
        <f ca="1">ROUND(Tabelle1[[#This Row],[Umsatz normiert]]*0.02*RANDBETWEEN(90,100)/100000,0)</f>
        <v>4212</v>
      </c>
      <c r="Q140" t="s">
        <v>769</v>
      </c>
      <c r="R14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40" s="5" t="str">
        <f ca="1">VLOOKUP(RANDBETWEEN(1,15),Tabelle2!$A$1:$B$15,2,FALSE)</f>
        <v>1B</v>
      </c>
      <c r="T140" t="s">
        <v>1119</v>
      </c>
    </row>
    <row r="141" spans="1:20" x14ac:dyDescent="0.35">
      <c r="A141" s="1">
        <v>139</v>
      </c>
      <c r="B141">
        <v>96090</v>
      </c>
      <c r="C141">
        <f>IF(ISBLANK(Tabelle1[[#This Row],[Column1]]),"",VALUE(LEFT(Tabelle1[[#This Row],[Column1]],2) &amp; "000"))</f>
        <v>96000</v>
      </c>
      <c r="D141" t="s">
        <v>364</v>
      </c>
      <c r="E141">
        <v>50679</v>
      </c>
      <c r="F141" t="s">
        <v>9</v>
      </c>
      <c r="G141" t="s">
        <v>365</v>
      </c>
      <c r="H141">
        <v>50.944699999999997</v>
      </c>
      <c r="I141">
        <v>6.9889099999999997</v>
      </c>
      <c r="K141" t="str">
        <f>IF(ISBLANK(Tabelle1[[#This Row],[Column12]]),"",_xlfn.IFNA(VLOOKUP(Tabelle1[[#This Row],[Column12]],Tabelle1!$A$1:$C$89,3,FALSE),""))</f>
        <v>Dienstleistung</v>
      </c>
      <c r="L141" s="12">
        <f>VALUE(LEFT(Tabelle1[[#This Row],[Column5]],FIND(" T",Tabelle1[[#This Row],[Column5]])-1))*1000</f>
        <v>231215000</v>
      </c>
      <c r="M141" s="12">
        <f ca="1">ROUND(Tabelle1[[#This Row],[Umsatz normiert]]*0.01*RANDBETWEEN(70,130)/100000,0)</f>
        <v>2590</v>
      </c>
      <c r="N141" s="12">
        <f ca="1">ROUND(Tabelle1[[#This Row],[Umsatz normiert]]*0.004*RANDBETWEEN(70,130)/100000,0)</f>
        <v>860</v>
      </c>
      <c r="O141" s="12">
        <f ca="1">Tabelle1[[#This Row],[Ertragspotenzial]]-SUM(Tabelle1[[#This Row],[Finanzierungsgeschäft]:[Provision]])</f>
        <v>989</v>
      </c>
      <c r="P141" s="12">
        <f ca="1">ROUND(Tabelle1[[#This Row],[Umsatz normiert]]*0.02*RANDBETWEEN(90,100)/100000,0)</f>
        <v>4439</v>
      </c>
      <c r="Q141" t="s">
        <v>770</v>
      </c>
      <c r="R14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41" s="5" t="str">
        <f ca="1">VLOOKUP(RANDBETWEEN(1,15),Tabelle2!$A$1:$B$15,2,FALSE)</f>
        <v>2B</v>
      </c>
      <c r="T141" t="s">
        <v>1153</v>
      </c>
    </row>
    <row r="142" spans="1:20" x14ac:dyDescent="0.35">
      <c r="A142" s="1">
        <v>140</v>
      </c>
      <c r="C142" t="str">
        <f>IF(ISBLANK(Tabelle1[[#This Row],[Column1]]),"",VALUE(LEFT(Tabelle1[[#This Row],[Column1]],2) &amp; "000"))</f>
        <v/>
      </c>
      <c r="D142" t="s">
        <v>366</v>
      </c>
      <c r="E142">
        <v>51103</v>
      </c>
      <c r="F142" t="s">
        <v>9</v>
      </c>
      <c r="G142" t="s">
        <v>367</v>
      </c>
      <c r="H142">
        <v>50.940116882324197</v>
      </c>
      <c r="I142">
        <v>7.012451171875</v>
      </c>
      <c r="J142" t="s">
        <v>368</v>
      </c>
      <c r="K142" t="str">
        <f>IF(ISBLANK(Tabelle1[[#This Row],[Column12]]),"",_xlfn.IFNA(VLOOKUP(Tabelle1[[#This Row],[Column12]],Tabelle1!$A$1:$C$89,3,FALSE),""))</f>
        <v/>
      </c>
      <c r="L142" s="12">
        <f>VALUE(LEFT(Tabelle1[[#This Row],[Column5]],FIND(" T",Tabelle1[[#This Row],[Column5]])-1))*1000</f>
        <v>229438000</v>
      </c>
      <c r="M142" s="12">
        <f ca="1">ROUND(Tabelle1[[#This Row],[Umsatz normiert]]*0.01*RANDBETWEEN(70,130)/100000,0)</f>
        <v>2661</v>
      </c>
      <c r="N142" s="12">
        <f ca="1">ROUND(Tabelle1[[#This Row],[Umsatz normiert]]*0.004*RANDBETWEEN(70,130)/100000,0)</f>
        <v>679</v>
      </c>
      <c r="O142" s="12">
        <f ca="1">Tabelle1[[#This Row],[Ertragspotenzial]]-SUM(Tabelle1[[#This Row],[Finanzierungsgeschäft]:[Provision]])</f>
        <v>790</v>
      </c>
      <c r="P142" s="12">
        <f ca="1">ROUND(Tabelle1[[#This Row],[Umsatz normiert]]*0.02*RANDBETWEEN(90,100)/100000,0)</f>
        <v>4130</v>
      </c>
      <c r="Q142" t="s">
        <v>771</v>
      </c>
      <c r="R14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Lara.Pohl@malteser.de</v>
      </c>
      <c r="S142" s="5" t="str">
        <f ca="1">VLOOKUP(RANDBETWEEN(1,15),Tabelle2!$A$1:$B$15,2,FALSE)</f>
        <v>3C</v>
      </c>
      <c r="T142" t="s">
        <v>1129</v>
      </c>
    </row>
    <row r="143" spans="1:20" x14ac:dyDescent="0.35">
      <c r="A143" s="1">
        <v>141</v>
      </c>
      <c r="B143">
        <v>64910</v>
      </c>
      <c r="C143">
        <f>IF(ISBLANK(Tabelle1[[#This Row],[Column1]]),"",VALUE(LEFT(Tabelle1[[#This Row],[Column1]],2) &amp; "000"))</f>
        <v>64000</v>
      </c>
      <c r="D143" t="s">
        <v>369</v>
      </c>
      <c r="E143">
        <v>50677</v>
      </c>
      <c r="F143" t="s">
        <v>9</v>
      </c>
      <c r="G143" t="s">
        <v>370</v>
      </c>
      <c r="H143">
        <v>50.922035217285199</v>
      </c>
      <c r="I143">
        <v>6.9494361877441397</v>
      </c>
      <c r="K143" t="str">
        <f>IF(ISBLANK(Tabelle1[[#This Row],[Column12]]),"",_xlfn.IFNA(VLOOKUP(Tabelle1[[#This Row],[Column12]],Tabelle1!$A$1:$C$89,3,FALSE),""))</f>
        <v>Dienstleistung</v>
      </c>
      <c r="L143" s="12">
        <f>VALUE(LEFT(Tabelle1[[#This Row],[Column5]],FIND(" T",Tabelle1[[#This Row],[Column5]])-1))*1000</f>
        <v>227829000</v>
      </c>
      <c r="M143" s="12">
        <f ca="1">ROUND(Tabelle1[[#This Row],[Umsatz normiert]]*0.01*RANDBETWEEN(70,130)/100000,0)</f>
        <v>2164</v>
      </c>
      <c r="N143" s="12">
        <f ca="1">ROUND(Tabelle1[[#This Row],[Umsatz normiert]]*0.004*RANDBETWEEN(70,130)/100000,0)</f>
        <v>1130</v>
      </c>
      <c r="O143" s="12">
        <f ca="1">Tabelle1[[#This Row],[Ertragspotenzial]]-SUM(Tabelle1[[#This Row],[Finanzierungsgeschäft]:[Provision]])</f>
        <v>852</v>
      </c>
      <c r="P143" s="12">
        <f ca="1">ROUND(Tabelle1[[#This Row],[Umsatz normiert]]*0.02*RANDBETWEEN(90,100)/100000,0)</f>
        <v>4146</v>
      </c>
      <c r="Q143" t="s">
        <v>772</v>
      </c>
      <c r="R14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43" s="5" t="str">
        <f ca="1">VLOOKUP(RANDBETWEEN(1,15),Tabelle2!$A$1:$B$15,2,FALSE)</f>
        <v>2C</v>
      </c>
      <c r="T143" t="s">
        <v>1137</v>
      </c>
    </row>
    <row r="144" spans="1:20" x14ac:dyDescent="0.35">
      <c r="A144" s="1">
        <v>142</v>
      </c>
      <c r="B144">
        <v>66190</v>
      </c>
      <c r="C144">
        <f>IF(ISBLANK(Tabelle1[[#This Row],[Column1]]),"",VALUE(LEFT(Tabelle1[[#This Row],[Column1]],2) &amp; "000"))</f>
        <v>66000</v>
      </c>
      <c r="D144" t="s">
        <v>371</v>
      </c>
      <c r="E144">
        <v>50667</v>
      </c>
      <c r="F144" t="s">
        <v>9</v>
      </c>
      <c r="G144" t="s">
        <v>372</v>
      </c>
      <c r="H144">
        <v>50.9426078796387</v>
      </c>
      <c r="I144">
        <v>6.9679660797119096</v>
      </c>
      <c r="J144" t="s">
        <v>373</v>
      </c>
      <c r="K144" t="str">
        <f>IF(ISBLANK(Tabelle1[[#This Row],[Column12]]),"",_xlfn.IFNA(VLOOKUP(Tabelle1[[#This Row],[Column12]],Tabelle1!$A$1:$C$89,3,FALSE),""))</f>
        <v>Dienstleistung</v>
      </c>
      <c r="L144" s="12">
        <f>VALUE(LEFT(Tabelle1[[#This Row],[Column5]],FIND(" T",Tabelle1[[#This Row],[Column5]])-1))*1000</f>
        <v>218693000</v>
      </c>
      <c r="M144" s="12">
        <f ca="1">ROUND(Tabelle1[[#This Row],[Umsatz normiert]]*0.01*RANDBETWEEN(70,130)/100000,0)</f>
        <v>2624</v>
      </c>
      <c r="N144" s="12">
        <f ca="1">ROUND(Tabelle1[[#This Row],[Umsatz normiert]]*0.004*RANDBETWEEN(70,130)/100000,0)</f>
        <v>682</v>
      </c>
      <c r="O144" s="12">
        <f ca="1">Tabelle1[[#This Row],[Ertragspotenzial]]-SUM(Tabelle1[[#This Row],[Finanzierungsgeschäft]:[Provision]])</f>
        <v>1024</v>
      </c>
      <c r="P144" s="12">
        <f ca="1">ROUND(Tabelle1[[#This Row],[Umsatz normiert]]*0.02*RANDBETWEEN(90,100)/100000,0)</f>
        <v>4330</v>
      </c>
      <c r="Q144" t="s">
        <v>773</v>
      </c>
      <c r="R14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Hauke.Horn@ovb.eu</v>
      </c>
      <c r="S144" s="5" t="str">
        <f ca="1">VLOOKUP(RANDBETWEEN(1,15),Tabelle2!$A$1:$B$15,2,FALSE)</f>
        <v>2A</v>
      </c>
    </row>
    <row r="145" spans="1:20" x14ac:dyDescent="0.35">
      <c r="A145" s="1">
        <v>143</v>
      </c>
      <c r="B145">
        <v>37000</v>
      </c>
      <c r="C145">
        <f>IF(ISBLANK(Tabelle1[[#This Row],[Column1]]),"",VALUE(LEFT(Tabelle1[[#This Row],[Column1]],2) &amp; "000"))</f>
        <v>37000</v>
      </c>
      <c r="D145" t="s">
        <v>374</v>
      </c>
      <c r="E145">
        <v>51109</v>
      </c>
      <c r="F145" t="s">
        <v>9</v>
      </c>
      <c r="G145" t="s">
        <v>375</v>
      </c>
      <c r="H145">
        <v>50.944488525390597</v>
      </c>
      <c r="I145">
        <v>7.0742058753967303</v>
      </c>
      <c r="J145" t="s">
        <v>376</v>
      </c>
      <c r="K145" t="str">
        <f>IF(ISBLANK(Tabelle1[[#This Row],[Column12]]),"",_xlfn.IFNA(VLOOKUP(Tabelle1[[#This Row],[Column12]],Tabelle1!$A$1:$C$89,3,FALSE),""))</f>
        <v>Dienstleistung</v>
      </c>
      <c r="L145" s="12">
        <f>VALUE(LEFT(Tabelle1[[#This Row],[Column5]],FIND(" T",Tabelle1[[#This Row],[Column5]])-1))*1000</f>
        <v>212224000</v>
      </c>
      <c r="M145" s="12">
        <f ca="1">ROUND(Tabelle1[[#This Row],[Umsatz normiert]]*0.01*RANDBETWEEN(70,130)/100000,0)</f>
        <v>1974</v>
      </c>
      <c r="N145" s="12">
        <f ca="1">ROUND(Tabelle1[[#This Row],[Umsatz normiert]]*0.004*RANDBETWEEN(70,130)/100000,0)</f>
        <v>781</v>
      </c>
      <c r="O145" s="12">
        <f ca="1">Tabelle1[[#This Row],[Ertragspotenzial]]-SUM(Tabelle1[[#This Row],[Finanzierungsgeschäft]:[Provision]])</f>
        <v>1235</v>
      </c>
      <c r="P145" s="12">
        <f ca="1">ROUND(Tabelle1[[#This Row],[Umsatz normiert]]*0.02*RANDBETWEEN(90,100)/100000,0)</f>
        <v>3990</v>
      </c>
      <c r="Q145" t="s">
        <v>774</v>
      </c>
      <c r="R14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Maria.Busch@steb-koeln.de</v>
      </c>
      <c r="S145" s="5" t="str">
        <f ca="1">VLOOKUP(RANDBETWEEN(1,15),Tabelle2!$A$1:$B$15,2,FALSE)</f>
        <v>1A</v>
      </c>
      <c r="T145" t="s">
        <v>1154</v>
      </c>
    </row>
    <row r="146" spans="1:20" x14ac:dyDescent="0.35">
      <c r="A146" s="1">
        <v>144</v>
      </c>
      <c r="B146">
        <v>41201</v>
      </c>
      <c r="C146">
        <f>IF(ISBLANK(Tabelle1[[#This Row],[Column1]]),"",VALUE(LEFT(Tabelle1[[#This Row],[Column1]],2) &amp; "000"))</f>
        <v>41000</v>
      </c>
      <c r="D146" t="s">
        <v>377</v>
      </c>
      <c r="E146">
        <v>50676</v>
      </c>
      <c r="F146" t="s">
        <v>9</v>
      </c>
      <c r="G146" t="s">
        <v>378</v>
      </c>
      <c r="H146">
        <v>50.930320739746101</v>
      </c>
      <c r="I146">
        <v>6.9518527984619096</v>
      </c>
      <c r="J146" t="s">
        <v>379</v>
      </c>
      <c r="K146" t="str">
        <f>IF(ISBLANK(Tabelle1[[#This Row],[Column12]]),"",_xlfn.IFNA(VLOOKUP(Tabelle1[[#This Row],[Column12]],Tabelle1!$A$1:$C$89,3,FALSE),""))</f>
        <v>Bau- und Ausbaugewerbe</v>
      </c>
      <c r="L146" s="12">
        <f>VALUE(LEFT(Tabelle1[[#This Row],[Column5]],FIND(" T",Tabelle1[[#This Row],[Column5]])-1))*1000</f>
        <v>211801000</v>
      </c>
      <c r="M146" s="12">
        <f ca="1">ROUND(Tabelle1[[#This Row],[Umsatz normiert]]*0.01*RANDBETWEEN(70,130)/100000,0)</f>
        <v>2245</v>
      </c>
      <c r="N146" s="12">
        <f ca="1">ROUND(Tabelle1[[#This Row],[Umsatz normiert]]*0.004*RANDBETWEEN(70,130)/100000,0)</f>
        <v>703</v>
      </c>
      <c r="O146" s="12">
        <f ca="1">Tabelle1[[#This Row],[Ertragspotenzial]]-SUM(Tabelle1[[#This Row],[Finanzierungsgeschäft]:[Provision]])</f>
        <v>1288</v>
      </c>
      <c r="P146" s="12">
        <f ca="1">ROUND(Tabelle1[[#This Row],[Umsatz normiert]]*0.02*RANDBETWEEN(90,100)/100000,0)</f>
        <v>4236</v>
      </c>
      <c r="Q146" t="s">
        <v>775</v>
      </c>
      <c r="R14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Michaela.Bergmann@bauwens.de</v>
      </c>
      <c r="S146" s="5" t="str">
        <f ca="1">VLOOKUP(RANDBETWEEN(1,15),Tabelle2!$A$1:$B$15,2,FALSE)</f>
        <v>1A</v>
      </c>
      <c r="T146" t="s">
        <v>1155</v>
      </c>
    </row>
    <row r="147" spans="1:20" x14ac:dyDescent="0.35">
      <c r="A147" s="1">
        <v>145</v>
      </c>
      <c r="B147">
        <v>29320</v>
      </c>
      <c r="C147">
        <f>IF(ISBLANK(Tabelle1[[#This Row],[Column1]]),"",VALUE(LEFT(Tabelle1[[#This Row],[Column1]],2) &amp; "000"))</f>
        <v>29000</v>
      </c>
      <c r="D147" t="s">
        <v>380</v>
      </c>
      <c r="E147">
        <v>51063</v>
      </c>
      <c r="F147" t="s">
        <v>9</v>
      </c>
      <c r="G147" t="s">
        <v>381</v>
      </c>
      <c r="H147">
        <v>50.966751098632798</v>
      </c>
      <c r="I147">
        <v>7.0143260955810502</v>
      </c>
      <c r="J147" t="s">
        <v>382</v>
      </c>
      <c r="K147" t="str">
        <f>IF(ISBLANK(Tabelle1[[#This Row],[Column12]]),"",_xlfn.IFNA(VLOOKUP(Tabelle1[[#This Row],[Column12]],Tabelle1!$A$1:$C$89,3,FALSE),""))</f>
        <v>Industrie/ Handwerk</v>
      </c>
      <c r="L147" s="12">
        <f>VALUE(LEFT(Tabelle1[[#This Row],[Column5]],FIND(" T",Tabelle1[[#This Row],[Column5]])-1))*1000</f>
        <v>211232000</v>
      </c>
      <c r="M147" s="12">
        <f ca="1">ROUND(Tabelle1[[#This Row],[Umsatz normiert]]*0.01*RANDBETWEEN(70,130)/100000,0)</f>
        <v>2746</v>
      </c>
      <c r="N147" s="12">
        <f ca="1">ROUND(Tabelle1[[#This Row],[Umsatz normiert]]*0.004*RANDBETWEEN(70,130)/100000,0)</f>
        <v>1014</v>
      </c>
      <c r="O147" s="12">
        <f ca="1">Tabelle1[[#This Row],[Ertragspotenzial]]-SUM(Tabelle1[[#This Row],[Finanzierungsgeschäft]:[Provision]])</f>
        <v>253</v>
      </c>
      <c r="P147" s="12">
        <f ca="1">ROUND(Tabelle1[[#This Row],[Umsatz normiert]]*0.02*RANDBETWEEN(90,100)/100000,0)</f>
        <v>4013</v>
      </c>
      <c r="Q147" t="s">
        <v>776</v>
      </c>
      <c r="R14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Sven.Koch@grupoantolin.com</v>
      </c>
      <c r="S147" s="5" t="str">
        <f ca="1">VLOOKUP(RANDBETWEEN(1,15),Tabelle2!$A$1:$B$15,2,FALSE)</f>
        <v>2D</v>
      </c>
      <c r="T147" t="s">
        <v>1138</v>
      </c>
    </row>
    <row r="148" spans="1:20" x14ac:dyDescent="0.35">
      <c r="A148" s="1">
        <v>146</v>
      </c>
      <c r="B148">
        <v>82999</v>
      </c>
      <c r="C148">
        <f>IF(ISBLANK(Tabelle1[[#This Row],[Column1]]),"",VALUE(LEFT(Tabelle1[[#This Row],[Column1]],2) &amp; "000"))</f>
        <v>82000</v>
      </c>
      <c r="D148" t="s">
        <v>383</v>
      </c>
      <c r="E148">
        <v>50676</v>
      </c>
      <c r="F148" t="s">
        <v>9</v>
      </c>
      <c r="G148" t="s">
        <v>384</v>
      </c>
      <c r="H148">
        <v>50.930320739746101</v>
      </c>
      <c r="I148">
        <v>6.9518527984619096</v>
      </c>
      <c r="J148" t="s">
        <v>385</v>
      </c>
      <c r="K148" t="str">
        <f>IF(ISBLANK(Tabelle1[[#This Row],[Column12]]),"",_xlfn.IFNA(VLOOKUP(Tabelle1[[#This Row],[Column12]],Tabelle1!$A$1:$C$89,3,FALSE),""))</f>
        <v>Dienstleistung</v>
      </c>
      <c r="L148" s="12">
        <f>VALUE(LEFT(Tabelle1[[#This Row],[Column5]],FIND(" T",Tabelle1[[#This Row],[Column5]])-1))*1000</f>
        <v>209034000</v>
      </c>
      <c r="M148" s="12">
        <f ca="1">ROUND(Tabelle1[[#This Row],[Umsatz normiert]]*0.01*RANDBETWEEN(70,130)/100000,0)</f>
        <v>2592</v>
      </c>
      <c r="N148" s="12">
        <f ca="1">ROUND(Tabelle1[[#This Row],[Umsatz normiert]]*0.004*RANDBETWEEN(70,130)/100000,0)</f>
        <v>920</v>
      </c>
      <c r="O148" s="12">
        <f ca="1">Tabelle1[[#This Row],[Ertragspotenzial]]-SUM(Tabelle1[[#This Row],[Finanzierungsgeschäft]:[Provision]])</f>
        <v>292</v>
      </c>
      <c r="P148" s="12">
        <f ca="1">ROUND(Tabelle1[[#This Row],[Umsatz normiert]]*0.02*RANDBETWEEN(90,100)/100000,0)</f>
        <v>3804</v>
      </c>
      <c r="Q148" t="s">
        <v>777</v>
      </c>
      <c r="R14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Joerdis.Bauer@hbsglobalproperties.com</v>
      </c>
      <c r="S148" s="5" t="str">
        <f ca="1">VLOOKUP(RANDBETWEEN(1,15),Tabelle2!$A$1:$B$15,2,FALSE)</f>
        <v>3C</v>
      </c>
      <c r="T148" t="s">
        <v>1155</v>
      </c>
    </row>
    <row r="149" spans="1:20" x14ac:dyDescent="0.35">
      <c r="A149" s="1">
        <v>147</v>
      </c>
      <c r="C149" t="str">
        <f>IF(ISBLANK(Tabelle1[[#This Row],[Column1]]),"",VALUE(LEFT(Tabelle1[[#This Row],[Column1]],2) &amp; "000"))</f>
        <v/>
      </c>
      <c r="D149" t="s">
        <v>380</v>
      </c>
      <c r="E149">
        <v>51063</v>
      </c>
      <c r="F149" t="s">
        <v>9</v>
      </c>
      <c r="G149" t="s">
        <v>386</v>
      </c>
      <c r="H149">
        <v>50.966751098632798</v>
      </c>
      <c r="I149">
        <v>7.0143260955810502</v>
      </c>
      <c r="J149" t="s">
        <v>382</v>
      </c>
      <c r="K149" t="str">
        <f>IF(ISBLANK(Tabelle1[[#This Row],[Column12]]),"",_xlfn.IFNA(VLOOKUP(Tabelle1[[#This Row],[Column12]],Tabelle1!$A$1:$C$89,3,FALSE),""))</f>
        <v/>
      </c>
      <c r="L149" s="12">
        <f>VALUE(LEFT(Tabelle1[[#This Row],[Column5]],FIND(" T",Tabelle1[[#This Row],[Column5]])-1))*1000</f>
        <v>201955000</v>
      </c>
      <c r="M149" s="12">
        <f ca="1">ROUND(Tabelle1[[#This Row],[Umsatz normiert]]*0.01*RANDBETWEEN(70,130)/100000,0)</f>
        <v>2201</v>
      </c>
      <c r="N149" s="12">
        <f ca="1">ROUND(Tabelle1[[#This Row],[Umsatz normiert]]*0.004*RANDBETWEEN(70,130)/100000,0)</f>
        <v>832</v>
      </c>
      <c r="O149" s="12">
        <f ca="1">Tabelle1[[#This Row],[Ertragspotenzial]]-SUM(Tabelle1[[#This Row],[Finanzierungsgeschäft]:[Provision]])</f>
        <v>885</v>
      </c>
      <c r="P149" s="12">
        <f ca="1">ROUND(Tabelle1[[#This Row],[Umsatz normiert]]*0.02*RANDBETWEEN(90,100)/100000,0)</f>
        <v>3918</v>
      </c>
      <c r="Q149" t="s">
        <v>778</v>
      </c>
      <c r="R14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Nele.Richter@grupoantolin.com</v>
      </c>
      <c r="S149" s="5" t="str">
        <f ca="1">VLOOKUP(RANDBETWEEN(1,15),Tabelle2!$A$1:$B$15,2,FALSE)</f>
        <v>3E</v>
      </c>
      <c r="T149" t="s">
        <v>1138</v>
      </c>
    </row>
    <row r="150" spans="1:20" x14ac:dyDescent="0.35">
      <c r="A150" s="1">
        <v>148</v>
      </c>
      <c r="B150">
        <v>60200</v>
      </c>
      <c r="C150">
        <f>IF(ISBLANK(Tabelle1[[#This Row],[Column1]]),"",VALUE(LEFT(Tabelle1[[#This Row],[Column1]],2) &amp; "000"))</f>
        <v>60000</v>
      </c>
      <c r="D150" t="s">
        <v>387</v>
      </c>
      <c r="E150">
        <v>50933</v>
      </c>
      <c r="F150" t="s">
        <v>9</v>
      </c>
      <c r="G150" t="s">
        <v>388</v>
      </c>
      <c r="H150">
        <v>50.9426078796387</v>
      </c>
      <c r="I150">
        <v>6.9679660797119096</v>
      </c>
      <c r="J150" t="s">
        <v>62</v>
      </c>
      <c r="K150" t="str">
        <f>IF(ISBLANK(Tabelle1[[#This Row],[Column12]]),"",_xlfn.IFNA(VLOOKUP(Tabelle1[[#This Row],[Column12]],Tabelle1!$A$1:$C$89,3,FALSE),""))</f>
        <v>Dienstleistung</v>
      </c>
      <c r="L150" s="12">
        <f>VALUE(LEFT(Tabelle1[[#This Row],[Column5]],FIND(" T",Tabelle1[[#This Row],[Column5]])-1))*1000</f>
        <v>200729000</v>
      </c>
      <c r="M150" s="12">
        <f ca="1">ROUND(Tabelle1[[#This Row],[Umsatz normiert]]*0.01*RANDBETWEEN(70,130)/100000,0)</f>
        <v>1947</v>
      </c>
      <c r="N150" s="12">
        <f ca="1">ROUND(Tabelle1[[#This Row],[Umsatz normiert]]*0.004*RANDBETWEEN(70,130)/100000,0)</f>
        <v>562</v>
      </c>
      <c r="O150" s="12">
        <f ca="1">Tabelle1[[#This Row],[Ertragspotenzial]]-SUM(Tabelle1[[#This Row],[Finanzierungsgeschäft]:[Provision]])</f>
        <v>1265</v>
      </c>
      <c r="P150" s="12">
        <f ca="1">ROUND(Tabelle1[[#This Row],[Umsatz normiert]]*0.02*RANDBETWEEN(90,100)/100000,0)</f>
        <v>3774</v>
      </c>
      <c r="Q150" t="s">
        <v>779</v>
      </c>
      <c r="R15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Hedda.Klein@unitymedia.de</v>
      </c>
      <c r="S150" s="5" t="str">
        <f ca="1">VLOOKUP(RANDBETWEEN(1,15),Tabelle2!$A$1:$B$15,2,FALSE)</f>
        <v>1E</v>
      </c>
    </row>
    <row r="151" spans="1:20" x14ac:dyDescent="0.35">
      <c r="A151" s="1">
        <v>149</v>
      </c>
      <c r="B151">
        <v>46750</v>
      </c>
      <c r="C151">
        <f>IF(ISBLANK(Tabelle1[[#This Row],[Column1]]),"",VALUE(LEFT(Tabelle1[[#This Row],[Column1]],2) &amp; "000"))</f>
        <v>46000</v>
      </c>
      <c r="D151" t="s">
        <v>389</v>
      </c>
      <c r="E151">
        <v>50668</v>
      </c>
      <c r="F151" t="s">
        <v>9</v>
      </c>
      <c r="G151" t="s">
        <v>390</v>
      </c>
      <c r="H151">
        <v>50.949878692627003</v>
      </c>
      <c r="I151">
        <v>6.9641637802123997</v>
      </c>
      <c r="J151" t="s">
        <v>391</v>
      </c>
      <c r="K151" t="str">
        <f>IF(ISBLANK(Tabelle1[[#This Row],[Column12]]),"",_xlfn.IFNA(VLOOKUP(Tabelle1[[#This Row],[Column12]],Tabelle1!$A$1:$C$89,3,FALSE),""))</f>
        <v>Großhandel</v>
      </c>
      <c r="L151" s="12">
        <f>VALUE(LEFT(Tabelle1[[#This Row],[Column5]],FIND(" T",Tabelle1[[#This Row],[Column5]])-1))*1000</f>
        <v>198545000</v>
      </c>
      <c r="M151" s="12">
        <f ca="1">ROUND(Tabelle1[[#This Row],[Umsatz normiert]]*0.01*RANDBETWEEN(70,130)/100000,0)</f>
        <v>1668</v>
      </c>
      <c r="N151" s="12">
        <f ca="1">ROUND(Tabelle1[[#This Row],[Umsatz normiert]]*0.004*RANDBETWEEN(70,130)/100000,0)</f>
        <v>604</v>
      </c>
      <c r="O151" s="12">
        <f ca="1">Tabelle1[[#This Row],[Ertragspotenzial]]-SUM(Tabelle1[[#This Row],[Finanzierungsgeschäft]:[Provision]])</f>
        <v>1580</v>
      </c>
      <c r="P151" s="12">
        <f ca="1">ROUND(Tabelle1[[#This Row],[Umsatz normiert]]*0.02*RANDBETWEEN(90,100)/100000,0)</f>
        <v>3852</v>
      </c>
      <c r="Q151" t="s">
        <v>780</v>
      </c>
      <c r="R15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Torsten.Wolf@imcdgroup.com</v>
      </c>
      <c r="S151" s="5" t="str">
        <f ca="1">VLOOKUP(RANDBETWEEN(1,15),Tabelle2!$A$1:$B$15,2,FALSE)</f>
        <v>1A</v>
      </c>
      <c r="T151" t="s">
        <v>1116</v>
      </c>
    </row>
    <row r="152" spans="1:20" x14ac:dyDescent="0.35">
      <c r="A152" s="1">
        <v>150</v>
      </c>
      <c r="B152">
        <v>26111</v>
      </c>
      <c r="C152">
        <f>IF(ISBLANK(Tabelle1[[#This Row],[Column1]]),"",VALUE(LEFT(Tabelle1[[#This Row],[Column1]],2) &amp; "000"))</f>
        <v>26000</v>
      </c>
      <c r="D152" t="s">
        <v>392</v>
      </c>
      <c r="E152">
        <v>50829</v>
      </c>
      <c r="F152" t="s">
        <v>9</v>
      </c>
      <c r="G152" t="s">
        <v>393</v>
      </c>
      <c r="H152">
        <v>50.971748352050803</v>
      </c>
      <c r="I152">
        <v>6.86026811599731</v>
      </c>
      <c r="J152" t="s">
        <v>394</v>
      </c>
      <c r="K152" t="str">
        <f>IF(ISBLANK(Tabelle1[[#This Row],[Column12]]),"",_xlfn.IFNA(VLOOKUP(Tabelle1[[#This Row],[Column12]],Tabelle1!$A$1:$C$89,3,FALSE),""))</f>
        <v>Industrie/ Handwerk</v>
      </c>
      <c r="L152" s="12">
        <f>VALUE(LEFT(Tabelle1[[#This Row],[Column5]],FIND(" T",Tabelle1[[#This Row],[Column5]])-1))*1000</f>
        <v>196693000</v>
      </c>
      <c r="M152" s="12">
        <f ca="1">ROUND(Tabelle1[[#This Row],[Umsatz normiert]]*0.01*RANDBETWEEN(70,130)/100000,0)</f>
        <v>2046</v>
      </c>
      <c r="N152" s="12">
        <f ca="1">ROUND(Tabelle1[[#This Row],[Umsatz normiert]]*0.004*RANDBETWEEN(70,130)/100000,0)</f>
        <v>944</v>
      </c>
      <c r="O152" s="12">
        <f ca="1">Tabelle1[[#This Row],[Ertragspotenzial]]-SUM(Tabelle1[[#This Row],[Finanzierungsgeschäft]:[Provision]])</f>
        <v>550</v>
      </c>
      <c r="P152" s="12">
        <f ca="1">ROUND(Tabelle1[[#This Row],[Umsatz normiert]]*0.02*RANDBETWEEN(90,100)/100000,0)</f>
        <v>3540</v>
      </c>
      <c r="Q152" t="s">
        <v>781</v>
      </c>
      <c r="R15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Gesine.Schroeder@solaranlage.de</v>
      </c>
      <c r="S152" s="5" t="str">
        <f ca="1">VLOOKUP(RANDBETWEEN(1,15),Tabelle2!$A$1:$B$15,2,FALSE)</f>
        <v>1B</v>
      </c>
      <c r="T152" t="s">
        <v>1126</v>
      </c>
    </row>
    <row r="153" spans="1:20" x14ac:dyDescent="0.35">
      <c r="A153" s="1">
        <v>151</v>
      </c>
      <c r="B153">
        <v>60100</v>
      </c>
      <c r="C153">
        <f>IF(ISBLANK(Tabelle1[[#This Row],[Column1]]),"",VALUE(LEFT(Tabelle1[[#This Row],[Column1]],2) &amp; "000"))</f>
        <v>60000</v>
      </c>
      <c r="D153" t="s">
        <v>395</v>
      </c>
      <c r="E153">
        <v>50968</v>
      </c>
      <c r="F153" t="s">
        <v>9</v>
      </c>
      <c r="G153" t="s">
        <v>396</v>
      </c>
      <c r="H153">
        <v>50.9035453796387</v>
      </c>
      <c r="I153">
        <v>6.9685811996459996</v>
      </c>
      <c r="J153" t="s">
        <v>397</v>
      </c>
      <c r="K153" t="str">
        <f>IF(ISBLANK(Tabelle1[[#This Row],[Column12]]),"",_xlfn.IFNA(VLOOKUP(Tabelle1[[#This Row],[Column12]],Tabelle1!$A$1:$C$89,3,FALSE),""))</f>
        <v>Dienstleistung</v>
      </c>
      <c r="L153" s="12">
        <f>VALUE(LEFT(Tabelle1[[#This Row],[Column5]],FIND(" T",Tabelle1[[#This Row],[Column5]])-1))*1000</f>
        <v>195365000</v>
      </c>
      <c r="M153" s="12">
        <f ca="1">ROUND(Tabelle1[[#This Row],[Umsatz normiert]]*0.01*RANDBETWEEN(70,130)/100000,0)</f>
        <v>1543</v>
      </c>
      <c r="N153" s="12">
        <f ca="1">ROUND(Tabelle1[[#This Row],[Umsatz normiert]]*0.004*RANDBETWEEN(70,130)/100000,0)</f>
        <v>961</v>
      </c>
      <c r="O153" s="12">
        <f ca="1">Tabelle1[[#This Row],[Ertragspotenzial]]-SUM(Tabelle1[[#This Row],[Finanzierungsgeschäft]:[Provision]])</f>
        <v>1013</v>
      </c>
      <c r="P153" s="12">
        <f ca="1">ROUND(Tabelle1[[#This Row],[Umsatz normiert]]*0.02*RANDBETWEEN(90,100)/100000,0)</f>
        <v>3517</v>
      </c>
      <c r="Q153" t="s">
        <v>782</v>
      </c>
      <c r="R15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Kjell.Neumann@deutschlandradio.de</v>
      </c>
      <c r="S153" s="5" t="str">
        <f ca="1">VLOOKUP(RANDBETWEEN(1,15),Tabelle2!$A$1:$B$15,2,FALSE)</f>
        <v>1B</v>
      </c>
      <c r="T153" t="s">
        <v>1146</v>
      </c>
    </row>
    <row r="154" spans="1:20" x14ac:dyDescent="0.35">
      <c r="A154" s="1">
        <v>152</v>
      </c>
      <c r="B154">
        <v>46510</v>
      </c>
      <c r="C154">
        <f>IF(ISBLANK(Tabelle1[[#This Row],[Column1]]),"",VALUE(LEFT(Tabelle1[[#This Row],[Column1]],2) &amp; "000"))</f>
        <v>46000</v>
      </c>
      <c r="D154" t="s">
        <v>398</v>
      </c>
      <c r="E154">
        <v>50678</v>
      </c>
      <c r="F154" t="s">
        <v>9</v>
      </c>
      <c r="G154" t="s">
        <v>399</v>
      </c>
      <c r="H154">
        <v>50.925933837890597</v>
      </c>
      <c r="I154">
        <v>6.9618039131164604</v>
      </c>
      <c r="J154" t="s">
        <v>400</v>
      </c>
      <c r="K154" t="str">
        <f>IF(ISBLANK(Tabelle1[[#This Row],[Column12]]),"",_xlfn.IFNA(VLOOKUP(Tabelle1[[#This Row],[Column12]],Tabelle1!$A$1:$C$89,3,FALSE),""))</f>
        <v>Großhandel</v>
      </c>
      <c r="L154" s="12">
        <f>VALUE(LEFT(Tabelle1[[#This Row],[Column5]],FIND(" T",Tabelle1[[#This Row],[Column5]])-1))*1000</f>
        <v>193544000</v>
      </c>
      <c r="M154" s="12">
        <f ca="1">ROUND(Tabelle1[[#This Row],[Umsatz normiert]]*0.01*RANDBETWEEN(70,130)/100000,0)</f>
        <v>1452</v>
      </c>
      <c r="N154" s="12">
        <f ca="1">ROUND(Tabelle1[[#This Row],[Umsatz normiert]]*0.004*RANDBETWEEN(70,130)/100000,0)</f>
        <v>890</v>
      </c>
      <c r="O154" s="12">
        <f ca="1">Tabelle1[[#This Row],[Ertragspotenzial]]-SUM(Tabelle1[[#This Row],[Finanzierungsgeschäft]:[Provision]])</f>
        <v>1335</v>
      </c>
      <c r="P154" s="12">
        <f ca="1">ROUND(Tabelle1[[#This Row],[Umsatz normiert]]*0.02*RANDBETWEEN(90,100)/100000,0)</f>
        <v>3677</v>
      </c>
      <c r="Q154" t="s">
        <v>783</v>
      </c>
      <c r="R15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Linda.Schwarz@ea.com</v>
      </c>
      <c r="S154" s="5" t="str">
        <f ca="1">VLOOKUP(RANDBETWEEN(1,15),Tabelle2!$A$1:$B$15,2,FALSE)</f>
        <v>3A</v>
      </c>
      <c r="T154" t="s">
        <v>1151</v>
      </c>
    </row>
    <row r="155" spans="1:20" x14ac:dyDescent="0.35">
      <c r="A155" s="1">
        <v>153</v>
      </c>
      <c r="C155" t="str">
        <f>IF(ISBLANK(Tabelle1[[#This Row],[Column1]]),"",VALUE(LEFT(Tabelle1[[#This Row],[Column1]],2) &amp; "000"))</f>
        <v/>
      </c>
      <c r="D155" t="s">
        <v>401</v>
      </c>
      <c r="E155">
        <v>50676</v>
      </c>
      <c r="F155" t="s">
        <v>9</v>
      </c>
      <c r="G155" t="s">
        <v>402</v>
      </c>
      <c r="H155">
        <v>50.930320739746101</v>
      </c>
      <c r="I155">
        <v>6.9518527984619096</v>
      </c>
      <c r="J155" t="s">
        <v>379</v>
      </c>
      <c r="K155" t="str">
        <f>IF(ISBLANK(Tabelle1[[#This Row],[Column12]]),"",_xlfn.IFNA(VLOOKUP(Tabelle1[[#This Row],[Column12]],Tabelle1!$A$1:$C$89,3,FALSE),""))</f>
        <v/>
      </c>
      <c r="L155" s="12">
        <f>VALUE(LEFT(Tabelle1[[#This Row],[Column5]],FIND(" T",Tabelle1[[#This Row],[Column5]])-1))*1000</f>
        <v>189043000</v>
      </c>
      <c r="M155" s="12">
        <f ca="1">ROUND(Tabelle1[[#This Row],[Umsatz normiert]]*0.01*RANDBETWEEN(70,130)/100000,0)</f>
        <v>2325</v>
      </c>
      <c r="N155" s="12">
        <f ca="1">ROUND(Tabelle1[[#This Row],[Umsatz normiert]]*0.004*RANDBETWEEN(70,130)/100000,0)</f>
        <v>741</v>
      </c>
      <c r="O155" s="12">
        <f ca="1">Tabelle1[[#This Row],[Ertragspotenzial]]-SUM(Tabelle1[[#This Row],[Finanzierungsgeschäft]:[Provision]])</f>
        <v>639</v>
      </c>
      <c r="P155" s="12">
        <f ca="1">ROUND(Tabelle1[[#This Row],[Umsatz normiert]]*0.02*RANDBETWEEN(90,100)/100000,0)</f>
        <v>3705</v>
      </c>
      <c r="Q155" t="s">
        <v>784</v>
      </c>
      <c r="R15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Ruth.Zimmermann@bauwens.de</v>
      </c>
      <c r="S155" s="5" t="str">
        <f ca="1">VLOOKUP(RANDBETWEEN(1,15),Tabelle2!$A$1:$B$15,2,FALSE)</f>
        <v>1A</v>
      </c>
      <c r="T155" t="s">
        <v>1155</v>
      </c>
    </row>
    <row r="156" spans="1:20" x14ac:dyDescent="0.35">
      <c r="A156" s="1">
        <v>154</v>
      </c>
      <c r="B156">
        <v>41201</v>
      </c>
      <c r="C156">
        <f>IF(ISBLANK(Tabelle1[[#This Row],[Column1]]),"",VALUE(LEFT(Tabelle1[[#This Row],[Column1]],2) &amp; "000"))</f>
        <v>41000</v>
      </c>
      <c r="D156" t="s">
        <v>403</v>
      </c>
      <c r="E156">
        <v>50679</v>
      </c>
      <c r="F156" t="s">
        <v>9</v>
      </c>
      <c r="G156" t="s">
        <v>404</v>
      </c>
      <c r="H156">
        <v>50.934822082519503</v>
      </c>
      <c r="I156">
        <v>6.98110008239746</v>
      </c>
      <c r="J156" t="s">
        <v>405</v>
      </c>
      <c r="K156" t="str">
        <f>IF(ISBLANK(Tabelle1[[#This Row],[Column12]]),"",_xlfn.IFNA(VLOOKUP(Tabelle1[[#This Row],[Column12]],Tabelle1!$A$1:$C$89,3,FALSE),""))</f>
        <v>Bau- und Ausbaugewerbe</v>
      </c>
      <c r="L156" s="12">
        <f>VALUE(LEFT(Tabelle1[[#This Row],[Column5]],FIND(" T",Tabelle1[[#This Row],[Column5]])-1))*1000</f>
        <v>188085000</v>
      </c>
      <c r="M156" s="12">
        <f ca="1">ROUND(Tabelle1[[#This Row],[Umsatz normiert]]*0.01*RANDBETWEEN(70,130)/100000,0)</f>
        <v>1862</v>
      </c>
      <c r="N156" s="12">
        <f ca="1">ROUND(Tabelle1[[#This Row],[Umsatz normiert]]*0.004*RANDBETWEEN(70,130)/100000,0)</f>
        <v>903</v>
      </c>
      <c r="O156" s="12">
        <f ca="1">Tabelle1[[#This Row],[Ertragspotenzial]]-SUM(Tabelle1[[#This Row],[Finanzierungsgeschäft]:[Provision]])</f>
        <v>846</v>
      </c>
      <c r="P156" s="12">
        <f ca="1">ROUND(Tabelle1[[#This Row],[Umsatz normiert]]*0.02*RANDBETWEEN(90,100)/100000,0)</f>
        <v>3611</v>
      </c>
      <c r="Q156" t="s">
        <v>785</v>
      </c>
      <c r="R15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Eva.Braun@strabag-real-estate.com</v>
      </c>
      <c r="S156" s="5" t="str">
        <f ca="1">VLOOKUP(RANDBETWEEN(1,15),Tabelle2!$A$1:$B$15,2,FALSE)</f>
        <v>3C</v>
      </c>
      <c r="T156" t="s">
        <v>1119</v>
      </c>
    </row>
    <row r="157" spans="1:20" x14ac:dyDescent="0.35">
      <c r="A157" s="1">
        <v>155</v>
      </c>
      <c r="B157">
        <v>77390</v>
      </c>
      <c r="C157">
        <f>IF(ISBLANK(Tabelle1[[#This Row],[Column1]]),"",VALUE(LEFT(Tabelle1[[#This Row],[Column1]],2) &amp; "000"))</f>
        <v>77000</v>
      </c>
      <c r="D157" t="s">
        <v>406</v>
      </c>
      <c r="E157">
        <v>50679</v>
      </c>
      <c r="F157" t="s">
        <v>9</v>
      </c>
      <c r="G157" t="s">
        <v>407</v>
      </c>
      <c r="H157">
        <v>50.934822082519503</v>
      </c>
      <c r="I157">
        <v>6.98110008239746</v>
      </c>
      <c r="J157" t="s">
        <v>408</v>
      </c>
      <c r="K157" t="str">
        <f>IF(ISBLANK(Tabelle1[[#This Row],[Column12]]),"",_xlfn.IFNA(VLOOKUP(Tabelle1[[#This Row],[Column12]],Tabelle1!$A$1:$C$89,3,FALSE),""))</f>
        <v>Dienstleistung</v>
      </c>
      <c r="L157" s="12">
        <f>VALUE(LEFT(Tabelle1[[#This Row],[Column5]],FIND(" T",Tabelle1[[#This Row],[Column5]])-1))*1000</f>
        <v>184006000</v>
      </c>
      <c r="M157" s="12">
        <f ca="1">ROUND(Tabelle1[[#This Row],[Umsatz normiert]]*0.01*RANDBETWEEN(70,130)/100000,0)</f>
        <v>1619</v>
      </c>
      <c r="N157" s="12">
        <f ca="1">ROUND(Tabelle1[[#This Row],[Umsatz normiert]]*0.004*RANDBETWEEN(70,130)/100000,0)</f>
        <v>736</v>
      </c>
      <c r="O157" s="12">
        <f ca="1">Tabelle1[[#This Row],[Ertragspotenzial]]-SUM(Tabelle1[[#This Row],[Finanzierungsgeschäft]:[Provision]])</f>
        <v>1215</v>
      </c>
      <c r="P157" s="12">
        <f ca="1">ROUND(Tabelle1[[#This Row],[Umsatz normiert]]*0.02*RANDBETWEEN(90,100)/100000,0)</f>
        <v>3570</v>
      </c>
      <c r="Q157" t="s">
        <v>786</v>
      </c>
      <c r="R15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Christina.Krueger@chep.com</v>
      </c>
      <c r="S157" s="5" t="str">
        <f ca="1">VLOOKUP(RANDBETWEEN(1,15),Tabelle2!$A$1:$B$15,2,FALSE)</f>
        <v>3C</v>
      </c>
      <c r="T157" t="s">
        <v>1119</v>
      </c>
    </row>
    <row r="158" spans="1:20" x14ac:dyDescent="0.35">
      <c r="A158" s="1">
        <v>156</v>
      </c>
      <c r="B158">
        <v>46494</v>
      </c>
      <c r="C158">
        <f>IF(ISBLANK(Tabelle1[[#This Row],[Column1]]),"",VALUE(LEFT(Tabelle1[[#This Row],[Column1]],2) &amp; "000"))</f>
        <v>46000</v>
      </c>
      <c r="D158" t="s">
        <v>409</v>
      </c>
      <c r="E158">
        <v>50739</v>
      </c>
      <c r="F158" t="s">
        <v>9</v>
      </c>
      <c r="G158" t="s">
        <v>410</v>
      </c>
      <c r="H158">
        <v>50.9426078796387</v>
      </c>
      <c r="I158">
        <v>6.9679660797119096</v>
      </c>
      <c r="J158" t="s">
        <v>411</v>
      </c>
      <c r="K158" t="str">
        <f>IF(ISBLANK(Tabelle1[[#This Row],[Column12]]),"",_xlfn.IFNA(VLOOKUP(Tabelle1[[#This Row],[Column12]],Tabelle1!$A$1:$C$89,3,FALSE),""))</f>
        <v>Großhandel</v>
      </c>
      <c r="L158" s="12">
        <f>VALUE(LEFT(Tabelle1[[#This Row],[Column5]],FIND(" T",Tabelle1[[#This Row],[Column5]])-1))*1000</f>
        <v>183285000</v>
      </c>
      <c r="M158" s="12">
        <f ca="1">ROUND(Tabelle1[[#This Row],[Umsatz normiert]]*0.01*RANDBETWEEN(70,130)/100000,0)</f>
        <v>1851</v>
      </c>
      <c r="N158" s="12">
        <f ca="1">ROUND(Tabelle1[[#This Row],[Umsatz normiert]]*0.004*RANDBETWEEN(70,130)/100000,0)</f>
        <v>711</v>
      </c>
      <c r="O158" s="12">
        <f ca="1">Tabelle1[[#This Row],[Ertragspotenzial]]-SUM(Tabelle1[[#This Row],[Finanzierungsgeschäft]:[Provision]])</f>
        <v>737</v>
      </c>
      <c r="P158" s="12">
        <f ca="1">ROUND(Tabelle1[[#This Row],[Umsatz normiert]]*0.02*RANDBETWEEN(90,100)/100000,0)</f>
        <v>3299</v>
      </c>
      <c r="Q158" t="s">
        <v>787</v>
      </c>
      <c r="R15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Lennja.Hofmann@igepa.de</v>
      </c>
      <c r="S158" s="5" t="str">
        <f ca="1">VLOOKUP(RANDBETWEEN(1,15),Tabelle2!$A$1:$B$15,2,FALSE)</f>
        <v>1D</v>
      </c>
    </row>
    <row r="159" spans="1:20" x14ac:dyDescent="0.35">
      <c r="A159" s="1">
        <v>157</v>
      </c>
      <c r="B159">
        <v>70101</v>
      </c>
      <c r="C159">
        <f>IF(ISBLANK(Tabelle1[[#This Row],[Column1]]),"",VALUE(LEFT(Tabelle1[[#This Row],[Column1]],2) &amp; "000"))</f>
        <v>70000</v>
      </c>
      <c r="D159" t="s">
        <v>358</v>
      </c>
      <c r="E159">
        <v>50939</v>
      </c>
      <c r="F159" t="s">
        <v>9</v>
      </c>
      <c r="G159" t="s">
        <v>412</v>
      </c>
      <c r="H159">
        <v>50.905689239502003</v>
      </c>
      <c r="I159">
        <v>6.9241700172424299</v>
      </c>
      <c r="K159" t="str">
        <f>IF(ISBLANK(Tabelle1[[#This Row],[Column12]]),"",_xlfn.IFNA(VLOOKUP(Tabelle1[[#This Row],[Column12]],Tabelle1!$A$1:$C$89,3,FALSE),""))</f>
        <v>Dienstleistung</v>
      </c>
      <c r="L159" s="12">
        <f>VALUE(LEFT(Tabelle1[[#This Row],[Column5]],FIND(" T",Tabelle1[[#This Row],[Column5]])-1))*1000</f>
        <v>183054000</v>
      </c>
      <c r="M159" s="12">
        <f ca="1">ROUND(Tabelle1[[#This Row],[Umsatz normiert]]*0.01*RANDBETWEEN(70,130)/100000,0)</f>
        <v>2288</v>
      </c>
      <c r="N159" s="12">
        <f ca="1">ROUND(Tabelle1[[#This Row],[Umsatz normiert]]*0.004*RANDBETWEEN(70,130)/100000,0)</f>
        <v>696</v>
      </c>
      <c r="O159" s="12">
        <f ca="1">Tabelle1[[#This Row],[Ertragspotenzial]]-SUM(Tabelle1[[#This Row],[Finanzierungsgeschäft]:[Provision]])</f>
        <v>567</v>
      </c>
      <c r="P159" s="12">
        <f ca="1">ROUND(Tabelle1[[#This Row],[Umsatz normiert]]*0.02*RANDBETWEEN(90,100)/100000,0)</f>
        <v>3551</v>
      </c>
      <c r="Q159" t="s">
        <v>788</v>
      </c>
      <c r="R15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59" s="5" t="str">
        <f ca="1">VLOOKUP(RANDBETWEEN(1,15),Tabelle2!$A$1:$B$15,2,FALSE)</f>
        <v>2A</v>
      </c>
      <c r="T159" t="s">
        <v>1134</v>
      </c>
    </row>
    <row r="160" spans="1:20" x14ac:dyDescent="0.35">
      <c r="A160" s="1">
        <v>158</v>
      </c>
      <c r="B160">
        <v>84110</v>
      </c>
      <c r="C160">
        <f>IF(ISBLANK(Tabelle1[[#This Row],[Column1]]),"",VALUE(LEFT(Tabelle1[[#This Row],[Column1]],2) &amp; "000"))</f>
        <v>84000</v>
      </c>
      <c r="D160" t="s">
        <v>413</v>
      </c>
      <c r="E160">
        <v>50829</v>
      </c>
      <c r="F160" t="s">
        <v>9</v>
      </c>
      <c r="G160" t="s">
        <v>414</v>
      </c>
      <c r="H160">
        <v>50.971748352050803</v>
      </c>
      <c r="I160">
        <v>6.86026811599731</v>
      </c>
      <c r="J160" t="s">
        <v>415</v>
      </c>
      <c r="K160" t="str">
        <f>IF(ISBLANK(Tabelle1[[#This Row],[Column12]]),"",_xlfn.IFNA(VLOOKUP(Tabelle1[[#This Row],[Column12]],Tabelle1!$A$1:$C$89,3,FALSE),""))</f>
        <v>Dienstleistung</v>
      </c>
      <c r="L160" s="12">
        <f>VALUE(LEFT(Tabelle1[[#This Row],[Column5]],FIND(" T",Tabelle1[[#This Row],[Column5]])-1))*1000</f>
        <v>182386000</v>
      </c>
      <c r="M160" s="12">
        <f ca="1">ROUND(Tabelle1[[#This Row],[Umsatz normiert]]*0.01*RANDBETWEEN(70,130)/100000,0)</f>
        <v>2116</v>
      </c>
      <c r="N160" s="12">
        <f ca="1">ROUND(Tabelle1[[#This Row],[Umsatz normiert]]*0.004*RANDBETWEEN(70,130)/100000,0)</f>
        <v>554</v>
      </c>
      <c r="O160" s="12">
        <f ca="1">Tabelle1[[#This Row],[Ertragspotenzial]]-SUM(Tabelle1[[#This Row],[Finanzierungsgeschäft]:[Provision]])</f>
        <v>832</v>
      </c>
      <c r="P160" s="12">
        <f ca="1">ROUND(Tabelle1[[#This Row],[Umsatz normiert]]*0.02*RANDBETWEEN(90,100)/100000,0)</f>
        <v>3502</v>
      </c>
      <c r="Q160" t="s">
        <v>789</v>
      </c>
      <c r="R16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Elias.Lange@rundfunkbeitrag.de</v>
      </c>
      <c r="S160" s="5" t="str">
        <f ca="1">VLOOKUP(RANDBETWEEN(1,15),Tabelle2!$A$1:$B$15,2,FALSE)</f>
        <v>2E</v>
      </c>
      <c r="T160" t="s">
        <v>1126</v>
      </c>
    </row>
    <row r="161" spans="1:20" x14ac:dyDescent="0.35">
      <c r="A161" s="1">
        <v>159</v>
      </c>
      <c r="B161">
        <v>82999</v>
      </c>
      <c r="C161">
        <f>IF(ISBLANK(Tabelle1[[#This Row],[Column1]]),"",VALUE(LEFT(Tabelle1[[#This Row],[Column1]],2) &amp; "000"))</f>
        <v>82000</v>
      </c>
      <c r="D161" t="s">
        <v>416</v>
      </c>
      <c r="E161">
        <v>51105</v>
      </c>
      <c r="F161" t="s">
        <v>9</v>
      </c>
      <c r="G161" t="s">
        <v>417</v>
      </c>
      <c r="H161">
        <v>50.917526245117202</v>
      </c>
      <c r="I161">
        <v>6.9957427978515598</v>
      </c>
      <c r="J161" t="s">
        <v>162</v>
      </c>
      <c r="K161" t="str">
        <f>IF(ISBLANK(Tabelle1[[#This Row],[Column12]]),"",_xlfn.IFNA(VLOOKUP(Tabelle1[[#This Row],[Column12]],Tabelle1!$A$1:$C$89,3,FALSE),""))</f>
        <v>Dienstleistung</v>
      </c>
      <c r="L161" s="12">
        <f>VALUE(LEFT(Tabelle1[[#This Row],[Column5]],FIND(" T",Tabelle1[[#This Row],[Column5]])-1))*1000</f>
        <v>182024000</v>
      </c>
      <c r="M161" s="12">
        <f ca="1">ROUND(Tabelle1[[#This Row],[Umsatz normiert]]*0.01*RANDBETWEEN(70,130)/100000,0)</f>
        <v>2366</v>
      </c>
      <c r="N161" s="12">
        <f ca="1">ROUND(Tabelle1[[#This Row],[Umsatz normiert]]*0.004*RANDBETWEEN(70,130)/100000,0)</f>
        <v>808</v>
      </c>
      <c r="O161" s="12">
        <f ca="1">Tabelle1[[#This Row],[Ertragspotenzial]]-SUM(Tabelle1[[#This Row],[Finanzierungsgeschäft]:[Provision]])</f>
        <v>466</v>
      </c>
      <c r="P161" s="12">
        <f ca="1">ROUND(Tabelle1[[#This Row],[Umsatz normiert]]*0.02*RANDBETWEEN(90,100)/100000,0)</f>
        <v>3640</v>
      </c>
      <c r="Q161" t="s">
        <v>790</v>
      </c>
      <c r="R16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Andrea.Schmitt@northdata.de</v>
      </c>
      <c r="S161" s="5" t="str">
        <f ca="1">VLOOKUP(RANDBETWEEN(1,15),Tabelle2!$A$1:$B$15,2,FALSE)</f>
        <v>2E</v>
      </c>
      <c r="T161" t="s">
        <v>1144</v>
      </c>
    </row>
    <row r="162" spans="1:20" x14ac:dyDescent="0.35">
      <c r="A162" s="1">
        <v>160</v>
      </c>
      <c r="B162">
        <v>70101</v>
      </c>
      <c r="C162">
        <f>IF(ISBLANK(Tabelle1[[#This Row],[Column1]]),"",VALUE(LEFT(Tabelle1[[#This Row],[Column1]],2) &amp; "000"))</f>
        <v>70000</v>
      </c>
      <c r="D162" t="s">
        <v>418</v>
      </c>
      <c r="E162">
        <v>50939</v>
      </c>
      <c r="F162" t="s">
        <v>9</v>
      </c>
      <c r="G162" t="s">
        <v>419</v>
      </c>
      <c r="H162">
        <v>50.90748</v>
      </c>
      <c r="I162">
        <v>6.9178199999999999</v>
      </c>
      <c r="J162" t="s">
        <v>420</v>
      </c>
      <c r="K162" t="str">
        <f>IF(ISBLANK(Tabelle1[[#This Row],[Column12]]),"",_xlfn.IFNA(VLOOKUP(Tabelle1[[#This Row],[Column12]],Tabelle1!$A$1:$C$89,3,FALSE),""))</f>
        <v>Dienstleistung</v>
      </c>
      <c r="L162" s="12">
        <f>VALUE(LEFT(Tabelle1[[#This Row],[Column5]],FIND(" T",Tabelle1[[#This Row],[Column5]])-1))*1000</f>
        <v>181977000</v>
      </c>
      <c r="M162" s="12">
        <f ca="1">ROUND(Tabelle1[[#This Row],[Umsatz normiert]]*0.01*RANDBETWEEN(70,130)/100000,0)</f>
        <v>1638</v>
      </c>
      <c r="N162" s="12">
        <f ca="1">ROUND(Tabelle1[[#This Row],[Umsatz normiert]]*0.004*RANDBETWEEN(70,130)/100000,0)</f>
        <v>575</v>
      </c>
      <c r="O162" s="12">
        <f ca="1">Tabelle1[[#This Row],[Ertragspotenzial]]-SUM(Tabelle1[[#This Row],[Finanzierungsgeschäft]:[Provision]])</f>
        <v>1135</v>
      </c>
      <c r="P162" s="12">
        <f ca="1">ROUND(Tabelle1[[#This Row],[Umsatz normiert]]*0.02*RANDBETWEEN(90,100)/100000,0)</f>
        <v>3348</v>
      </c>
      <c r="Q162" t="s">
        <v>791</v>
      </c>
      <c r="R16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Svea.Werner@wolterskluwer.de</v>
      </c>
      <c r="S162" s="5" t="str">
        <f ca="1">VLOOKUP(RANDBETWEEN(1,15),Tabelle2!$A$1:$B$15,2,FALSE)</f>
        <v>3D</v>
      </c>
      <c r="T162" t="s">
        <v>1156</v>
      </c>
    </row>
    <row r="163" spans="1:20" x14ac:dyDescent="0.35">
      <c r="A163" s="1">
        <v>161</v>
      </c>
      <c r="B163">
        <v>41103</v>
      </c>
      <c r="C163">
        <f>IF(ISBLANK(Tabelle1[[#This Row],[Column1]]),"",VALUE(LEFT(Tabelle1[[#This Row],[Column1]],2) &amp; "000"))</f>
        <v>41000</v>
      </c>
      <c r="D163" t="s">
        <v>421</v>
      </c>
      <c r="E163">
        <v>51105</v>
      </c>
      <c r="F163" t="s">
        <v>9</v>
      </c>
      <c r="G163" t="s">
        <v>422</v>
      </c>
      <c r="H163">
        <v>50.9426078796387</v>
      </c>
      <c r="I163">
        <v>6.9679660797119096</v>
      </c>
      <c r="J163" t="s">
        <v>423</v>
      </c>
      <c r="K163" t="str">
        <f>IF(ISBLANK(Tabelle1[[#This Row],[Column12]]),"",_xlfn.IFNA(VLOOKUP(Tabelle1[[#This Row],[Column12]],Tabelle1!$A$1:$C$89,3,FALSE),""))</f>
        <v>Bau- und Ausbaugewerbe</v>
      </c>
      <c r="L163" s="12">
        <f>VALUE(LEFT(Tabelle1[[#This Row],[Column5]],FIND(" T",Tabelle1[[#This Row],[Column5]])-1))*1000</f>
        <v>177529000</v>
      </c>
      <c r="M163" s="12">
        <f ca="1">ROUND(Tabelle1[[#This Row],[Umsatz normiert]]*0.01*RANDBETWEEN(70,130)/100000,0)</f>
        <v>1580</v>
      </c>
      <c r="N163" s="12">
        <f ca="1">ROUND(Tabelle1[[#This Row],[Umsatz normiert]]*0.004*RANDBETWEEN(70,130)/100000,0)</f>
        <v>660</v>
      </c>
      <c r="O163" s="12">
        <f ca="1">Tabelle1[[#This Row],[Ertragspotenzial]]-SUM(Tabelle1[[#This Row],[Finanzierungsgeschäft]:[Provision]])</f>
        <v>1204</v>
      </c>
      <c r="P163" s="12">
        <f ca="1">ROUND(Tabelle1[[#This Row],[Umsatz normiert]]*0.02*RANDBETWEEN(90,100)/100000,0)</f>
        <v>3444</v>
      </c>
      <c r="Q163" t="s">
        <v>792</v>
      </c>
      <c r="R16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Soeren.Schmitz@reihenhaus.de</v>
      </c>
      <c r="S163" s="5" t="str">
        <f ca="1">VLOOKUP(RANDBETWEEN(1,15),Tabelle2!$A$1:$B$15,2,FALSE)</f>
        <v>2B</v>
      </c>
    </row>
    <row r="164" spans="1:20" x14ac:dyDescent="0.35">
      <c r="A164" s="1">
        <v>162</v>
      </c>
      <c r="B164">
        <v>55101</v>
      </c>
      <c r="C164">
        <f>IF(ISBLANK(Tabelle1[[#This Row],[Column1]]),"",VALUE(LEFT(Tabelle1[[#This Row],[Column1]],2) &amp; "000"))</f>
        <v>55000</v>
      </c>
      <c r="D164" t="s">
        <v>424</v>
      </c>
      <c r="E164">
        <v>50858</v>
      </c>
      <c r="F164" t="s">
        <v>9</v>
      </c>
      <c r="G164" t="s">
        <v>425</v>
      </c>
      <c r="H164">
        <v>50.921546936035199</v>
      </c>
      <c r="I164">
        <v>6.8575301170349103</v>
      </c>
      <c r="K164" t="str">
        <f>IF(ISBLANK(Tabelle1[[#This Row],[Column12]]),"",_xlfn.IFNA(VLOOKUP(Tabelle1[[#This Row],[Column12]],Tabelle1!$A$1:$C$89,3,FALSE),""))</f>
        <v>Dienstleistung</v>
      </c>
      <c r="L164" s="12">
        <f>VALUE(LEFT(Tabelle1[[#This Row],[Column5]],FIND(" T",Tabelle1[[#This Row],[Column5]])-1))*1000</f>
        <v>175920000</v>
      </c>
      <c r="M164" s="12">
        <f ca="1">ROUND(Tabelle1[[#This Row],[Umsatz normiert]]*0.01*RANDBETWEEN(70,130)/100000,0)</f>
        <v>1865</v>
      </c>
      <c r="N164" s="12">
        <f ca="1">ROUND(Tabelle1[[#This Row],[Umsatz normiert]]*0.004*RANDBETWEEN(70,130)/100000,0)</f>
        <v>851</v>
      </c>
      <c r="O164" s="12">
        <f ca="1">Tabelle1[[#This Row],[Ertragspotenzial]]-SUM(Tabelle1[[#This Row],[Finanzierungsgeschäft]:[Provision]])</f>
        <v>802</v>
      </c>
      <c r="P164" s="12">
        <f ca="1">ROUND(Tabelle1[[#This Row],[Umsatz normiert]]*0.02*RANDBETWEEN(90,100)/100000,0)</f>
        <v>3518</v>
      </c>
      <c r="Q164" t="s">
        <v>793</v>
      </c>
      <c r="R16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64" s="5" t="str">
        <f ca="1">VLOOKUP(RANDBETWEEN(1,15),Tabelle2!$A$1:$B$15,2,FALSE)</f>
        <v>2C</v>
      </c>
    </row>
    <row r="165" spans="1:20" x14ac:dyDescent="0.35">
      <c r="A165" s="1">
        <v>163</v>
      </c>
      <c r="B165">
        <v>64200</v>
      </c>
      <c r="C165">
        <f>IF(ISBLANK(Tabelle1[[#This Row],[Column1]]),"",VALUE(LEFT(Tabelle1[[#This Row],[Column1]],2) &amp; "000"))</f>
        <v>64000</v>
      </c>
      <c r="D165" t="s">
        <v>426</v>
      </c>
      <c r="E165">
        <v>50678</v>
      </c>
      <c r="F165" t="s">
        <v>9</v>
      </c>
      <c r="G165" t="s">
        <v>427</v>
      </c>
      <c r="H165">
        <v>50.925933837890597</v>
      </c>
      <c r="I165">
        <v>6.9618039131164604</v>
      </c>
      <c r="K165" t="str">
        <f>IF(ISBLANK(Tabelle1[[#This Row],[Column12]]),"",_xlfn.IFNA(VLOOKUP(Tabelle1[[#This Row],[Column12]],Tabelle1!$A$1:$C$89,3,FALSE),""))</f>
        <v>Dienstleistung</v>
      </c>
      <c r="L165" s="12">
        <f>VALUE(LEFT(Tabelle1[[#This Row],[Column5]],FIND(" T",Tabelle1[[#This Row],[Column5]])-1))*1000</f>
        <v>175426000</v>
      </c>
      <c r="M165" s="12">
        <f ca="1">ROUND(Tabelle1[[#This Row],[Umsatz normiert]]*0.01*RANDBETWEEN(70,130)/100000,0)</f>
        <v>2088</v>
      </c>
      <c r="N165" s="12">
        <f ca="1">ROUND(Tabelle1[[#This Row],[Umsatz normiert]]*0.004*RANDBETWEEN(70,130)/100000,0)</f>
        <v>751</v>
      </c>
      <c r="O165" s="12">
        <f ca="1">Tabelle1[[#This Row],[Ertragspotenzial]]-SUM(Tabelle1[[#This Row],[Finanzierungsgeschäft]:[Provision]])</f>
        <v>670</v>
      </c>
      <c r="P165" s="12">
        <f ca="1">ROUND(Tabelle1[[#This Row],[Umsatz normiert]]*0.02*RANDBETWEEN(90,100)/100000,0)</f>
        <v>3509</v>
      </c>
      <c r="Q165" t="s">
        <v>794</v>
      </c>
      <c r="R16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65" s="5" t="str">
        <f ca="1">VLOOKUP(RANDBETWEEN(1,15),Tabelle2!$A$1:$B$15,2,FALSE)</f>
        <v>2E</v>
      </c>
      <c r="T165" t="s">
        <v>1151</v>
      </c>
    </row>
    <row r="166" spans="1:20" x14ac:dyDescent="0.35">
      <c r="A166" s="1">
        <v>164</v>
      </c>
      <c r="B166">
        <v>45110</v>
      </c>
      <c r="C166">
        <f>IF(ISBLANK(Tabelle1[[#This Row],[Column1]]),"",VALUE(LEFT(Tabelle1[[#This Row],[Column1]],2) &amp; "000"))</f>
        <v>45000</v>
      </c>
      <c r="D166" t="s">
        <v>428</v>
      </c>
      <c r="E166">
        <v>50858</v>
      </c>
      <c r="F166" t="s">
        <v>9</v>
      </c>
      <c r="G166" t="s">
        <v>429</v>
      </c>
      <c r="H166">
        <v>50.921546936035199</v>
      </c>
      <c r="I166">
        <v>6.8575301170349103</v>
      </c>
      <c r="J166" t="s">
        <v>430</v>
      </c>
      <c r="K166" t="str">
        <f>IF(ISBLANK(Tabelle1[[#This Row],[Column12]]),"",_xlfn.IFNA(VLOOKUP(Tabelle1[[#This Row],[Column12]],Tabelle1!$A$1:$C$89,3,FALSE),""))</f>
        <v>Großhandel</v>
      </c>
      <c r="L166" s="12">
        <f>VALUE(LEFT(Tabelle1[[#This Row],[Column5]],FIND(" T",Tabelle1[[#This Row],[Column5]])-1))*1000</f>
        <v>173027000</v>
      </c>
      <c r="M166" s="12">
        <f ca="1">ROUND(Tabelle1[[#This Row],[Umsatz normiert]]*0.01*RANDBETWEEN(70,130)/100000,0)</f>
        <v>1315</v>
      </c>
      <c r="N166" s="12">
        <f ca="1">ROUND(Tabelle1[[#This Row],[Umsatz normiert]]*0.004*RANDBETWEEN(70,130)/100000,0)</f>
        <v>588</v>
      </c>
      <c r="O166" s="12">
        <f ca="1">Tabelle1[[#This Row],[Ertragspotenzial]]-SUM(Tabelle1[[#This Row],[Finanzierungsgeschäft]:[Provision]])</f>
        <v>1281</v>
      </c>
      <c r="P166" s="12">
        <f ca="1">ROUND(Tabelle1[[#This Row],[Umsatz normiert]]*0.02*RANDBETWEEN(90,100)/100000,0)</f>
        <v>3184</v>
      </c>
      <c r="Q166" t="s">
        <v>795</v>
      </c>
      <c r="R16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Fynn.Lehmann@procar-automobile.de</v>
      </c>
      <c r="S166" s="5" t="str">
        <f ca="1">VLOOKUP(RANDBETWEEN(1,15),Tabelle2!$A$1:$B$15,2,FALSE)</f>
        <v>3E</v>
      </c>
    </row>
    <row r="167" spans="1:20" x14ac:dyDescent="0.35">
      <c r="A167" s="1">
        <v>165</v>
      </c>
      <c r="B167">
        <v>35130</v>
      </c>
      <c r="C167">
        <f>IF(ISBLANK(Tabelle1[[#This Row],[Column1]]),"",VALUE(LEFT(Tabelle1[[#This Row],[Column1]],2) &amp; "000"))</f>
        <v>35000</v>
      </c>
      <c r="D167" t="s">
        <v>299</v>
      </c>
      <c r="E167">
        <v>50968</v>
      </c>
      <c r="F167" t="s">
        <v>9</v>
      </c>
      <c r="G167" t="s">
        <v>431</v>
      </c>
      <c r="H167">
        <v>50.9035453796387</v>
      </c>
      <c r="I167">
        <v>6.9685811996459996</v>
      </c>
      <c r="J167" t="s">
        <v>301</v>
      </c>
      <c r="K167" t="str">
        <f>IF(ISBLANK(Tabelle1[[#This Row],[Column12]]),"",_xlfn.IFNA(VLOOKUP(Tabelle1[[#This Row],[Column12]],Tabelle1!$A$1:$C$89,3,FALSE),""))</f>
        <v>Dienstleistung</v>
      </c>
      <c r="L167" s="12">
        <f>VALUE(LEFT(Tabelle1[[#This Row],[Column5]],FIND(" T",Tabelle1[[#This Row],[Column5]])-1))*1000</f>
        <v>169344000</v>
      </c>
      <c r="M167" s="12">
        <f ca="1">ROUND(Tabelle1[[#This Row],[Umsatz normiert]]*0.01*RANDBETWEEN(70,130)/100000,0)</f>
        <v>1846</v>
      </c>
      <c r="N167" s="12">
        <f ca="1">ROUND(Tabelle1[[#This Row],[Umsatz normiert]]*0.004*RANDBETWEEN(70,130)/100000,0)</f>
        <v>589</v>
      </c>
      <c r="O167" s="12">
        <f ca="1">Tabelle1[[#This Row],[Ertragspotenzial]]-SUM(Tabelle1[[#This Row],[Finanzierungsgeschäft]:[Provision]])</f>
        <v>681</v>
      </c>
      <c r="P167" s="12">
        <f ca="1">ROUND(Tabelle1[[#This Row],[Umsatz normiert]]*0.02*RANDBETWEEN(90,100)/100000,0)</f>
        <v>3116</v>
      </c>
      <c r="Q167" t="s">
        <v>796</v>
      </c>
      <c r="R16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Carolin.Schmid@rhenag.de</v>
      </c>
      <c r="S167" s="5" t="str">
        <f ca="1">VLOOKUP(RANDBETWEEN(1,15),Tabelle2!$A$1:$B$15,2,FALSE)</f>
        <v>1D</v>
      </c>
      <c r="T167" t="s">
        <v>1146</v>
      </c>
    </row>
    <row r="168" spans="1:20" x14ac:dyDescent="0.35">
      <c r="A168" s="1">
        <v>166</v>
      </c>
      <c r="B168">
        <v>26200</v>
      </c>
      <c r="C168">
        <f>IF(ISBLANK(Tabelle1[[#This Row],[Column1]]),"",VALUE(LEFT(Tabelle1[[#This Row],[Column1]],2) &amp; "000"))</f>
        <v>26000</v>
      </c>
      <c r="D168" t="s">
        <v>432</v>
      </c>
      <c r="E168">
        <v>50674</v>
      </c>
      <c r="F168" t="s">
        <v>9</v>
      </c>
      <c r="G168" t="s">
        <v>433</v>
      </c>
      <c r="H168">
        <v>50.931484222412102</v>
      </c>
      <c r="I168">
        <v>6.9333648681640598</v>
      </c>
      <c r="J168" t="s">
        <v>434</v>
      </c>
      <c r="K168" t="str">
        <f>IF(ISBLANK(Tabelle1[[#This Row],[Column12]]),"",_xlfn.IFNA(VLOOKUP(Tabelle1[[#This Row],[Column12]],Tabelle1!$A$1:$C$89,3,FALSE),""))</f>
        <v>Industrie/ Handwerk</v>
      </c>
      <c r="L168" s="12">
        <f>VALUE(LEFT(Tabelle1[[#This Row],[Column5]],FIND(" T",Tabelle1[[#This Row],[Column5]])-1))*1000</f>
        <v>168614000</v>
      </c>
      <c r="M168" s="12">
        <f ca="1">ROUND(Tabelle1[[#This Row],[Umsatz normiert]]*0.01*RANDBETWEEN(70,130)/100000,0)</f>
        <v>2091</v>
      </c>
      <c r="N168" s="12">
        <f ca="1">ROUND(Tabelle1[[#This Row],[Umsatz normiert]]*0.004*RANDBETWEEN(70,130)/100000,0)</f>
        <v>796</v>
      </c>
      <c r="O168" s="12">
        <f ca="1">Tabelle1[[#This Row],[Ertragspotenzial]]-SUM(Tabelle1[[#This Row],[Finanzierungsgeschäft]:[Provision]])</f>
        <v>182</v>
      </c>
      <c r="P168" s="12">
        <f ca="1">ROUND(Tabelle1[[#This Row],[Umsatz normiert]]*0.02*RANDBETWEEN(90,100)/100000,0)</f>
        <v>3069</v>
      </c>
      <c r="Q168" t="s">
        <v>797</v>
      </c>
      <c r="R16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Oliver.Schulze@plm.automation.siemens.com</v>
      </c>
      <c r="S168" s="5" t="str">
        <f ca="1">VLOOKUP(RANDBETWEEN(1,15),Tabelle2!$A$1:$B$15,2,FALSE)</f>
        <v>2C</v>
      </c>
      <c r="T168" t="s">
        <v>1139</v>
      </c>
    </row>
    <row r="169" spans="1:20" x14ac:dyDescent="0.35">
      <c r="A169" s="1">
        <v>167</v>
      </c>
      <c r="B169">
        <v>27900</v>
      </c>
      <c r="C169">
        <f>IF(ISBLANK(Tabelle1[[#This Row],[Column1]]),"",VALUE(LEFT(Tabelle1[[#This Row],[Column1]],2) &amp; "000"))</f>
        <v>27000</v>
      </c>
      <c r="D169" t="s">
        <v>435</v>
      </c>
      <c r="E169">
        <v>51069</v>
      </c>
      <c r="F169" t="s">
        <v>9</v>
      </c>
      <c r="G169" t="s">
        <v>436</v>
      </c>
      <c r="H169">
        <v>50.983919999999998</v>
      </c>
      <c r="I169">
        <v>7.0735200000000003</v>
      </c>
      <c r="J169" t="s">
        <v>437</v>
      </c>
      <c r="K169" t="str">
        <f>IF(ISBLANK(Tabelle1[[#This Row],[Column12]]),"",_xlfn.IFNA(VLOOKUP(Tabelle1[[#This Row],[Column12]],Tabelle1!$A$1:$C$89,3,FALSE),""))</f>
        <v>Industrie/ Handwerk</v>
      </c>
      <c r="L169" s="12">
        <f>VALUE(LEFT(Tabelle1[[#This Row],[Column5]],FIND(" T",Tabelle1[[#This Row],[Column5]])-1))*1000</f>
        <v>167684000</v>
      </c>
      <c r="M169" s="12">
        <f ca="1">ROUND(Tabelle1[[#This Row],[Umsatz normiert]]*0.01*RANDBETWEEN(70,130)/100000,0)</f>
        <v>1727</v>
      </c>
      <c r="N169" s="12">
        <f ca="1">ROUND(Tabelle1[[#This Row],[Umsatz normiert]]*0.004*RANDBETWEEN(70,130)/100000,0)</f>
        <v>496</v>
      </c>
      <c r="O169" s="12">
        <f ca="1">Tabelle1[[#This Row],[Ertragspotenzial]]-SUM(Tabelle1[[#This Row],[Finanzierungsgeschäft]:[Provision]])</f>
        <v>1064</v>
      </c>
      <c r="P169" s="12">
        <f ca="1">ROUND(Tabelle1[[#This Row],[Umsatz normiert]]*0.02*RANDBETWEEN(90,100)/100000,0)</f>
        <v>3287</v>
      </c>
      <c r="Q169" t="s">
        <v>798</v>
      </c>
      <c r="R16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Svenja.Maier@tyco.de</v>
      </c>
      <c r="S169" s="5" t="str">
        <f ca="1">VLOOKUP(RANDBETWEEN(1,15),Tabelle2!$A$1:$B$15,2,FALSE)</f>
        <v>1A</v>
      </c>
      <c r="T169" t="s">
        <v>1157</v>
      </c>
    </row>
    <row r="170" spans="1:20" x14ac:dyDescent="0.35">
      <c r="A170" s="1">
        <v>168</v>
      </c>
      <c r="C170" t="str">
        <f>IF(ISBLANK(Tabelle1[[#This Row],[Column1]]),"",VALUE(LEFT(Tabelle1[[#This Row],[Column1]],2) &amp; "000"))</f>
        <v/>
      </c>
      <c r="D170" t="s">
        <v>438</v>
      </c>
      <c r="E170">
        <v>51149</v>
      </c>
      <c r="F170" t="s">
        <v>9</v>
      </c>
      <c r="G170" t="s">
        <v>439</v>
      </c>
      <c r="H170">
        <v>50.904594421386697</v>
      </c>
      <c r="I170">
        <v>7.0479941368103001</v>
      </c>
      <c r="K170" t="str">
        <f>IF(ISBLANK(Tabelle1[[#This Row],[Column12]]),"",_xlfn.IFNA(VLOOKUP(Tabelle1[[#This Row],[Column12]],Tabelle1!$A$1:$C$89,3,FALSE),""))</f>
        <v/>
      </c>
      <c r="L170" s="12">
        <f>VALUE(LEFT(Tabelle1[[#This Row],[Column5]],FIND(" T",Tabelle1[[#This Row],[Column5]])-1))*1000</f>
        <v>167169000</v>
      </c>
      <c r="M170" s="12">
        <f ca="1">ROUND(Tabelle1[[#This Row],[Umsatz normiert]]*0.01*RANDBETWEEN(70,130)/100000,0)</f>
        <v>1237</v>
      </c>
      <c r="N170" s="12">
        <f ca="1">ROUND(Tabelle1[[#This Row],[Umsatz normiert]]*0.004*RANDBETWEEN(70,130)/100000,0)</f>
        <v>849</v>
      </c>
      <c r="O170" s="12">
        <f ca="1">Tabelle1[[#This Row],[Ertragspotenzial]]-SUM(Tabelle1[[#This Row],[Finanzierungsgeschäft]:[Provision]])</f>
        <v>1157</v>
      </c>
      <c r="P170" s="12">
        <f ca="1">ROUND(Tabelle1[[#This Row],[Umsatz normiert]]*0.02*RANDBETWEEN(90,100)/100000,0)</f>
        <v>3243</v>
      </c>
      <c r="Q170" t="s">
        <v>799</v>
      </c>
      <c r="R17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70" s="5" t="str">
        <f ca="1">VLOOKUP(RANDBETWEEN(1,15),Tabelle2!$A$1:$B$15,2,FALSE)</f>
        <v>3C</v>
      </c>
      <c r="T170" t="s">
        <v>1121</v>
      </c>
    </row>
    <row r="171" spans="1:20" x14ac:dyDescent="0.35">
      <c r="A171" s="1">
        <v>169</v>
      </c>
      <c r="B171">
        <v>45100</v>
      </c>
      <c r="C171">
        <f>IF(ISBLANK(Tabelle1[[#This Row],[Column1]]),"",VALUE(LEFT(Tabelle1[[#This Row],[Column1]],2) &amp; "000"))</f>
        <v>45000</v>
      </c>
      <c r="D171" t="s">
        <v>440</v>
      </c>
      <c r="E171">
        <v>50968</v>
      </c>
      <c r="F171" t="s">
        <v>9</v>
      </c>
      <c r="G171" t="s">
        <v>441</v>
      </c>
      <c r="H171">
        <v>50.9035453796387</v>
      </c>
      <c r="I171">
        <v>6.9685811996459996</v>
      </c>
      <c r="J171" t="s">
        <v>442</v>
      </c>
      <c r="K171" t="str">
        <f>IF(ISBLANK(Tabelle1[[#This Row],[Column12]]),"",_xlfn.IFNA(VLOOKUP(Tabelle1[[#This Row],[Column12]],Tabelle1!$A$1:$C$89,3,FALSE),""))</f>
        <v>Großhandel</v>
      </c>
      <c r="L171" s="12">
        <f>VALUE(LEFT(Tabelle1[[#This Row],[Column5]],FIND(" T",Tabelle1[[#This Row],[Column5]])-1))*1000</f>
        <v>166342000</v>
      </c>
      <c r="M171" s="12">
        <f ca="1">ROUND(Tabelle1[[#This Row],[Umsatz normiert]]*0.01*RANDBETWEEN(70,130)/100000,0)</f>
        <v>1480</v>
      </c>
      <c r="N171" s="12">
        <f ca="1">ROUND(Tabelle1[[#This Row],[Umsatz normiert]]*0.004*RANDBETWEEN(70,130)/100000,0)</f>
        <v>725</v>
      </c>
      <c r="O171" s="12">
        <f ca="1">Tabelle1[[#This Row],[Ertragspotenzial]]-SUM(Tabelle1[[#This Row],[Finanzierungsgeschäft]:[Provision]])</f>
        <v>1089</v>
      </c>
      <c r="P171" s="12">
        <f ca="1">ROUND(Tabelle1[[#This Row],[Umsatz normiert]]*0.02*RANDBETWEEN(90,100)/100000,0)</f>
        <v>3294</v>
      </c>
      <c r="Q171" t="s">
        <v>800</v>
      </c>
      <c r="R17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Ben.Herrmann@autoplenum.de</v>
      </c>
      <c r="S171" s="5" t="str">
        <f ca="1">VLOOKUP(RANDBETWEEN(1,15),Tabelle2!$A$1:$B$15,2,FALSE)</f>
        <v>2E</v>
      </c>
      <c r="T171" t="s">
        <v>1146</v>
      </c>
    </row>
    <row r="172" spans="1:20" x14ac:dyDescent="0.35">
      <c r="A172" s="1">
        <v>170</v>
      </c>
      <c r="B172">
        <v>74900</v>
      </c>
      <c r="C172">
        <f>IF(ISBLANK(Tabelle1[[#This Row],[Column1]]),"",VALUE(LEFT(Tabelle1[[#This Row],[Column1]],2) &amp; "000"))</f>
        <v>74000</v>
      </c>
      <c r="D172" t="s">
        <v>443</v>
      </c>
      <c r="E172">
        <v>51149</v>
      </c>
      <c r="F172" t="s">
        <v>9</v>
      </c>
      <c r="G172" t="s">
        <v>444</v>
      </c>
      <c r="H172">
        <v>50.904594421386697</v>
      </c>
      <c r="I172">
        <v>7.0479941368103001</v>
      </c>
      <c r="J172" t="s">
        <v>445</v>
      </c>
      <c r="K172" t="str">
        <f>IF(ISBLANK(Tabelle1[[#This Row],[Column12]]),"",_xlfn.IFNA(VLOOKUP(Tabelle1[[#This Row],[Column12]],Tabelle1!$A$1:$C$89,3,FALSE),""))</f>
        <v>Dienstleistung</v>
      </c>
      <c r="L172" s="12">
        <f>VALUE(LEFT(Tabelle1[[#This Row],[Column5]],FIND(" T",Tabelle1[[#This Row],[Column5]])-1))*1000</f>
        <v>165817000</v>
      </c>
      <c r="M172" s="12">
        <f ca="1">ROUND(Tabelle1[[#This Row],[Umsatz normiert]]*0.01*RANDBETWEEN(70,130)/100000,0)</f>
        <v>2073</v>
      </c>
      <c r="N172" s="12">
        <f ca="1">ROUND(Tabelle1[[#This Row],[Umsatz normiert]]*0.004*RANDBETWEEN(70,130)/100000,0)</f>
        <v>822</v>
      </c>
      <c r="O172" s="12">
        <f ca="1">Tabelle1[[#This Row],[Ertragspotenzial]]-SUM(Tabelle1[[#This Row],[Finanzierungsgeschäft]:[Provision]])</f>
        <v>322</v>
      </c>
      <c r="P172" s="12">
        <f ca="1">ROUND(Tabelle1[[#This Row],[Umsatz normiert]]*0.02*RANDBETWEEN(90,100)/100000,0)</f>
        <v>3217</v>
      </c>
      <c r="Q172" t="s">
        <v>801</v>
      </c>
      <c r="R17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Josef.Koenig@dtad.de</v>
      </c>
      <c r="S172" s="5" t="str">
        <f ca="1">VLOOKUP(RANDBETWEEN(1,15),Tabelle2!$A$1:$B$15,2,FALSE)</f>
        <v>3D</v>
      </c>
      <c r="T172" t="s">
        <v>1121</v>
      </c>
    </row>
    <row r="173" spans="1:20" x14ac:dyDescent="0.35">
      <c r="A173" s="1">
        <v>171</v>
      </c>
      <c r="B173">
        <v>68201</v>
      </c>
      <c r="C173">
        <f>IF(ISBLANK(Tabelle1[[#This Row],[Column1]]),"",VALUE(LEFT(Tabelle1[[#This Row],[Column1]],2) &amp; "000"))</f>
        <v>68000</v>
      </c>
      <c r="D173" t="s">
        <v>446</v>
      </c>
      <c r="E173">
        <v>50668</v>
      </c>
      <c r="F173" t="s">
        <v>9</v>
      </c>
      <c r="G173" t="s">
        <v>447</v>
      </c>
      <c r="H173">
        <v>50.949878692627003</v>
      </c>
      <c r="I173">
        <v>6.9641637802123997</v>
      </c>
      <c r="J173" t="s">
        <v>448</v>
      </c>
      <c r="K173" t="str">
        <f>IF(ISBLANK(Tabelle1[[#This Row],[Column12]]),"",_xlfn.IFNA(VLOOKUP(Tabelle1[[#This Row],[Column12]],Tabelle1!$A$1:$C$89,3,FALSE),""))</f>
        <v>Bau- und Ausbaugewerbe</v>
      </c>
      <c r="L173" s="12">
        <f>VALUE(LEFT(Tabelle1[[#This Row],[Column5]],FIND(" T",Tabelle1[[#This Row],[Column5]])-1))*1000</f>
        <v>165067000</v>
      </c>
      <c r="M173" s="12">
        <f ca="1">ROUND(Tabelle1[[#This Row],[Umsatz normiert]]*0.01*RANDBETWEEN(70,130)/100000,0)</f>
        <v>1964</v>
      </c>
      <c r="N173" s="12">
        <f ca="1">ROUND(Tabelle1[[#This Row],[Umsatz normiert]]*0.004*RANDBETWEEN(70,130)/100000,0)</f>
        <v>502</v>
      </c>
      <c r="O173" s="12">
        <f ca="1">Tabelle1[[#This Row],[Ertragspotenzial]]-SUM(Tabelle1[[#This Row],[Finanzierungsgeschäft]:[Provision]])</f>
        <v>604</v>
      </c>
      <c r="P173" s="12">
        <f ca="1">ROUND(Tabelle1[[#This Row],[Umsatz normiert]]*0.02*RANDBETWEEN(90,100)/100000,0)</f>
        <v>3070</v>
      </c>
      <c r="Q173" t="s">
        <v>802</v>
      </c>
      <c r="R17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Dana.Walter@aachener-swg.de</v>
      </c>
      <c r="S173" s="5" t="str">
        <f ca="1">VLOOKUP(RANDBETWEEN(1,15),Tabelle2!$A$1:$B$15,2,FALSE)</f>
        <v>3A</v>
      </c>
      <c r="T173" t="s">
        <v>1116</v>
      </c>
    </row>
    <row r="174" spans="1:20" x14ac:dyDescent="0.35">
      <c r="A174" s="1">
        <v>172</v>
      </c>
      <c r="B174">
        <v>41201</v>
      </c>
      <c r="C174">
        <f>IF(ISBLANK(Tabelle1[[#This Row],[Column1]]),"",VALUE(LEFT(Tabelle1[[#This Row],[Column1]],2) &amp; "000"))</f>
        <v>41000</v>
      </c>
      <c r="D174" t="s">
        <v>449</v>
      </c>
      <c r="E174">
        <v>51061</v>
      </c>
      <c r="F174" t="s">
        <v>9</v>
      </c>
      <c r="G174" t="s">
        <v>450</v>
      </c>
      <c r="H174">
        <v>50.998340606689503</v>
      </c>
      <c r="I174">
        <v>6.9913821220397896</v>
      </c>
      <c r="K174" t="str">
        <f>IF(ISBLANK(Tabelle1[[#This Row],[Column12]]),"",_xlfn.IFNA(VLOOKUP(Tabelle1[[#This Row],[Column12]],Tabelle1!$A$1:$C$89,3,FALSE),""))</f>
        <v>Bau- und Ausbaugewerbe</v>
      </c>
      <c r="L174" s="12">
        <f>VALUE(LEFT(Tabelle1[[#This Row],[Column5]],FIND(" T",Tabelle1[[#This Row],[Column5]])-1))*1000</f>
        <v>164914000</v>
      </c>
      <c r="M174" s="12">
        <f ca="1">ROUND(Tabelle1[[#This Row],[Umsatz normiert]]*0.01*RANDBETWEEN(70,130)/100000,0)</f>
        <v>1798</v>
      </c>
      <c r="N174" s="12">
        <f ca="1">ROUND(Tabelle1[[#This Row],[Umsatz normiert]]*0.004*RANDBETWEEN(70,130)/100000,0)</f>
        <v>482</v>
      </c>
      <c r="O174" s="12">
        <f ca="1">Tabelle1[[#This Row],[Ertragspotenzial]]-SUM(Tabelle1[[#This Row],[Finanzierungsgeschäft]:[Provision]])</f>
        <v>754</v>
      </c>
      <c r="P174" s="12">
        <f ca="1">ROUND(Tabelle1[[#This Row],[Umsatz normiert]]*0.02*RANDBETWEEN(90,100)/100000,0)</f>
        <v>3034</v>
      </c>
      <c r="Q174" t="s">
        <v>803</v>
      </c>
      <c r="R17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74" s="5" t="str">
        <f ca="1">VLOOKUP(RANDBETWEEN(1,15),Tabelle2!$A$1:$B$15,2,FALSE)</f>
        <v>1B</v>
      </c>
      <c r="T174" t="s">
        <v>1114</v>
      </c>
    </row>
    <row r="175" spans="1:20" x14ac:dyDescent="0.35">
      <c r="A175" s="1">
        <v>173</v>
      </c>
      <c r="B175">
        <v>60200</v>
      </c>
      <c r="C175">
        <f>IF(ISBLANK(Tabelle1[[#This Row],[Column1]]),"",VALUE(LEFT(Tabelle1[[#This Row],[Column1]],2) &amp; "000"))</f>
        <v>60000</v>
      </c>
      <c r="D175" t="s">
        <v>451</v>
      </c>
      <c r="E175">
        <v>50679</v>
      </c>
      <c r="F175" t="s">
        <v>9</v>
      </c>
      <c r="G175" t="s">
        <v>452</v>
      </c>
      <c r="H175">
        <v>50.934822082519503</v>
      </c>
      <c r="I175">
        <v>6.98110008239746</v>
      </c>
      <c r="J175" t="s">
        <v>453</v>
      </c>
      <c r="K175" t="str">
        <f>IF(ISBLANK(Tabelle1[[#This Row],[Column12]]),"",_xlfn.IFNA(VLOOKUP(Tabelle1[[#This Row],[Column12]],Tabelle1!$A$1:$C$89,3,FALSE),""))</f>
        <v>Dienstleistung</v>
      </c>
      <c r="L175" s="12">
        <f>VALUE(LEFT(Tabelle1[[#This Row],[Column5]],FIND(" T",Tabelle1[[#This Row],[Column5]])-1))*1000</f>
        <v>163111000</v>
      </c>
      <c r="M175" s="12">
        <f ca="1">ROUND(Tabelle1[[#This Row],[Umsatz normiert]]*0.01*RANDBETWEEN(70,130)/100000,0)</f>
        <v>1941</v>
      </c>
      <c r="N175" s="12">
        <f ca="1">ROUND(Tabelle1[[#This Row],[Umsatz normiert]]*0.004*RANDBETWEEN(70,130)/100000,0)</f>
        <v>633</v>
      </c>
      <c r="O175" s="12">
        <f ca="1">Tabelle1[[#This Row],[Ertragspotenzial]]-SUM(Tabelle1[[#This Row],[Finanzierungsgeschäft]:[Provision]])</f>
        <v>623</v>
      </c>
      <c r="P175" s="12">
        <f ca="1">ROUND(Tabelle1[[#This Row],[Umsatz normiert]]*0.02*RANDBETWEEN(90,100)/100000,0)</f>
        <v>3197</v>
      </c>
      <c r="Q175" t="s">
        <v>804</v>
      </c>
      <c r="R17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Ilka.Huber@superrtl.de</v>
      </c>
      <c r="S175" s="5" t="str">
        <f ca="1">VLOOKUP(RANDBETWEEN(1,15),Tabelle2!$A$1:$B$15,2,FALSE)</f>
        <v>1E</v>
      </c>
      <c r="T175" t="s">
        <v>1119</v>
      </c>
    </row>
    <row r="176" spans="1:20" x14ac:dyDescent="0.35">
      <c r="A176" s="1">
        <v>174</v>
      </c>
      <c r="B176">
        <v>82999</v>
      </c>
      <c r="C176">
        <f>IF(ISBLANK(Tabelle1[[#This Row],[Column1]]),"",VALUE(LEFT(Tabelle1[[#This Row],[Column1]],2) &amp; "000"))</f>
        <v>82000</v>
      </c>
      <c r="D176" t="s">
        <v>454</v>
      </c>
      <c r="E176">
        <v>50679</v>
      </c>
      <c r="F176" t="s">
        <v>9</v>
      </c>
      <c r="G176" t="s">
        <v>455</v>
      </c>
      <c r="H176">
        <v>50.934822082519503</v>
      </c>
      <c r="I176">
        <v>6.98110008239746</v>
      </c>
      <c r="J176" t="s">
        <v>456</v>
      </c>
      <c r="K176" t="str">
        <f>IF(ISBLANK(Tabelle1[[#This Row],[Column12]]),"",_xlfn.IFNA(VLOOKUP(Tabelle1[[#This Row],[Column12]],Tabelle1!$A$1:$C$89,3,FALSE),""))</f>
        <v>Dienstleistung</v>
      </c>
      <c r="L176" s="12">
        <f>VALUE(LEFT(Tabelle1[[#This Row],[Column5]],FIND(" T",Tabelle1[[#This Row],[Column5]])-1))*1000</f>
        <v>162753000</v>
      </c>
      <c r="M176" s="12">
        <f ca="1">ROUND(Tabelle1[[#This Row],[Umsatz normiert]]*0.01*RANDBETWEEN(70,130)/100000,0)</f>
        <v>1400</v>
      </c>
      <c r="N176" s="12">
        <f ca="1">ROUND(Tabelle1[[#This Row],[Umsatz normiert]]*0.004*RANDBETWEEN(70,130)/100000,0)</f>
        <v>768</v>
      </c>
      <c r="O176" s="12">
        <f ca="1">Tabelle1[[#This Row],[Ertragspotenzial]]-SUM(Tabelle1[[#This Row],[Finanzierungsgeschäft]:[Provision]])</f>
        <v>892</v>
      </c>
      <c r="P176" s="12">
        <f ca="1">ROUND(Tabelle1[[#This Row],[Umsatz normiert]]*0.02*RANDBETWEEN(90,100)/100000,0)</f>
        <v>3060</v>
      </c>
      <c r="Q176" t="s">
        <v>805</v>
      </c>
      <c r="R17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Xanthippe.Kaiser@bmti.strabag.com</v>
      </c>
      <c r="S176" s="5" t="str">
        <f ca="1">VLOOKUP(RANDBETWEEN(1,15),Tabelle2!$A$1:$B$15,2,FALSE)</f>
        <v>1A</v>
      </c>
      <c r="T176" t="s">
        <v>1119</v>
      </c>
    </row>
    <row r="177" spans="1:20" x14ac:dyDescent="0.35">
      <c r="A177" s="1">
        <v>175</v>
      </c>
      <c r="B177">
        <v>70220</v>
      </c>
      <c r="C177">
        <f>IF(ISBLANK(Tabelle1[[#This Row],[Column1]]),"",VALUE(LEFT(Tabelle1[[#This Row],[Column1]],2) &amp; "000"))</f>
        <v>70000</v>
      </c>
      <c r="D177" t="s">
        <v>457</v>
      </c>
      <c r="E177">
        <v>51149</v>
      </c>
      <c r="F177" t="s">
        <v>9</v>
      </c>
      <c r="G177" t="s">
        <v>458</v>
      </c>
      <c r="H177">
        <v>50.904594421386697</v>
      </c>
      <c r="I177">
        <v>7.0479941368103001</v>
      </c>
      <c r="K177" t="str">
        <f>IF(ISBLANK(Tabelle1[[#This Row],[Column12]]),"",_xlfn.IFNA(VLOOKUP(Tabelle1[[#This Row],[Column12]],Tabelle1!$A$1:$C$89,3,FALSE),""))</f>
        <v>Dienstleistung</v>
      </c>
      <c r="L177" s="12">
        <f>VALUE(LEFT(Tabelle1[[#This Row],[Column5]],FIND(" T",Tabelle1[[#This Row],[Column5]])-1))*1000</f>
        <v>162641000</v>
      </c>
      <c r="M177" s="12">
        <f ca="1">ROUND(Tabelle1[[#This Row],[Umsatz normiert]]*0.01*RANDBETWEEN(70,130)/100000,0)</f>
        <v>1935</v>
      </c>
      <c r="N177" s="12">
        <f ca="1">ROUND(Tabelle1[[#This Row],[Umsatz normiert]]*0.004*RANDBETWEEN(70,130)/100000,0)</f>
        <v>755</v>
      </c>
      <c r="O177" s="12">
        <f ca="1">Tabelle1[[#This Row],[Ertragspotenzial]]-SUM(Tabelle1[[#This Row],[Finanzierungsgeschäft]:[Provision]])</f>
        <v>498</v>
      </c>
      <c r="P177" s="12">
        <f ca="1">ROUND(Tabelle1[[#This Row],[Umsatz normiert]]*0.02*RANDBETWEEN(90,100)/100000,0)</f>
        <v>3188</v>
      </c>
      <c r="Q177" t="s">
        <v>806</v>
      </c>
      <c r="R17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77" s="5" t="str">
        <f ca="1">VLOOKUP(RANDBETWEEN(1,15),Tabelle2!$A$1:$B$15,2,FALSE)</f>
        <v>1B</v>
      </c>
      <c r="T177" t="s">
        <v>1121</v>
      </c>
    </row>
    <row r="178" spans="1:20" x14ac:dyDescent="0.35">
      <c r="A178" s="1">
        <v>176</v>
      </c>
      <c r="B178">
        <v>70101</v>
      </c>
      <c r="C178">
        <f>IF(ISBLANK(Tabelle1[[#This Row],[Column1]]),"",VALUE(LEFT(Tabelle1[[#This Row],[Column1]],2) &amp; "000"))</f>
        <v>70000</v>
      </c>
      <c r="D178" t="s">
        <v>459</v>
      </c>
      <c r="E178">
        <v>50968</v>
      </c>
      <c r="F178" t="s">
        <v>9</v>
      </c>
      <c r="G178" t="s">
        <v>460</v>
      </c>
      <c r="H178">
        <v>46.621841430664098</v>
      </c>
      <c r="I178">
        <v>2.45194292068481</v>
      </c>
      <c r="J178" t="s">
        <v>461</v>
      </c>
      <c r="K178" t="str">
        <f>IF(ISBLANK(Tabelle1[[#This Row],[Column12]]),"",_xlfn.IFNA(VLOOKUP(Tabelle1[[#This Row],[Column12]],Tabelle1!$A$1:$C$89,3,FALSE),""))</f>
        <v>Dienstleistung</v>
      </c>
      <c r="L178" s="12">
        <f>VALUE(LEFT(Tabelle1[[#This Row],[Column5]],FIND(" T",Tabelle1[[#This Row],[Column5]])-1))*1000</f>
        <v>161579000</v>
      </c>
      <c r="M178" s="12">
        <f ca="1">ROUND(Tabelle1[[#This Row],[Umsatz normiert]]*0.01*RANDBETWEEN(70,130)/100000,0)</f>
        <v>1503</v>
      </c>
      <c r="N178" s="12">
        <f ca="1">ROUND(Tabelle1[[#This Row],[Umsatz normiert]]*0.004*RANDBETWEEN(70,130)/100000,0)</f>
        <v>562</v>
      </c>
      <c r="O178" s="12">
        <f ca="1">Tabelle1[[#This Row],[Ertragspotenzial]]-SUM(Tabelle1[[#This Row],[Finanzierungsgeschäft]:[Provision]])</f>
        <v>940</v>
      </c>
      <c r="P178" s="12">
        <f ca="1">ROUND(Tabelle1[[#This Row],[Umsatz normiert]]*0.02*RANDBETWEEN(90,100)/100000,0)</f>
        <v>3005</v>
      </c>
      <c r="Q178" t="s">
        <v>807</v>
      </c>
      <c r="R17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Mia.Peters@br.answers.yahoo.com</v>
      </c>
      <c r="S178" s="5" t="str">
        <f ca="1">VLOOKUP(RANDBETWEEN(1,15),Tabelle2!$A$1:$B$15,2,FALSE)</f>
        <v>3A</v>
      </c>
      <c r="T178" t="s">
        <v>1158</v>
      </c>
    </row>
    <row r="179" spans="1:20" x14ac:dyDescent="0.35">
      <c r="A179" s="1">
        <v>177</v>
      </c>
      <c r="B179">
        <v>62030</v>
      </c>
      <c r="C179">
        <f>IF(ISBLANK(Tabelle1[[#This Row],[Column1]]),"",VALUE(LEFT(Tabelle1[[#This Row],[Column1]],2) &amp; "000"))</f>
        <v>62000</v>
      </c>
      <c r="D179" t="s">
        <v>462</v>
      </c>
      <c r="E179">
        <v>50969</v>
      </c>
      <c r="F179" t="s">
        <v>9</v>
      </c>
      <c r="G179" t="s">
        <v>463</v>
      </c>
      <c r="H179">
        <v>50.916220000000003</v>
      </c>
      <c r="I179">
        <v>6.9395199999999999</v>
      </c>
      <c r="J179" t="s">
        <v>464</v>
      </c>
      <c r="K179" t="str">
        <f>IF(ISBLANK(Tabelle1[[#This Row],[Column12]]),"",_xlfn.IFNA(VLOOKUP(Tabelle1[[#This Row],[Column12]],Tabelle1!$A$1:$C$89,3,FALSE),""))</f>
        <v>Dienstleistung</v>
      </c>
      <c r="L179" s="12">
        <f>VALUE(LEFT(Tabelle1[[#This Row],[Column5]],FIND(" T",Tabelle1[[#This Row],[Column5]])-1))*1000</f>
        <v>161093000</v>
      </c>
      <c r="M179" s="12">
        <f ca="1">ROUND(Tabelle1[[#This Row],[Umsatz normiert]]*0.01*RANDBETWEEN(70,130)/100000,0)</f>
        <v>1756</v>
      </c>
      <c r="N179" s="12">
        <f ca="1">ROUND(Tabelle1[[#This Row],[Umsatz normiert]]*0.004*RANDBETWEEN(70,130)/100000,0)</f>
        <v>838</v>
      </c>
      <c r="O179" s="12">
        <f ca="1">Tabelle1[[#This Row],[Ertragspotenzial]]-SUM(Tabelle1[[#This Row],[Finanzierungsgeschäft]:[Provision]])</f>
        <v>435</v>
      </c>
      <c r="P179" s="12">
        <f ca="1">ROUND(Tabelle1[[#This Row],[Umsatz normiert]]*0.02*RANDBETWEEN(90,100)/100000,0)</f>
        <v>3029</v>
      </c>
      <c r="Q179" t="s">
        <v>808</v>
      </c>
      <c r="R17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Jan.Lang@gothaer.de</v>
      </c>
      <c r="S179" s="5" t="str">
        <f ca="1">VLOOKUP(RANDBETWEEN(1,15),Tabelle2!$A$1:$B$15,2,FALSE)</f>
        <v>3E</v>
      </c>
      <c r="T179" t="s">
        <v>1159</v>
      </c>
    </row>
    <row r="180" spans="1:20" x14ac:dyDescent="0.35">
      <c r="A180" s="1">
        <v>178</v>
      </c>
      <c r="B180">
        <v>46461</v>
      </c>
      <c r="C180">
        <f>IF(ISBLANK(Tabelle1[[#This Row],[Column1]]),"",VALUE(LEFT(Tabelle1[[#This Row],[Column1]],2) &amp; "000"))</f>
        <v>46000</v>
      </c>
      <c r="D180" t="s">
        <v>465</v>
      </c>
      <c r="E180">
        <v>51067</v>
      </c>
      <c r="F180" t="s">
        <v>9</v>
      </c>
      <c r="G180" t="s">
        <v>466</v>
      </c>
      <c r="H180">
        <v>50.9644584655762</v>
      </c>
      <c r="I180">
        <v>7.0407657623290998</v>
      </c>
      <c r="K180" t="str">
        <f>IF(ISBLANK(Tabelle1[[#This Row],[Column12]]),"",_xlfn.IFNA(VLOOKUP(Tabelle1[[#This Row],[Column12]],Tabelle1!$A$1:$C$89,3,FALSE),""))</f>
        <v>Großhandel</v>
      </c>
      <c r="L180" s="12">
        <f>VALUE(LEFT(Tabelle1[[#This Row],[Column5]],FIND(" T",Tabelle1[[#This Row],[Column5]])-1))*1000</f>
        <v>159619000</v>
      </c>
      <c r="M180" s="12">
        <f ca="1">ROUND(Tabelle1[[#This Row],[Umsatz normiert]]*0.01*RANDBETWEEN(70,130)/100000,0)</f>
        <v>1548</v>
      </c>
      <c r="N180" s="12">
        <f ca="1">ROUND(Tabelle1[[#This Row],[Umsatz normiert]]*0.004*RANDBETWEEN(70,130)/100000,0)</f>
        <v>460</v>
      </c>
      <c r="O180" s="12">
        <f ca="1">Tabelle1[[#This Row],[Ertragspotenzial]]-SUM(Tabelle1[[#This Row],[Finanzierungsgeschäft]:[Provision]])</f>
        <v>1121</v>
      </c>
      <c r="P180" s="12">
        <f ca="1">ROUND(Tabelle1[[#This Row],[Umsatz normiert]]*0.02*RANDBETWEEN(90,100)/100000,0)</f>
        <v>3129</v>
      </c>
      <c r="Q180" t="s">
        <v>809</v>
      </c>
      <c r="R18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80" s="5" t="str">
        <f ca="1">VLOOKUP(RANDBETWEEN(1,15),Tabelle2!$A$1:$B$15,2,FALSE)</f>
        <v>3A</v>
      </c>
      <c r="T180" t="s">
        <v>1122</v>
      </c>
    </row>
    <row r="181" spans="1:20" x14ac:dyDescent="0.35">
      <c r="A181" s="1">
        <v>179</v>
      </c>
      <c r="B181">
        <v>46750</v>
      </c>
      <c r="C181">
        <f>IF(ISBLANK(Tabelle1[[#This Row],[Column1]]),"",VALUE(LEFT(Tabelle1[[#This Row],[Column1]],2) &amp; "000"))</f>
        <v>46000</v>
      </c>
      <c r="D181" t="s">
        <v>467</v>
      </c>
      <c r="E181">
        <v>51149</v>
      </c>
      <c r="F181" t="s">
        <v>9</v>
      </c>
      <c r="G181" t="s">
        <v>468</v>
      </c>
      <c r="H181">
        <v>50.904594421386697</v>
      </c>
      <c r="I181">
        <v>7.0479941368103001</v>
      </c>
      <c r="J181" t="s">
        <v>469</v>
      </c>
      <c r="K181" t="str">
        <f>IF(ISBLANK(Tabelle1[[#This Row],[Column12]]),"",_xlfn.IFNA(VLOOKUP(Tabelle1[[#This Row],[Column12]],Tabelle1!$A$1:$C$89,3,FALSE),""))</f>
        <v>Großhandel</v>
      </c>
      <c r="L181" s="12">
        <f>VALUE(LEFT(Tabelle1[[#This Row],[Column5]],FIND(" T",Tabelle1[[#This Row],[Column5]])-1))*1000</f>
        <v>158231000</v>
      </c>
      <c r="M181" s="12">
        <f ca="1">ROUND(Tabelle1[[#This Row],[Umsatz normiert]]*0.01*RANDBETWEEN(70,130)/100000,0)</f>
        <v>2010</v>
      </c>
      <c r="N181" s="12">
        <f ca="1">ROUND(Tabelle1[[#This Row],[Umsatz normiert]]*0.004*RANDBETWEEN(70,130)/100000,0)</f>
        <v>703</v>
      </c>
      <c r="O181" s="12">
        <f ca="1">Tabelle1[[#This Row],[Ertragspotenzial]]-SUM(Tabelle1[[#This Row],[Finanzierungsgeschäft]:[Provision]])</f>
        <v>262</v>
      </c>
      <c r="P181" s="12">
        <f ca="1">ROUND(Tabelle1[[#This Row],[Umsatz normiert]]*0.02*RANDBETWEEN(90,100)/100000,0)</f>
        <v>2975</v>
      </c>
      <c r="Q181" t="s">
        <v>810</v>
      </c>
      <c r="R18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Finja.Moeller@adama.com</v>
      </c>
      <c r="S181" s="5" t="str">
        <f ca="1">VLOOKUP(RANDBETWEEN(1,15),Tabelle2!$A$1:$B$15,2,FALSE)</f>
        <v>3A</v>
      </c>
      <c r="T181" t="s">
        <v>1121</v>
      </c>
    </row>
    <row r="182" spans="1:20" x14ac:dyDescent="0.35">
      <c r="A182" s="1">
        <v>180</v>
      </c>
      <c r="B182">
        <v>46750</v>
      </c>
      <c r="C182">
        <f>IF(ISBLANK(Tabelle1[[#This Row],[Column1]]),"",VALUE(LEFT(Tabelle1[[#This Row],[Column1]],2) &amp; "000"))</f>
        <v>46000</v>
      </c>
      <c r="D182" t="s">
        <v>470</v>
      </c>
      <c r="E182">
        <v>50735</v>
      </c>
      <c r="F182" t="s">
        <v>9</v>
      </c>
      <c r="G182" t="s">
        <v>471</v>
      </c>
      <c r="H182">
        <v>50.9937553405762</v>
      </c>
      <c r="I182">
        <v>6.9599199295043901</v>
      </c>
      <c r="J182" t="s">
        <v>472</v>
      </c>
      <c r="K182" t="str">
        <f>IF(ISBLANK(Tabelle1[[#This Row],[Column12]]),"",_xlfn.IFNA(VLOOKUP(Tabelle1[[#This Row],[Column12]],Tabelle1!$A$1:$C$89,3,FALSE),""))</f>
        <v>Großhandel</v>
      </c>
      <c r="L182" s="12">
        <f>VALUE(LEFT(Tabelle1[[#This Row],[Column5]],FIND(" T",Tabelle1[[#This Row],[Column5]])-1))*1000</f>
        <v>157095000</v>
      </c>
      <c r="M182" s="12">
        <f ca="1">ROUND(Tabelle1[[#This Row],[Umsatz normiert]]*0.01*RANDBETWEEN(70,130)/100000,0)</f>
        <v>1602</v>
      </c>
      <c r="N182" s="12">
        <f ca="1">ROUND(Tabelle1[[#This Row],[Umsatz normiert]]*0.004*RANDBETWEEN(70,130)/100000,0)</f>
        <v>459</v>
      </c>
      <c r="O182" s="12">
        <f ca="1">Tabelle1[[#This Row],[Ertragspotenzial]]-SUM(Tabelle1[[#This Row],[Finanzierungsgeschäft]:[Provision]])</f>
        <v>892</v>
      </c>
      <c r="P182" s="12">
        <f ca="1">ROUND(Tabelle1[[#This Row],[Umsatz normiert]]*0.02*RANDBETWEEN(90,100)/100000,0)</f>
        <v>2953</v>
      </c>
      <c r="Q182" t="s">
        <v>811</v>
      </c>
      <c r="R18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Paul.Weiss@corporate.exxonmobil.de</v>
      </c>
      <c r="S182" s="5" t="str">
        <f ca="1">VLOOKUP(RANDBETWEEN(1,15),Tabelle2!$A$1:$B$15,2,FALSE)</f>
        <v>3A</v>
      </c>
      <c r="T182" t="s">
        <v>1112</v>
      </c>
    </row>
    <row r="183" spans="1:20" x14ac:dyDescent="0.35">
      <c r="A183" s="1">
        <v>181</v>
      </c>
      <c r="B183">
        <v>82999</v>
      </c>
      <c r="C183">
        <f>IF(ISBLANK(Tabelle1[[#This Row],[Column1]]),"",VALUE(LEFT(Tabelle1[[#This Row],[Column1]],2) &amp; "000"))</f>
        <v>82000</v>
      </c>
      <c r="D183" t="s">
        <v>473</v>
      </c>
      <c r="E183">
        <v>50739</v>
      </c>
      <c r="F183" t="s">
        <v>9</v>
      </c>
      <c r="G183" t="s">
        <v>474</v>
      </c>
      <c r="H183">
        <v>50.974281311035199</v>
      </c>
      <c r="I183">
        <v>6.9232749938964799</v>
      </c>
      <c r="J183" t="s">
        <v>475</v>
      </c>
      <c r="K183" t="str">
        <f>IF(ISBLANK(Tabelle1[[#This Row],[Column12]]),"",_xlfn.IFNA(VLOOKUP(Tabelle1[[#This Row],[Column12]],Tabelle1!$A$1:$C$89,3,FALSE),""))</f>
        <v>Dienstleistung</v>
      </c>
      <c r="L183" s="12">
        <f>VALUE(LEFT(Tabelle1[[#This Row],[Column5]],FIND(" T",Tabelle1[[#This Row],[Column5]])-1))*1000</f>
        <v>157088000</v>
      </c>
      <c r="M183" s="12">
        <f ca="1">ROUND(Tabelle1[[#This Row],[Umsatz normiert]]*0.01*RANDBETWEEN(70,130)/100000,0)</f>
        <v>1241</v>
      </c>
      <c r="N183" s="12">
        <f ca="1">ROUND(Tabelle1[[#This Row],[Umsatz normiert]]*0.004*RANDBETWEEN(70,130)/100000,0)</f>
        <v>635</v>
      </c>
      <c r="O183" s="12">
        <f ca="1">Tabelle1[[#This Row],[Ertragspotenzial]]-SUM(Tabelle1[[#This Row],[Finanzierungsgeschäft]:[Provision]])</f>
        <v>1172</v>
      </c>
      <c r="P183" s="12">
        <f ca="1">ROUND(Tabelle1[[#This Row],[Umsatz normiert]]*0.02*RANDBETWEEN(90,100)/100000,0)</f>
        <v>3048</v>
      </c>
      <c r="Q183" t="s">
        <v>812</v>
      </c>
      <c r="R18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Finn.Jung@bloomberg.com</v>
      </c>
      <c r="S183" s="5" t="str">
        <f ca="1">VLOOKUP(RANDBETWEEN(1,15),Tabelle2!$A$1:$B$15,2,FALSE)</f>
        <v>1C</v>
      </c>
      <c r="T183" t="s">
        <v>1131</v>
      </c>
    </row>
    <row r="184" spans="1:20" x14ac:dyDescent="0.35">
      <c r="A184" s="1">
        <v>182</v>
      </c>
      <c r="C184" t="str">
        <f>IF(ISBLANK(Tabelle1[[#This Row],[Column1]]),"",VALUE(LEFT(Tabelle1[[#This Row],[Column1]],2) &amp; "000"))</f>
        <v/>
      </c>
      <c r="D184" t="s">
        <v>476</v>
      </c>
      <c r="E184">
        <v>51105</v>
      </c>
      <c r="F184" t="s">
        <v>9</v>
      </c>
      <c r="G184" t="s">
        <v>477</v>
      </c>
      <c r="H184">
        <v>50.917526245117202</v>
      </c>
      <c r="I184">
        <v>6.9957427978515598</v>
      </c>
      <c r="J184" t="s">
        <v>478</v>
      </c>
      <c r="K184" t="str">
        <f>IF(ISBLANK(Tabelle1[[#This Row],[Column12]]),"",_xlfn.IFNA(VLOOKUP(Tabelle1[[#This Row],[Column12]],Tabelle1!$A$1:$C$89,3,FALSE),""))</f>
        <v/>
      </c>
      <c r="L184" s="12">
        <f>VALUE(LEFT(Tabelle1[[#This Row],[Column5]],FIND(" T",Tabelle1[[#This Row],[Column5]])-1))*1000</f>
        <v>156446000</v>
      </c>
      <c r="M184" s="12">
        <f ca="1">ROUND(Tabelle1[[#This Row],[Umsatz normiert]]*0.01*RANDBETWEEN(70,130)/100000,0)</f>
        <v>1392</v>
      </c>
      <c r="N184" s="12">
        <f ca="1">ROUND(Tabelle1[[#This Row],[Umsatz normiert]]*0.004*RANDBETWEEN(70,130)/100000,0)</f>
        <v>645</v>
      </c>
      <c r="O184" s="12">
        <f ca="1">Tabelle1[[#This Row],[Ertragspotenzial]]-SUM(Tabelle1[[#This Row],[Finanzierungsgeschäft]:[Provision]])</f>
        <v>1029</v>
      </c>
      <c r="P184" s="12">
        <f ca="1">ROUND(Tabelle1[[#This Row],[Umsatz normiert]]*0.02*RANDBETWEEN(90,100)/100000,0)</f>
        <v>3066</v>
      </c>
      <c r="Q184" t="s">
        <v>813</v>
      </c>
      <c r="R18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Ida.Hahn@tuv.com</v>
      </c>
      <c r="S184" s="5" t="str">
        <f ca="1">VLOOKUP(RANDBETWEEN(1,15),Tabelle2!$A$1:$B$15,2,FALSE)</f>
        <v>1D</v>
      </c>
      <c r="T184" t="s">
        <v>1144</v>
      </c>
    </row>
    <row r="185" spans="1:20" x14ac:dyDescent="0.35">
      <c r="A185" s="1">
        <v>183</v>
      </c>
      <c r="B185">
        <v>61100</v>
      </c>
      <c r="C185">
        <f>IF(ISBLANK(Tabelle1[[#This Row],[Column1]]),"",VALUE(LEFT(Tabelle1[[#This Row],[Column1]],2) &amp; "000"))</f>
        <v>61000</v>
      </c>
      <c r="D185" t="s">
        <v>479</v>
      </c>
      <c r="E185">
        <v>51063</v>
      </c>
      <c r="F185" t="s">
        <v>9</v>
      </c>
      <c r="G185" t="s">
        <v>480</v>
      </c>
      <c r="H185">
        <v>50.966751098632798</v>
      </c>
      <c r="I185">
        <v>7.0143260955810502</v>
      </c>
      <c r="J185" t="s">
        <v>481</v>
      </c>
      <c r="K185" t="str">
        <f>IF(ISBLANK(Tabelle1[[#This Row],[Column12]]),"",_xlfn.IFNA(VLOOKUP(Tabelle1[[#This Row],[Column12]],Tabelle1!$A$1:$C$89,3,FALSE),""))</f>
        <v>Dienstleistung</v>
      </c>
      <c r="L185" s="12">
        <f>VALUE(LEFT(Tabelle1[[#This Row],[Column5]],FIND(" T",Tabelle1[[#This Row],[Column5]])-1))*1000</f>
        <v>155740000</v>
      </c>
      <c r="M185" s="12">
        <f ca="1">ROUND(Tabelle1[[#This Row],[Umsatz normiert]]*0.01*RANDBETWEEN(70,130)/100000,0)</f>
        <v>1682</v>
      </c>
      <c r="N185" s="12">
        <f ca="1">ROUND(Tabelle1[[#This Row],[Umsatz normiert]]*0.004*RANDBETWEEN(70,130)/100000,0)</f>
        <v>623</v>
      </c>
      <c r="O185" s="12">
        <f ca="1">Tabelle1[[#This Row],[Ertragspotenzial]]-SUM(Tabelle1[[#This Row],[Finanzierungsgeschäft]:[Provision]])</f>
        <v>748</v>
      </c>
      <c r="P185" s="12">
        <f ca="1">ROUND(Tabelle1[[#This Row],[Umsatz normiert]]*0.02*RANDBETWEEN(90,100)/100000,0)</f>
        <v>3053</v>
      </c>
      <c r="Q185" t="s">
        <v>814</v>
      </c>
      <c r="R18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Kimi.Schubert@elektroniknet.de</v>
      </c>
      <c r="S185" s="5" t="str">
        <f ca="1">VLOOKUP(RANDBETWEEN(1,15),Tabelle2!$A$1:$B$15,2,FALSE)</f>
        <v>3C</v>
      </c>
      <c r="T185" t="s">
        <v>1138</v>
      </c>
    </row>
    <row r="186" spans="1:20" x14ac:dyDescent="0.35">
      <c r="A186" s="1">
        <v>184</v>
      </c>
      <c r="B186">
        <v>38100</v>
      </c>
      <c r="C186">
        <f>IF(ISBLANK(Tabelle1[[#This Row],[Column1]]),"",VALUE(LEFT(Tabelle1[[#This Row],[Column1]],2) &amp; "000"))</f>
        <v>38000</v>
      </c>
      <c r="D186" t="s">
        <v>482</v>
      </c>
      <c r="E186">
        <v>50825</v>
      </c>
      <c r="F186" t="s">
        <v>9</v>
      </c>
      <c r="G186" t="s">
        <v>483</v>
      </c>
      <c r="H186">
        <v>50.955005645752003</v>
      </c>
      <c r="I186">
        <v>6.9111170768737802</v>
      </c>
      <c r="J186" t="s">
        <v>484</v>
      </c>
      <c r="K186" t="str">
        <f>IF(ISBLANK(Tabelle1[[#This Row],[Column12]]),"",_xlfn.IFNA(VLOOKUP(Tabelle1[[#This Row],[Column12]],Tabelle1!$A$1:$C$89,3,FALSE),""))</f>
        <v>Industrie/ Handwerk</v>
      </c>
      <c r="L186" s="12">
        <f>VALUE(LEFT(Tabelle1[[#This Row],[Column5]],FIND(" T",Tabelle1[[#This Row],[Column5]])-1))*1000</f>
        <v>153170000</v>
      </c>
      <c r="M186" s="12">
        <f ca="1">ROUND(Tabelle1[[#This Row],[Umsatz normiert]]*0.01*RANDBETWEEN(70,130)/100000,0)</f>
        <v>1088</v>
      </c>
      <c r="N186" s="12">
        <f ca="1">ROUND(Tabelle1[[#This Row],[Umsatz normiert]]*0.004*RANDBETWEEN(70,130)/100000,0)</f>
        <v>668</v>
      </c>
      <c r="O186" s="12">
        <f ca="1">Tabelle1[[#This Row],[Ertragspotenzial]]-SUM(Tabelle1[[#This Row],[Finanzierungsgeschäft]:[Provision]])</f>
        <v>1032</v>
      </c>
      <c r="P186" s="12">
        <f ca="1">ROUND(Tabelle1[[#This Row],[Umsatz normiert]]*0.02*RANDBETWEEN(90,100)/100000,0)</f>
        <v>2788</v>
      </c>
      <c r="Q186" t="s">
        <v>815</v>
      </c>
      <c r="R18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Alexander.Vogel@awbkoeln.de</v>
      </c>
      <c r="S186" s="5" t="str">
        <f ca="1">VLOOKUP(RANDBETWEEN(1,15),Tabelle2!$A$1:$B$15,2,FALSE)</f>
        <v>3E</v>
      </c>
      <c r="T186" t="s">
        <v>1149</v>
      </c>
    </row>
    <row r="187" spans="1:20" x14ac:dyDescent="0.35">
      <c r="A187" s="1">
        <v>185</v>
      </c>
      <c r="B187">
        <v>38200</v>
      </c>
      <c r="C187">
        <f>IF(ISBLANK(Tabelle1[[#This Row],[Column1]]),"",VALUE(LEFT(Tabelle1[[#This Row],[Column1]],2) &amp; "000"))</f>
        <v>38000</v>
      </c>
      <c r="D187" t="s">
        <v>485</v>
      </c>
      <c r="E187">
        <v>50999</v>
      </c>
      <c r="F187" t="s">
        <v>9</v>
      </c>
      <c r="G187" t="s">
        <v>486</v>
      </c>
      <c r="H187">
        <v>50.870460510253899</v>
      </c>
      <c r="I187">
        <v>7.0157051086425799</v>
      </c>
      <c r="J187" t="s">
        <v>187</v>
      </c>
      <c r="K187" t="str">
        <f>IF(ISBLANK(Tabelle1[[#This Row],[Column12]]),"",_xlfn.IFNA(VLOOKUP(Tabelle1[[#This Row],[Column12]],Tabelle1!$A$1:$C$89,3,FALSE),""))</f>
        <v>Industrie/ Handwerk</v>
      </c>
      <c r="L187" s="12">
        <f>VALUE(LEFT(Tabelle1[[#This Row],[Column5]],FIND(" T",Tabelle1[[#This Row],[Column5]])-1))*1000</f>
        <v>150619000</v>
      </c>
      <c r="M187" s="12">
        <f ca="1">ROUND(Tabelle1[[#This Row],[Umsatz normiert]]*0.01*RANDBETWEEN(70,130)/100000,0)</f>
        <v>1461</v>
      </c>
      <c r="N187" s="12">
        <f ca="1">ROUND(Tabelle1[[#This Row],[Umsatz normiert]]*0.004*RANDBETWEEN(70,130)/100000,0)</f>
        <v>729</v>
      </c>
      <c r="O187" s="12">
        <f ca="1">Tabelle1[[#This Row],[Ertragspotenzial]]-SUM(Tabelle1[[#This Row],[Finanzierungsgeschäft]:[Provision]])</f>
        <v>732</v>
      </c>
      <c r="P187" s="12">
        <f ca="1">ROUND(Tabelle1[[#This Row],[Umsatz normiert]]*0.02*RANDBETWEEN(90,100)/100000,0)</f>
        <v>2922</v>
      </c>
      <c r="Q187" t="s">
        <v>816</v>
      </c>
      <c r="R18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Fiete.Friedrich@suez-deutschland.de</v>
      </c>
      <c r="S187" s="5" t="str">
        <f ca="1">VLOOKUP(RANDBETWEEN(1,15),Tabelle2!$A$1:$B$15,2,FALSE)</f>
        <v>3C</v>
      </c>
      <c r="T187" t="s">
        <v>1135</v>
      </c>
    </row>
    <row r="188" spans="1:20" x14ac:dyDescent="0.35">
      <c r="A188" s="1">
        <v>186</v>
      </c>
      <c r="C188" t="str">
        <f>IF(ISBLANK(Tabelle1[[#This Row],[Column1]]),"",VALUE(LEFT(Tabelle1[[#This Row],[Column1]],2) &amp; "000"))</f>
        <v/>
      </c>
      <c r="D188" t="s">
        <v>487</v>
      </c>
      <c r="E188">
        <v>50667</v>
      </c>
      <c r="F188" t="s">
        <v>9</v>
      </c>
      <c r="G188" t="s">
        <v>488</v>
      </c>
      <c r="H188">
        <v>50.939319610595703</v>
      </c>
      <c r="I188">
        <v>6.9549069404602104</v>
      </c>
      <c r="J188" t="s">
        <v>489</v>
      </c>
      <c r="K188" t="str">
        <f>IF(ISBLANK(Tabelle1[[#This Row],[Column12]]),"",_xlfn.IFNA(VLOOKUP(Tabelle1[[#This Row],[Column12]],Tabelle1!$A$1:$C$89,3,FALSE),""))</f>
        <v/>
      </c>
      <c r="L188" s="12">
        <f>VALUE(LEFT(Tabelle1[[#This Row],[Column5]],FIND(" T",Tabelle1[[#This Row],[Column5]])-1))*1000</f>
        <v>147867000</v>
      </c>
      <c r="M188" s="12">
        <f ca="1">ROUND(Tabelle1[[#This Row],[Umsatz normiert]]*0.01*RANDBETWEEN(70,130)/100000,0)</f>
        <v>1686</v>
      </c>
      <c r="N188" s="12">
        <f ca="1">ROUND(Tabelle1[[#This Row],[Umsatz normiert]]*0.004*RANDBETWEEN(70,130)/100000,0)</f>
        <v>739</v>
      </c>
      <c r="O188" s="12">
        <f ca="1">Tabelle1[[#This Row],[Ertragspotenzial]]-SUM(Tabelle1[[#This Row],[Finanzierungsgeschäft]:[Provision]])</f>
        <v>325</v>
      </c>
      <c r="P188" s="12">
        <f ca="1">ROUND(Tabelle1[[#This Row],[Umsatz normiert]]*0.02*RANDBETWEEN(90,100)/100000,0)</f>
        <v>2750</v>
      </c>
      <c r="Q188" t="s">
        <v>817</v>
      </c>
      <c r="R18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Arvid.Keller@klartext.de</v>
      </c>
      <c r="S188" s="5" t="str">
        <f ca="1">VLOOKUP(RANDBETWEEN(1,15),Tabelle2!$A$1:$B$15,2,FALSE)</f>
        <v>1D</v>
      </c>
      <c r="T188" t="s">
        <v>1143</v>
      </c>
    </row>
    <row r="189" spans="1:20" x14ac:dyDescent="0.35">
      <c r="A189" s="1">
        <v>187</v>
      </c>
      <c r="B189">
        <v>70101</v>
      </c>
      <c r="C189">
        <f>IF(ISBLANK(Tabelle1[[#This Row],[Column1]]),"",VALUE(LEFT(Tabelle1[[#This Row],[Column1]],2) &amp; "000"))</f>
        <v>70000</v>
      </c>
      <c r="D189" t="s">
        <v>490</v>
      </c>
      <c r="E189">
        <v>50996</v>
      </c>
      <c r="F189" t="s">
        <v>9</v>
      </c>
      <c r="G189" t="s">
        <v>491</v>
      </c>
      <c r="H189">
        <v>50.883644104003899</v>
      </c>
      <c r="I189">
        <v>6.9868760108947798</v>
      </c>
      <c r="J189" t="s">
        <v>492</v>
      </c>
      <c r="K189" t="str">
        <f>IF(ISBLANK(Tabelle1[[#This Row],[Column12]]),"",_xlfn.IFNA(VLOOKUP(Tabelle1[[#This Row],[Column12]],Tabelle1!$A$1:$C$89,3,FALSE),""))</f>
        <v>Dienstleistung</v>
      </c>
      <c r="L189" s="12">
        <f>VALUE(LEFT(Tabelle1[[#This Row],[Column5]],FIND(" T",Tabelle1[[#This Row],[Column5]])-1))*1000</f>
        <v>147402000</v>
      </c>
      <c r="M189" s="12">
        <f ca="1">ROUND(Tabelle1[[#This Row],[Umsatz normiert]]*0.01*RANDBETWEEN(70,130)/100000,0)</f>
        <v>1518</v>
      </c>
      <c r="N189" s="12">
        <f ca="1">ROUND(Tabelle1[[#This Row],[Umsatz normiert]]*0.004*RANDBETWEEN(70,130)/100000,0)</f>
        <v>513</v>
      </c>
      <c r="O189" s="12">
        <f ca="1">Tabelle1[[#This Row],[Ertragspotenzial]]-SUM(Tabelle1[[#This Row],[Finanzierungsgeschäft]:[Provision]])</f>
        <v>681</v>
      </c>
      <c r="P189" s="12">
        <f ca="1">ROUND(Tabelle1[[#This Row],[Umsatz normiert]]*0.02*RANDBETWEEN(90,100)/100000,0)</f>
        <v>2712</v>
      </c>
      <c r="Q189" t="s">
        <v>818</v>
      </c>
      <c r="R18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Luca.Guenther@en.kohl-gruppe-ag.de</v>
      </c>
      <c r="S189" s="5" t="str">
        <f ca="1">VLOOKUP(RANDBETWEEN(1,15),Tabelle2!$A$1:$B$15,2,FALSE)</f>
        <v>1B</v>
      </c>
      <c r="T189" t="s">
        <v>1142</v>
      </c>
    </row>
    <row r="190" spans="1:20" x14ac:dyDescent="0.35">
      <c r="A190" s="1">
        <v>188</v>
      </c>
      <c r="C190" t="str">
        <f>IF(ISBLANK(Tabelle1[[#This Row],[Column1]]),"",VALUE(LEFT(Tabelle1[[#This Row],[Column1]],2) &amp; "000"))</f>
        <v/>
      </c>
      <c r="D190" t="s">
        <v>493</v>
      </c>
      <c r="E190">
        <v>50679</v>
      </c>
      <c r="F190" t="s">
        <v>9</v>
      </c>
      <c r="G190" t="s">
        <v>494</v>
      </c>
      <c r="H190">
        <v>50.934822082519503</v>
      </c>
      <c r="I190">
        <v>6.98110008239746</v>
      </c>
      <c r="J190" t="s">
        <v>475</v>
      </c>
      <c r="K190" t="str">
        <f>IF(ISBLANK(Tabelle1[[#This Row],[Column12]]),"",_xlfn.IFNA(VLOOKUP(Tabelle1[[#This Row],[Column12]],Tabelle1!$A$1:$C$89,3,FALSE),""))</f>
        <v/>
      </c>
      <c r="L190" s="12">
        <f>VALUE(LEFT(Tabelle1[[#This Row],[Column5]],FIND(" T",Tabelle1[[#This Row],[Column5]])-1))*1000</f>
        <v>146969000</v>
      </c>
      <c r="M190" s="12">
        <f ca="1">ROUND(Tabelle1[[#This Row],[Umsatz normiert]]*0.01*RANDBETWEEN(70,130)/100000,0)</f>
        <v>1470</v>
      </c>
      <c r="N190" s="12">
        <f ca="1">ROUND(Tabelle1[[#This Row],[Umsatz normiert]]*0.004*RANDBETWEEN(70,130)/100000,0)</f>
        <v>412</v>
      </c>
      <c r="O190" s="12">
        <f ca="1">Tabelle1[[#This Row],[Ertragspotenzial]]-SUM(Tabelle1[[#This Row],[Finanzierungsgeschäft]:[Provision]])</f>
        <v>793</v>
      </c>
      <c r="P190" s="12">
        <f ca="1">ROUND(Tabelle1[[#This Row],[Umsatz normiert]]*0.02*RANDBETWEEN(90,100)/100000,0)</f>
        <v>2675</v>
      </c>
      <c r="Q190" t="s">
        <v>819</v>
      </c>
      <c r="R19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Nils.Frank@bloomberg.com</v>
      </c>
      <c r="S190" s="5" t="str">
        <f ca="1">VLOOKUP(RANDBETWEEN(1,15),Tabelle2!$A$1:$B$15,2,FALSE)</f>
        <v>3C</v>
      </c>
      <c r="T190" t="s">
        <v>1119</v>
      </c>
    </row>
    <row r="191" spans="1:20" x14ac:dyDescent="0.35">
      <c r="A191" s="1">
        <v>189</v>
      </c>
      <c r="B191">
        <v>77110</v>
      </c>
      <c r="C191">
        <f>IF(ISBLANK(Tabelle1[[#This Row],[Column1]]),"",VALUE(LEFT(Tabelle1[[#This Row],[Column1]],2) &amp; "000"))</f>
        <v>77000</v>
      </c>
      <c r="D191" t="s">
        <v>495</v>
      </c>
      <c r="E191">
        <v>50668</v>
      </c>
      <c r="F191" t="s">
        <v>9</v>
      </c>
      <c r="G191" t="s">
        <v>496</v>
      </c>
      <c r="H191">
        <v>50.949878692627003</v>
      </c>
      <c r="I191">
        <v>6.9641637802123997</v>
      </c>
      <c r="J191" t="s">
        <v>497</v>
      </c>
      <c r="K191" t="str">
        <f>IF(ISBLANK(Tabelle1[[#This Row],[Column12]]),"",_xlfn.IFNA(VLOOKUP(Tabelle1[[#This Row],[Column12]],Tabelle1!$A$1:$C$89,3,FALSE),""))</f>
        <v>Dienstleistung</v>
      </c>
      <c r="L191" s="12">
        <f>VALUE(LEFT(Tabelle1[[#This Row],[Column5]],FIND(" T",Tabelle1[[#This Row],[Column5]])-1))*1000</f>
        <v>146708000</v>
      </c>
      <c r="M191" s="12">
        <f ca="1">ROUND(Tabelle1[[#This Row],[Umsatz normiert]]*0.01*RANDBETWEEN(70,130)/100000,0)</f>
        <v>1907</v>
      </c>
      <c r="N191" s="12">
        <f ca="1">ROUND(Tabelle1[[#This Row],[Umsatz normiert]]*0.004*RANDBETWEEN(70,130)/100000,0)</f>
        <v>704</v>
      </c>
      <c r="O191" s="12">
        <f ca="1">Tabelle1[[#This Row],[Ertragspotenzial]]-SUM(Tabelle1[[#This Row],[Finanzierungsgeschäft]:[Provision]])</f>
        <v>294</v>
      </c>
      <c r="P191" s="12">
        <f ca="1">ROUND(Tabelle1[[#This Row],[Umsatz normiert]]*0.02*RANDBETWEEN(90,100)/100000,0)</f>
        <v>2905</v>
      </c>
      <c r="Q191" t="s">
        <v>820</v>
      </c>
      <c r="R19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Julia.Berger@cllb.de</v>
      </c>
      <c r="S191" s="5" t="str">
        <f ca="1">VLOOKUP(RANDBETWEEN(1,15),Tabelle2!$A$1:$B$15,2,FALSE)</f>
        <v>1B</v>
      </c>
      <c r="T191" t="s">
        <v>1116</v>
      </c>
    </row>
    <row r="192" spans="1:20" x14ac:dyDescent="0.35">
      <c r="A192" s="1">
        <v>190</v>
      </c>
      <c r="C192" t="str">
        <f>IF(ISBLANK(Tabelle1[[#This Row],[Column1]]),"",VALUE(LEFT(Tabelle1[[#This Row],[Column1]],2) &amp; "000"))</f>
        <v/>
      </c>
      <c r="D192" t="s">
        <v>498</v>
      </c>
      <c r="E192">
        <v>50668</v>
      </c>
      <c r="F192" t="s">
        <v>9</v>
      </c>
      <c r="G192" t="s">
        <v>499</v>
      </c>
      <c r="H192">
        <v>50.949878692627003</v>
      </c>
      <c r="I192">
        <v>6.9641637802123997</v>
      </c>
      <c r="J192" t="s">
        <v>475</v>
      </c>
      <c r="K192" t="str">
        <f>IF(ISBLANK(Tabelle1[[#This Row],[Column12]]),"",_xlfn.IFNA(VLOOKUP(Tabelle1[[#This Row],[Column12]],Tabelle1!$A$1:$C$89,3,FALSE),""))</f>
        <v/>
      </c>
      <c r="L192" s="12">
        <f>VALUE(LEFT(Tabelle1[[#This Row],[Column5]],FIND(" T",Tabelle1[[#This Row],[Column5]])-1))*1000</f>
        <v>146521000</v>
      </c>
      <c r="M192" s="12">
        <f ca="1">ROUND(Tabelle1[[#This Row],[Umsatz normiert]]*0.01*RANDBETWEEN(70,130)/100000,0)</f>
        <v>1363</v>
      </c>
      <c r="N192" s="12">
        <f ca="1">ROUND(Tabelle1[[#This Row],[Umsatz normiert]]*0.004*RANDBETWEEN(70,130)/100000,0)</f>
        <v>434</v>
      </c>
      <c r="O192" s="12">
        <f ca="1">Tabelle1[[#This Row],[Ertragspotenzial]]-SUM(Tabelle1[[#This Row],[Finanzierungsgeschäft]:[Provision]])</f>
        <v>870</v>
      </c>
      <c r="P192" s="12">
        <f ca="1">ROUND(Tabelle1[[#This Row],[Umsatz normiert]]*0.02*RANDBETWEEN(90,100)/100000,0)</f>
        <v>2667</v>
      </c>
      <c r="Q192" t="s">
        <v>821</v>
      </c>
      <c r="R19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Lara.Winkler@bloomberg.com</v>
      </c>
      <c r="S192" s="5" t="str">
        <f ca="1">VLOOKUP(RANDBETWEEN(1,15),Tabelle2!$A$1:$B$15,2,FALSE)</f>
        <v>1E</v>
      </c>
      <c r="T192" t="s">
        <v>1116</v>
      </c>
    </row>
    <row r="193" spans="1:20" x14ac:dyDescent="0.35">
      <c r="A193" s="1">
        <v>191</v>
      </c>
      <c r="B193">
        <v>58110</v>
      </c>
      <c r="C193">
        <f>IF(ISBLANK(Tabelle1[[#This Row],[Column1]]),"",VALUE(LEFT(Tabelle1[[#This Row],[Column1]],2) &amp; "000"))</f>
        <v>58000</v>
      </c>
      <c r="D193" t="s">
        <v>500</v>
      </c>
      <c r="E193">
        <v>51063</v>
      </c>
      <c r="F193" t="s">
        <v>9</v>
      </c>
      <c r="G193" t="s">
        <v>501</v>
      </c>
      <c r="H193">
        <v>50.9426078796387</v>
      </c>
      <c r="I193">
        <v>6.9679660797119096</v>
      </c>
      <c r="J193" t="s">
        <v>502</v>
      </c>
      <c r="K193" t="str">
        <f>IF(ISBLANK(Tabelle1[[#This Row],[Column12]]),"",_xlfn.IFNA(VLOOKUP(Tabelle1[[#This Row],[Column12]],Tabelle1!$A$1:$C$89,3,FALSE),""))</f>
        <v>Dienstleistung</v>
      </c>
      <c r="L193" s="12">
        <f>VALUE(LEFT(Tabelle1[[#This Row],[Column5]],FIND(" T",Tabelle1[[#This Row],[Column5]])-1))*1000</f>
        <v>146289000</v>
      </c>
      <c r="M193" s="12">
        <f ca="1">ROUND(Tabelle1[[#This Row],[Umsatz normiert]]*0.01*RANDBETWEEN(70,130)/100000,0)</f>
        <v>1858</v>
      </c>
      <c r="N193" s="12">
        <f ca="1">ROUND(Tabelle1[[#This Row],[Umsatz normiert]]*0.004*RANDBETWEEN(70,130)/100000,0)</f>
        <v>468</v>
      </c>
      <c r="O193" s="12">
        <f ca="1">Tabelle1[[#This Row],[Ertragspotenzial]]-SUM(Tabelle1[[#This Row],[Finanzierungsgeschäft]:[Provision]])</f>
        <v>336</v>
      </c>
      <c r="P193" s="12">
        <f ca="1">ROUND(Tabelle1[[#This Row],[Umsatz normiert]]*0.02*RANDBETWEEN(90,100)/100000,0)</f>
        <v>2662</v>
      </c>
      <c r="Q193" t="s">
        <v>822</v>
      </c>
      <c r="R19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Noah.Roth@luebbe.com</v>
      </c>
      <c r="S193" s="5" t="str">
        <f ca="1">VLOOKUP(RANDBETWEEN(1,15),Tabelle2!$A$1:$B$15,2,FALSE)</f>
        <v>3A</v>
      </c>
    </row>
    <row r="194" spans="1:20" x14ac:dyDescent="0.35">
      <c r="A194" s="1">
        <v>192</v>
      </c>
      <c r="B194">
        <v>70101</v>
      </c>
      <c r="C194">
        <f>IF(ISBLANK(Tabelle1[[#This Row],[Column1]]),"",VALUE(LEFT(Tabelle1[[#This Row],[Column1]],2) &amp; "000"))</f>
        <v>70000</v>
      </c>
      <c r="D194" t="s">
        <v>503</v>
      </c>
      <c r="E194">
        <v>50676</v>
      </c>
      <c r="F194" t="s">
        <v>9</v>
      </c>
      <c r="G194" t="s">
        <v>504</v>
      </c>
      <c r="H194">
        <v>50.930320739746101</v>
      </c>
      <c r="I194">
        <v>6.9518527984619096</v>
      </c>
      <c r="J194" t="s">
        <v>379</v>
      </c>
      <c r="K194" t="str">
        <f>IF(ISBLANK(Tabelle1[[#This Row],[Column12]]),"",_xlfn.IFNA(VLOOKUP(Tabelle1[[#This Row],[Column12]],Tabelle1!$A$1:$C$89,3,FALSE),""))</f>
        <v>Dienstleistung</v>
      </c>
      <c r="L194" s="12">
        <f>VALUE(LEFT(Tabelle1[[#This Row],[Column5]],FIND(" T",Tabelle1[[#This Row],[Column5]])-1))*1000</f>
        <v>146094000</v>
      </c>
      <c r="M194" s="12">
        <f ca="1">ROUND(Tabelle1[[#This Row],[Umsatz normiert]]*0.01*RANDBETWEEN(70,130)/100000,0)</f>
        <v>1183</v>
      </c>
      <c r="N194" s="12">
        <f ca="1">ROUND(Tabelle1[[#This Row],[Umsatz normiert]]*0.004*RANDBETWEEN(70,130)/100000,0)</f>
        <v>561</v>
      </c>
      <c r="O194" s="12">
        <f ca="1">Tabelle1[[#This Row],[Ertragspotenzial]]-SUM(Tabelle1[[#This Row],[Finanzierungsgeschäft]:[Provision]])</f>
        <v>1032</v>
      </c>
      <c r="P194" s="12">
        <f ca="1">ROUND(Tabelle1[[#This Row],[Umsatz normiert]]*0.02*RANDBETWEEN(90,100)/100000,0)</f>
        <v>2776</v>
      </c>
      <c r="Q194" t="s">
        <v>823</v>
      </c>
      <c r="R19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Hauke.Beck@bauwens.de</v>
      </c>
      <c r="S194" s="5" t="str">
        <f ca="1">VLOOKUP(RANDBETWEEN(1,15),Tabelle2!$A$1:$B$15,2,FALSE)</f>
        <v>1B</v>
      </c>
      <c r="T194" t="s">
        <v>1155</v>
      </c>
    </row>
    <row r="195" spans="1:20" x14ac:dyDescent="0.35">
      <c r="A195" s="1">
        <v>193</v>
      </c>
      <c r="B195">
        <v>46399</v>
      </c>
      <c r="C195">
        <f>IF(ISBLANK(Tabelle1[[#This Row],[Column1]]),"",VALUE(LEFT(Tabelle1[[#This Row],[Column1]],2) &amp; "000"))</f>
        <v>46000</v>
      </c>
      <c r="D195" t="s">
        <v>505</v>
      </c>
      <c r="E195">
        <v>51105</v>
      </c>
      <c r="F195" t="s">
        <v>9</v>
      </c>
      <c r="G195" t="s">
        <v>506</v>
      </c>
      <c r="H195">
        <v>50.917526245117202</v>
      </c>
      <c r="I195">
        <v>6.9957427978515598</v>
      </c>
      <c r="J195" t="s">
        <v>507</v>
      </c>
      <c r="K195" t="str">
        <f>IF(ISBLANK(Tabelle1[[#This Row],[Column12]]),"",_xlfn.IFNA(VLOOKUP(Tabelle1[[#This Row],[Column12]],Tabelle1!$A$1:$C$89,3,FALSE),""))</f>
        <v>Großhandel</v>
      </c>
      <c r="L195" s="12">
        <f>VALUE(LEFT(Tabelle1[[#This Row],[Column5]],FIND(" T",Tabelle1[[#This Row],[Column5]])-1))*1000</f>
        <v>144601000</v>
      </c>
      <c r="M195" s="12">
        <f ca="1">ROUND(Tabelle1[[#This Row],[Umsatz normiert]]*0.01*RANDBETWEEN(70,130)/100000,0)</f>
        <v>1620</v>
      </c>
      <c r="N195" s="12">
        <f ca="1">ROUND(Tabelle1[[#This Row],[Umsatz normiert]]*0.004*RANDBETWEEN(70,130)/100000,0)</f>
        <v>711</v>
      </c>
      <c r="O195" s="12">
        <f ca="1">Tabelle1[[#This Row],[Ertragspotenzial]]-SUM(Tabelle1[[#This Row],[Finanzierungsgeschäft]:[Provision]])</f>
        <v>387</v>
      </c>
      <c r="P195" s="12">
        <f ca="1">ROUND(Tabelle1[[#This Row],[Umsatz normiert]]*0.02*RANDBETWEEN(90,100)/100000,0)</f>
        <v>2718</v>
      </c>
      <c r="Q195" t="s">
        <v>824</v>
      </c>
      <c r="R19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Maria.Lorenz@handelshof.de</v>
      </c>
      <c r="S195" s="5" t="str">
        <f ca="1">VLOOKUP(RANDBETWEEN(1,15),Tabelle2!$A$1:$B$15,2,FALSE)</f>
        <v>2B</v>
      </c>
      <c r="T195" t="s">
        <v>1144</v>
      </c>
    </row>
    <row r="196" spans="1:20" x14ac:dyDescent="0.35">
      <c r="A196" s="1">
        <v>194</v>
      </c>
      <c r="B196">
        <v>38200</v>
      </c>
      <c r="C196">
        <f>IF(ISBLANK(Tabelle1[[#This Row],[Column1]]),"",VALUE(LEFT(Tabelle1[[#This Row],[Column1]],2) &amp; "000"))</f>
        <v>38000</v>
      </c>
      <c r="D196" t="s">
        <v>508</v>
      </c>
      <c r="E196">
        <v>50735</v>
      </c>
      <c r="F196" t="s">
        <v>9</v>
      </c>
      <c r="G196" t="s">
        <v>509</v>
      </c>
      <c r="H196">
        <v>50.9937553405762</v>
      </c>
      <c r="I196">
        <v>6.9599199295043901</v>
      </c>
      <c r="J196" t="s">
        <v>510</v>
      </c>
      <c r="K196" t="str">
        <f>IF(ISBLANK(Tabelle1[[#This Row],[Column12]]),"",_xlfn.IFNA(VLOOKUP(Tabelle1[[#This Row],[Column12]],Tabelle1!$A$1:$C$89,3,FALSE),""))</f>
        <v>Industrie/ Handwerk</v>
      </c>
      <c r="L196" s="12">
        <f>VALUE(LEFT(Tabelle1[[#This Row],[Column5]],FIND(" T",Tabelle1[[#This Row],[Column5]])-1))*1000</f>
        <v>144263000</v>
      </c>
      <c r="M196" s="12">
        <f ca="1">ROUND(Tabelle1[[#This Row],[Umsatz normiert]]*0.01*RANDBETWEEN(70,130)/100000,0)</f>
        <v>1471</v>
      </c>
      <c r="N196" s="12">
        <f ca="1">ROUND(Tabelle1[[#This Row],[Umsatz normiert]]*0.004*RANDBETWEEN(70,130)/100000,0)</f>
        <v>566</v>
      </c>
      <c r="O196" s="12">
        <f ca="1">Tabelle1[[#This Row],[Ertragspotenzial]]-SUM(Tabelle1[[#This Row],[Finanzierungsgeschäft]:[Provision]])</f>
        <v>646</v>
      </c>
      <c r="P196" s="12">
        <f ca="1">ROUND(Tabelle1[[#This Row],[Umsatz normiert]]*0.02*RANDBETWEEN(90,100)/100000,0)</f>
        <v>2683</v>
      </c>
      <c r="Q196" t="s">
        <v>825</v>
      </c>
      <c r="R19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Michaela.Baumann@buchen.net</v>
      </c>
      <c r="S196" s="5" t="str">
        <f ca="1">VLOOKUP(RANDBETWEEN(1,15),Tabelle2!$A$1:$B$15,2,FALSE)</f>
        <v>3C</v>
      </c>
      <c r="T196" t="s">
        <v>1112</v>
      </c>
    </row>
    <row r="197" spans="1:20" x14ac:dyDescent="0.35">
      <c r="A197" s="1">
        <v>195</v>
      </c>
      <c r="B197">
        <v>28491</v>
      </c>
      <c r="C197">
        <f>IF(ISBLANK(Tabelle1[[#This Row],[Column1]]),"",VALUE(LEFT(Tabelle1[[#This Row],[Column1]],2) &amp; "000"))</f>
        <v>28000</v>
      </c>
      <c r="D197" t="s">
        <v>511</v>
      </c>
      <c r="E197">
        <v>51067</v>
      </c>
      <c r="F197" t="s">
        <v>9</v>
      </c>
      <c r="G197" t="s">
        <v>512</v>
      </c>
      <c r="H197">
        <v>50.9644584655762</v>
      </c>
      <c r="I197">
        <v>7.0407657623290998</v>
      </c>
      <c r="K197" t="str">
        <f>IF(ISBLANK(Tabelle1[[#This Row],[Column12]]),"",_xlfn.IFNA(VLOOKUP(Tabelle1[[#This Row],[Column12]],Tabelle1!$A$1:$C$89,3,FALSE),""))</f>
        <v>Industrie/ Handwerk</v>
      </c>
      <c r="L197" s="12">
        <f>VALUE(LEFT(Tabelle1[[#This Row],[Column5]],FIND(" T",Tabelle1[[#This Row],[Column5]])-1))*1000</f>
        <v>144124000</v>
      </c>
      <c r="M197" s="12">
        <f ca="1">ROUND(Tabelle1[[#This Row],[Umsatz normiert]]*0.01*RANDBETWEEN(70,130)/100000,0)</f>
        <v>1614</v>
      </c>
      <c r="N197" s="12">
        <f ca="1">ROUND(Tabelle1[[#This Row],[Umsatz normiert]]*0.004*RANDBETWEEN(70,130)/100000,0)</f>
        <v>669</v>
      </c>
      <c r="O197" s="12">
        <f ca="1">Tabelle1[[#This Row],[Ertragspotenzial]]-SUM(Tabelle1[[#This Row],[Finanzierungsgeschäft]:[Provision]])</f>
        <v>369</v>
      </c>
      <c r="P197" s="12">
        <f ca="1">ROUND(Tabelle1[[#This Row],[Umsatz normiert]]*0.02*RANDBETWEEN(90,100)/100000,0)</f>
        <v>2652</v>
      </c>
      <c r="Q197" t="s">
        <v>826</v>
      </c>
      <c r="R19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197" s="5" t="str">
        <f ca="1">VLOOKUP(RANDBETWEEN(1,15),Tabelle2!$A$1:$B$15,2,FALSE)</f>
        <v>3D</v>
      </c>
      <c r="T197" t="s">
        <v>1122</v>
      </c>
    </row>
    <row r="198" spans="1:20" x14ac:dyDescent="0.35">
      <c r="A198" s="1">
        <v>196</v>
      </c>
      <c r="B198">
        <v>82300</v>
      </c>
      <c r="C198">
        <f>IF(ISBLANK(Tabelle1[[#This Row],[Column1]]),"",VALUE(LEFT(Tabelle1[[#This Row],[Column1]],2) &amp; "000"))</f>
        <v>82000</v>
      </c>
      <c r="D198" t="s">
        <v>513</v>
      </c>
      <c r="E198">
        <v>51063</v>
      </c>
      <c r="F198" t="s">
        <v>9</v>
      </c>
      <c r="G198" t="s">
        <v>514</v>
      </c>
      <c r="H198">
        <v>50.966751098632798</v>
      </c>
      <c r="I198">
        <v>7.0143260955810502</v>
      </c>
      <c r="J198" t="s">
        <v>515</v>
      </c>
      <c r="K198" t="str">
        <f>IF(ISBLANK(Tabelle1[[#This Row],[Column12]]),"",_xlfn.IFNA(VLOOKUP(Tabelle1[[#This Row],[Column12]],Tabelle1!$A$1:$C$89,3,FALSE),""))</f>
        <v>Dienstleistung</v>
      </c>
      <c r="L198" s="12">
        <f>VALUE(LEFT(Tabelle1[[#This Row],[Column5]],FIND(" T",Tabelle1[[#This Row],[Column5]])-1))*1000</f>
        <v>144116000</v>
      </c>
      <c r="M198" s="12">
        <f ca="1">ROUND(Tabelle1[[#This Row],[Umsatz normiert]]*0.01*RANDBETWEEN(70,130)/100000,0)</f>
        <v>1672</v>
      </c>
      <c r="N198" s="12">
        <f ca="1">ROUND(Tabelle1[[#This Row],[Umsatz normiert]]*0.004*RANDBETWEEN(70,130)/100000,0)</f>
        <v>553</v>
      </c>
      <c r="O198" s="12">
        <f ca="1">Tabelle1[[#This Row],[Ertragspotenzial]]-SUM(Tabelle1[[#This Row],[Finanzierungsgeschäft]:[Provision]])</f>
        <v>456</v>
      </c>
      <c r="P198" s="12">
        <f ca="1">ROUND(Tabelle1[[#This Row],[Umsatz normiert]]*0.02*RANDBETWEEN(90,100)/100000,0)</f>
        <v>2681</v>
      </c>
      <c r="Q198" t="s">
        <v>827</v>
      </c>
      <c r="R19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Joerdis.Albrecht@uniplan.com</v>
      </c>
      <c r="S198" s="5" t="str">
        <f ca="1">VLOOKUP(RANDBETWEEN(1,15),Tabelle2!$A$1:$B$15,2,FALSE)</f>
        <v>3B</v>
      </c>
      <c r="T198" t="s">
        <v>1138</v>
      </c>
    </row>
    <row r="199" spans="1:20" x14ac:dyDescent="0.35">
      <c r="A199" s="1">
        <v>197</v>
      </c>
      <c r="B199">
        <v>52291</v>
      </c>
      <c r="C199">
        <f>IF(ISBLANK(Tabelle1[[#This Row],[Column1]]),"",VALUE(LEFT(Tabelle1[[#This Row],[Column1]],2) &amp; "000"))</f>
        <v>52000</v>
      </c>
      <c r="D199" t="s">
        <v>516</v>
      </c>
      <c r="E199">
        <v>51149</v>
      </c>
      <c r="F199" t="s">
        <v>9</v>
      </c>
      <c r="G199" t="s">
        <v>517</v>
      </c>
      <c r="H199">
        <v>50.904594421386697</v>
      </c>
      <c r="I199">
        <v>7.0479941368103001</v>
      </c>
      <c r="J199" t="s">
        <v>518</v>
      </c>
      <c r="K199" t="str">
        <f>IF(ISBLANK(Tabelle1[[#This Row],[Column12]]),"",_xlfn.IFNA(VLOOKUP(Tabelle1[[#This Row],[Column12]],Tabelle1!$A$1:$C$89,3,FALSE),""))</f>
        <v>Industrie/ Handwerk</v>
      </c>
      <c r="L199" s="12">
        <f>VALUE(LEFT(Tabelle1[[#This Row],[Column5]],FIND(" T",Tabelle1[[#This Row],[Column5]])-1))*1000</f>
        <v>143746000</v>
      </c>
      <c r="M199" s="12">
        <f ca="1">ROUND(Tabelle1[[#This Row],[Umsatz normiert]]*0.01*RANDBETWEEN(70,130)/100000,0)</f>
        <v>1193</v>
      </c>
      <c r="N199" s="12">
        <f ca="1">ROUND(Tabelle1[[#This Row],[Umsatz normiert]]*0.004*RANDBETWEEN(70,130)/100000,0)</f>
        <v>454</v>
      </c>
      <c r="O199" s="12">
        <f ca="1">Tabelle1[[#This Row],[Ertragspotenzial]]-SUM(Tabelle1[[#This Row],[Finanzierungsgeschäft]:[Provision]])</f>
        <v>1055</v>
      </c>
      <c r="P199" s="12">
        <f ca="1">ROUND(Tabelle1[[#This Row],[Umsatz normiert]]*0.02*RANDBETWEEN(90,100)/100000,0)</f>
        <v>2702</v>
      </c>
      <c r="Q199" t="s">
        <v>828</v>
      </c>
      <c r="R19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Nele.Schuster@go2mbs.com</v>
      </c>
      <c r="S199" s="5" t="str">
        <f ca="1">VLOOKUP(RANDBETWEEN(1,15),Tabelle2!$A$1:$B$15,2,FALSE)</f>
        <v>3D</v>
      </c>
      <c r="T199" t="s">
        <v>1121</v>
      </c>
    </row>
    <row r="200" spans="1:20" x14ac:dyDescent="0.35">
      <c r="A200" s="1">
        <v>198</v>
      </c>
      <c r="B200">
        <v>77290</v>
      </c>
      <c r="C200">
        <f>IF(ISBLANK(Tabelle1[[#This Row],[Column1]]),"",VALUE(LEFT(Tabelle1[[#This Row],[Column1]],2) &amp; "000"))</f>
        <v>77000</v>
      </c>
      <c r="D200" t="s">
        <v>519</v>
      </c>
      <c r="E200">
        <v>51149</v>
      </c>
      <c r="F200" t="s">
        <v>9</v>
      </c>
      <c r="G200" t="s">
        <v>520</v>
      </c>
      <c r="H200">
        <v>50.904594421386697</v>
      </c>
      <c r="I200">
        <v>7.0479941368103001</v>
      </c>
      <c r="K200" t="str">
        <f>IF(ISBLANK(Tabelle1[[#This Row],[Column12]]),"",_xlfn.IFNA(VLOOKUP(Tabelle1[[#This Row],[Column12]],Tabelle1!$A$1:$C$89,3,FALSE),""))</f>
        <v>Dienstleistung</v>
      </c>
      <c r="L200" s="12">
        <f>VALUE(LEFT(Tabelle1[[#This Row],[Column5]],FIND(" T",Tabelle1[[#This Row],[Column5]])-1))*1000</f>
        <v>141634000</v>
      </c>
      <c r="M200" s="12">
        <f ca="1">ROUND(Tabelle1[[#This Row],[Umsatz normiert]]*0.01*RANDBETWEEN(70,130)/100000,0)</f>
        <v>1473</v>
      </c>
      <c r="N200" s="12">
        <f ca="1">ROUND(Tabelle1[[#This Row],[Umsatz normiert]]*0.004*RANDBETWEEN(70,130)/100000,0)</f>
        <v>476</v>
      </c>
      <c r="O200" s="12">
        <f ca="1">Tabelle1[[#This Row],[Ertragspotenzial]]-SUM(Tabelle1[[#This Row],[Finanzierungsgeschäft]:[Provision]])</f>
        <v>629</v>
      </c>
      <c r="P200" s="12">
        <f ca="1">ROUND(Tabelle1[[#This Row],[Umsatz normiert]]*0.02*RANDBETWEEN(90,100)/100000,0)</f>
        <v>2578</v>
      </c>
      <c r="Q200" t="s">
        <v>829</v>
      </c>
      <c r="R20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200" s="5" t="str">
        <f ca="1">VLOOKUP(RANDBETWEEN(1,15),Tabelle2!$A$1:$B$15,2,FALSE)</f>
        <v>1C</v>
      </c>
      <c r="T200" t="s">
        <v>1121</v>
      </c>
    </row>
    <row r="201" spans="1:20" x14ac:dyDescent="0.35">
      <c r="A201" s="1">
        <v>199</v>
      </c>
      <c r="B201">
        <v>82999</v>
      </c>
      <c r="C201">
        <f>IF(ISBLANK(Tabelle1[[#This Row],[Column1]]),"",VALUE(LEFT(Tabelle1[[#This Row],[Column1]],2) &amp; "000"))</f>
        <v>82000</v>
      </c>
      <c r="D201" t="s">
        <v>521</v>
      </c>
      <c r="E201">
        <v>50670</v>
      </c>
      <c r="F201" t="s">
        <v>9</v>
      </c>
      <c r="G201" t="s">
        <v>522</v>
      </c>
      <c r="H201">
        <v>50.950004577636697</v>
      </c>
      <c r="I201">
        <v>6.9449391365051296</v>
      </c>
      <c r="K201" t="str">
        <f>IF(ISBLANK(Tabelle1[[#This Row],[Column12]]),"",_xlfn.IFNA(VLOOKUP(Tabelle1[[#This Row],[Column12]],Tabelle1!$A$1:$C$89,3,FALSE),""))</f>
        <v>Dienstleistung</v>
      </c>
      <c r="L201" s="12">
        <f>VALUE(LEFT(Tabelle1[[#This Row],[Column5]],FIND(" T",Tabelle1[[#This Row],[Column5]])-1))*1000</f>
        <v>139989000</v>
      </c>
      <c r="M201" s="12">
        <f ca="1">ROUND(Tabelle1[[#This Row],[Umsatz normiert]]*0.01*RANDBETWEEN(70,130)/100000,0)</f>
        <v>1050</v>
      </c>
      <c r="N201" s="12">
        <f ca="1">ROUND(Tabelle1[[#This Row],[Umsatz normiert]]*0.004*RANDBETWEEN(70,130)/100000,0)</f>
        <v>706</v>
      </c>
      <c r="O201" s="12">
        <f ca="1">Tabelle1[[#This Row],[Ertragspotenzial]]-SUM(Tabelle1[[#This Row],[Finanzierungsgeschäft]:[Provision]])</f>
        <v>988</v>
      </c>
      <c r="P201" s="12">
        <f ca="1">ROUND(Tabelle1[[#This Row],[Umsatz normiert]]*0.02*RANDBETWEEN(90,100)/100000,0)</f>
        <v>2744</v>
      </c>
      <c r="Q201" t="s">
        <v>635</v>
      </c>
      <c r="R20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201" s="5" t="str">
        <f ca="1">VLOOKUP(RANDBETWEEN(1,15),Tabelle2!$A$1:$B$15,2,FALSE)</f>
        <v>3E</v>
      </c>
      <c r="T201" t="s">
        <v>1125</v>
      </c>
    </row>
    <row r="202" spans="1:20" x14ac:dyDescent="0.35">
      <c r="A202" s="6">
        <v>200</v>
      </c>
      <c r="B202" s="7">
        <v>64000</v>
      </c>
      <c r="C202" s="8">
        <f>IF(ISBLANK(Tabelle1[[#This Row],[Column1]]),"",VALUE(LEFT(Tabelle1[[#This Row],[Column1]],2) &amp; "000"))</f>
        <v>64000</v>
      </c>
      <c r="D202" s="7" t="s">
        <v>626</v>
      </c>
      <c r="E202" s="7">
        <v>50676</v>
      </c>
      <c r="F202" s="7" t="s">
        <v>9</v>
      </c>
      <c r="G202" s="7" t="s">
        <v>625</v>
      </c>
      <c r="H202" s="9">
        <v>50.929093199999997</v>
      </c>
      <c r="I202" s="10">
        <v>6.9610307999999996</v>
      </c>
      <c r="J202" s="11" t="s">
        <v>624</v>
      </c>
      <c r="K202" t="str">
        <f>IF(ISBLANK(Tabelle1[[#This Row],[Column12]]),"",_xlfn.IFNA(VLOOKUP(Tabelle1[[#This Row],[Column12]],Tabelle1!$A$1:$C$89,3,FALSE),""))</f>
        <v>Dienstleistung</v>
      </c>
      <c r="L202" s="12">
        <f>VALUE(LEFT(Tabelle1[[#This Row],[Column5]],FIND(" T",Tabelle1[[#This Row],[Column5]])-1))*1000</f>
        <v>123456000</v>
      </c>
      <c r="M202" s="12">
        <f ca="1">ROUND(Tabelle1[[#This Row],[Umsatz normiert]]*0.01*RANDBETWEEN(70,130)/100000,0)</f>
        <v>864</v>
      </c>
      <c r="N202" s="12">
        <f ca="1">ROUND(Tabelle1[[#This Row],[Umsatz normiert]]*0.004*RANDBETWEEN(70,130)/100000,0)</f>
        <v>395</v>
      </c>
      <c r="O202" s="12">
        <f ca="1">Tabelle1[[#This Row],[Ertragspotenzial]]-SUM(Tabelle1[[#This Row],[Finanzierungsgeschäft]:[Provision]])</f>
        <v>1062</v>
      </c>
      <c r="P202" s="13">
        <f ca="1">ROUND(Tabelle1[[#This Row],[Umsatz normiert]]*0.02*RANDBETWEEN(90,100)/100000,0)</f>
        <v>2321</v>
      </c>
      <c r="Q202" s="5" t="s">
        <v>830</v>
      </c>
      <c r="R202" s="14" t="s">
        <v>831</v>
      </c>
      <c r="S202" s="5" t="str">
        <f ca="1">VLOOKUP(RANDBETWEEN(1,15),Tabelle2!$A$1:$B$15,2,FALSE)</f>
        <v>3D</v>
      </c>
      <c r="T202" t="s">
        <v>1160</v>
      </c>
    </row>
    <row r="203" spans="1:20" x14ac:dyDescent="0.35">
      <c r="A203" s="1">
        <v>201</v>
      </c>
      <c r="B203">
        <v>68000</v>
      </c>
      <c r="C203" s="5">
        <f>IF(ISBLANK(Tabelle1[[#This Row],[Column1]]),"",VALUE(LEFT(Tabelle1[[#This Row],[Column1]],2) &amp; "000"))</f>
        <v>68000</v>
      </c>
      <c r="D203" t="s">
        <v>848</v>
      </c>
      <c r="E203">
        <v>50667</v>
      </c>
      <c r="F203" t="s">
        <v>9</v>
      </c>
      <c r="G203" t="s">
        <v>849</v>
      </c>
      <c r="H203">
        <v>51.222900000000003</v>
      </c>
      <c r="I203">
        <v>6.7784500000000003</v>
      </c>
      <c r="K203" s="5" t="str">
        <f>IF(ISBLANK(Tabelle1[[#This Row],[Column12]]),"",_xlfn.IFNA(VLOOKUP(Tabelle1[[#This Row],[Column12]],Tabelle1!$A$1:$C$89,3,FALSE),""))</f>
        <v>Bau- und Ausbaugewerbe</v>
      </c>
      <c r="L203" s="12">
        <f>VALUE(LEFT(Tabelle1[[#This Row],[Column5]],FIND(" T",Tabelle1[[#This Row],[Column5]])-1))*1000</f>
        <v>6333000</v>
      </c>
      <c r="M203" s="12">
        <f ca="1">ROUND(Tabelle1[[#This Row],[Umsatz normiert]]*0.01*RANDBETWEEN(70,130)/100000,0)</f>
        <v>49</v>
      </c>
      <c r="N203" s="12">
        <f ca="1">ROUND(Tabelle1[[#This Row],[Umsatz normiert]]*0.004*RANDBETWEEN(70,130)/100000,0)</f>
        <v>29</v>
      </c>
      <c r="O203" s="12">
        <f ca="1">Tabelle1[[#This Row],[Ertragspotenzial]]-SUM(Tabelle1[[#This Row],[Finanzierungsgeschäft]:[Provision]])</f>
        <v>46</v>
      </c>
      <c r="P203" s="12">
        <f ca="1">ROUND(Tabelle1[[#This Row],[Umsatz normiert]]*0.02*RANDBETWEEN(90,100)/100000,0)</f>
        <v>124</v>
      </c>
      <c r="Q203" t="s">
        <v>649</v>
      </c>
      <c r="R20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203" s="5" t="str">
        <f ca="1">VLOOKUP(RANDBETWEEN(1,15),Tabelle2!$A$1:$B$15,2,FALSE)</f>
        <v>3C</v>
      </c>
      <c r="T203" t="s">
        <v>1161</v>
      </c>
    </row>
    <row r="204" spans="1:20" x14ac:dyDescent="0.35">
      <c r="A204" s="6">
        <v>202</v>
      </c>
      <c r="B204">
        <v>46182</v>
      </c>
      <c r="C204" s="5">
        <f>IF(ISBLANK(Tabelle1[[#This Row],[Column1]]),"",VALUE(LEFT(Tabelle1[[#This Row],[Column1]],2) &amp; "000"))</f>
        <v>46000</v>
      </c>
      <c r="D204" t="s">
        <v>850</v>
      </c>
      <c r="E204">
        <v>50668</v>
      </c>
      <c r="F204" t="s">
        <v>9</v>
      </c>
      <c r="G204" t="s">
        <v>851</v>
      </c>
      <c r="H204">
        <v>50.949878692627003</v>
      </c>
      <c r="I204">
        <v>6.9641637802123997</v>
      </c>
      <c r="K204" s="5" t="str">
        <f>IF(ISBLANK(Tabelle1[[#This Row],[Column12]]),"",_xlfn.IFNA(VLOOKUP(Tabelle1[[#This Row],[Column12]],Tabelle1!$A$1:$C$89,3,FALSE),""))</f>
        <v>Großhandel</v>
      </c>
      <c r="L204" s="12">
        <f>VALUE(LEFT(Tabelle1[[#This Row],[Column5]],FIND(" T",Tabelle1[[#This Row],[Column5]])-1))*1000</f>
        <v>6351000</v>
      </c>
      <c r="M204" s="12">
        <f ca="1">ROUND(Tabelle1[[#This Row],[Umsatz normiert]]*0.01*RANDBETWEEN(70,130)/100000,0)</f>
        <v>65</v>
      </c>
      <c r="N204" s="12">
        <f ca="1">ROUND(Tabelle1[[#This Row],[Umsatz normiert]]*0.004*RANDBETWEEN(70,130)/100000,0)</f>
        <v>29</v>
      </c>
      <c r="O204" s="12">
        <f ca="1">Tabelle1[[#This Row],[Ertragspotenzial]]-SUM(Tabelle1[[#This Row],[Finanzierungsgeschäft]:[Provision]])</f>
        <v>27</v>
      </c>
      <c r="P204" s="12">
        <f ca="1">ROUND(Tabelle1[[#This Row],[Umsatz normiert]]*0.02*RANDBETWEEN(90,100)/100000,0)</f>
        <v>121</v>
      </c>
      <c r="Q204" t="s">
        <v>650</v>
      </c>
      <c r="R20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204" s="5" t="str">
        <f ca="1">VLOOKUP(RANDBETWEEN(1,15),Tabelle2!$A$1:$B$15,2,FALSE)</f>
        <v>3D</v>
      </c>
      <c r="T204" t="s">
        <v>1116</v>
      </c>
    </row>
    <row r="205" spans="1:20" x14ac:dyDescent="0.35">
      <c r="A205" s="1">
        <v>203</v>
      </c>
      <c r="B205">
        <v>47642</v>
      </c>
      <c r="C205" s="5">
        <f>IF(ISBLANK(Tabelle1[[#This Row],[Column1]]),"",VALUE(LEFT(Tabelle1[[#This Row],[Column1]],2) &amp; "000"))</f>
        <v>47000</v>
      </c>
      <c r="D205" t="s">
        <v>852</v>
      </c>
      <c r="E205">
        <v>50858</v>
      </c>
      <c r="F205" t="s">
        <v>9</v>
      </c>
      <c r="G205" t="s">
        <v>853</v>
      </c>
      <c r="H205">
        <v>50.921546936035199</v>
      </c>
      <c r="I205">
        <v>6.8575301170349103</v>
      </c>
      <c r="J205" t="s">
        <v>854</v>
      </c>
      <c r="K205" s="5" t="str">
        <f>IF(ISBLANK(Tabelle1[[#This Row],[Column12]]),"",_xlfn.IFNA(VLOOKUP(Tabelle1[[#This Row],[Column12]],Tabelle1!$A$1:$C$89,3,FALSE),""))</f>
        <v>Einzelhandel</v>
      </c>
      <c r="L205" s="12">
        <f>VALUE(LEFT(Tabelle1[[#This Row],[Column5]],FIND(" T",Tabelle1[[#This Row],[Column5]])-1))*1000</f>
        <v>6353000</v>
      </c>
      <c r="M205" s="12">
        <f ca="1">ROUND(Tabelle1[[#This Row],[Umsatz normiert]]*0.01*RANDBETWEEN(70,130)/100000,0)</f>
        <v>49</v>
      </c>
      <c r="N205" s="12">
        <f ca="1">ROUND(Tabelle1[[#This Row],[Umsatz normiert]]*0.004*RANDBETWEEN(70,130)/100000,0)</f>
        <v>30</v>
      </c>
      <c r="O205" s="12">
        <f ca="1">Tabelle1[[#This Row],[Ertragspotenzial]]-SUM(Tabelle1[[#This Row],[Finanzierungsgeschäft]:[Provision]])</f>
        <v>48</v>
      </c>
      <c r="P205" s="12">
        <f ca="1">ROUND(Tabelle1[[#This Row],[Umsatz normiert]]*0.02*RANDBETWEEN(90,100)/100000,0)</f>
        <v>127</v>
      </c>
      <c r="Q205" t="s">
        <v>651</v>
      </c>
      <c r="R20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Josef.Braun@sportlaedchen.de</v>
      </c>
      <c r="S205" s="5" t="str">
        <f ca="1">VLOOKUP(RANDBETWEEN(1,15),Tabelle2!$A$1:$B$15,2,FALSE)</f>
        <v>1A</v>
      </c>
    </row>
    <row r="206" spans="1:20" x14ac:dyDescent="0.35">
      <c r="A206" s="6">
        <v>204</v>
      </c>
      <c r="B206">
        <v>68100</v>
      </c>
      <c r="C206" s="5">
        <f>IF(ISBLANK(Tabelle1[[#This Row],[Column1]]),"",VALUE(LEFT(Tabelle1[[#This Row],[Column1]],2) &amp; "000"))</f>
        <v>68000</v>
      </c>
      <c r="D206" t="s">
        <v>855</v>
      </c>
      <c r="E206">
        <v>50935</v>
      </c>
      <c r="F206" t="s">
        <v>9</v>
      </c>
      <c r="G206" t="s">
        <v>856</v>
      </c>
      <c r="H206">
        <v>50.922988891601598</v>
      </c>
      <c r="I206">
        <v>6.8929100036621103</v>
      </c>
      <c r="J206" t="s">
        <v>857</v>
      </c>
      <c r="K206" s="5" t="str">
        <f>IF(ISBLANK(Tabelle1[[#This Row],[Column12]]),"",_xlfn.IFNA(VLOOKUP(Tabelle1[[#This Row],[Column12]],Tabelle1!$A$1:$C$89,3,FALSE),""))</f>
        <v>Bau- und Ausbaugewerbe</v>
      </c>
      <c r="L206" s="12">
        <f>VALUE(LEFT(Tabelle1[[#This Row],[Column5]],FIND(" T",Tabelle1[[#This Row],[Column5]])-1))*1000</f>
        <v>6378000</v>
      </c>
      <c r="M206" s="12">
        <f ca="1">ROUND(Tabelle1[[#This Row],[Umsatz normiert]]*0.01*RANDBETWEEN(70,130)/100000,0)</f>
        <v>49</v>
      </c>
      <c r="N206" s="12">
        <f ca="1">ROUND(Tabelle1[[#This Row],[Umsatz normiert]]*0.004*RANDBETWEEN(70,130)/100000,0)</f>
        <v>18</v>
      </c>
      <c r="O206" s="12">
        <f ca="1">Tabelle1[[#This Row],[Ertragspotenzial]]-SUM(Tabelle1[[#This Row],[Finanzierungsgeschäft]:[Provision]])</f>
        <v>48</v>
      </c>
      <c r="P206" s="12">
        <f ca="1">ROUND(Tabelle1[[#This Row],[Umsatz normiert]]*0.02*RANDBETWEEN(90,100)/100000,0)</f>
        <v>115</v>
      </c>
      <c r="Q206" t="s">
        <v>652</v>
      </c>
      <c r="R20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Dana.Krueger@living-estate.de</v>
      </c>
      <c r="S206" s="5" t="str">
        <f ca="1">VLOOKUP(RANDBETWEEN(1,15),Tabelle2!$A$1:$B$15,2,FALSE)</f>
        <v>2B</v>
      </c>
      <c r="T206" t="s">
        <v>1127</v>
      </c>
    </row>
    <row r="207" spans="1:20" x14ac:dyDescent="0.35">
      <c r="A207" s="1">
        <v>205</v>
      </c>
      <c r="B207">
        <v>32501</v>
      </c>
      <c r="C207" s="5">
        <f>IF(ISBLANK(Tabelle1[[#This Row],[Column1]]),"",VALUE(LEFT(Tabelle1[[#This Row],[Column1]],2) &amp; "000"))</f>
        <v>32000</v>
      </c>
      <c r="D207" t="s">
        <v>858</v>
      </c>
      <c r="E207">
        <v>51069</v>
      </c>
      <c r="F207" t="s">
        <v>9</v>
      </c>
      <c r="G207" t="s">
        <v>859</v>
      </c>
      <c r="H207">
        <v>50.997867584228501</v>
      </c>
      <c r="I207">
        <v>7.0572052001953098</v>
      </c>
      <c r="J207" t="s">
        <v>860</v>
      </c>
      <c r="K207" s="5" t="str">
        <f>IF(ISBLANK(Tabelle1[[#This Row],[Column12]]),"",_xlfn.IFNA(VLOOKUP(Tabelle1[[#This Row],[Column12]],Tabelle1!$A$1:$C$89,3,FALSE),""))</f>
        <v>Industrie/ Handwerk</v>
      </c>
      <c r="L207" s="12">
        <f>VALUE(LEFT(Tabelle1[[#This Row],[Column5]],FIND(" T",Tabelle1[[#This Row],[Column5]])-1))*1000</f>
        <v>6400000</v>
      </c>
      <c r="M207" s="12">
        <f ca="1">ROUND(Tabelle1[[#This Row],[Umsatz normiert]]*0.01*RANDBETWEEN(70,130)/100000,0)</f>
        <v>68</v>
      </c>
      <c r="N207" s="12">
        <f ca="1">ROUND(Tabelle1[[#This Row],[Umsatz normiert]]*0.004*RANDBETWEEN(70,130)/100000,0)</f>
        <v>29</v>
      </c>
      <c r="O207" s="12">
        <f ca="1">Tabelle1[[#This Row],[Ertragspotenzial]]-SUM(Tabelle1[[#This Row],[Finanzierungsgeschäft]:[Provision]])</f>
        <v>18</v>
      </c>
      <c r="P207" s="12">
        <f ca="1">ROUND(Tabelle1[[#This Row],[Umsatz normiert]]*0.02*RANDBETWEEN(90,100)/100000,0)</f>
        <v>115</v>
      </c>
      <c r="Q207" t="s">
        <v>653</v>
      </c>
      <c r="R20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Lukas.Hofmann@stollenwerk-koeln.de</v>
      </c>
      <c r="S207" s="5" t="str">
        <f ca="1">VLOOKUP(RANDBETWEEN(1,15),Tabelle2!$A$1:$B$15,2,FALSE)</f>
        <v>3D</v>
      </c>
      <c r="T207" t="s">
        <v>1162</v>
      </c>
    </row>
    <row r="208" spans="1:20" x14ac:dyDescent="0.35">
      <c r="A208" s="6">
        <v>206</v>
      </c>
      <c r="B208">
        <v>70220</v>
      </c>
      <c r="C208" s="5">
        <f>IF(ISBLANK(Tabelle1[[#This Row],[Column1]]),"",VALUE(LEFT(Tabelle1[[#This Row],[Column1]],2) &amp; "000"))</f>
        <v>70000</v>
      </c>
      <c r="D208" t="s">
        <v>861</v>
      </c>
      <c r="E208">
        <v>50968</v>
      </c>
      <c r="F208" t="s">
        <v>9</v>
      </c>
      <c r="G208" t="s">
        <v>859</v>
      </c>
      <c r="H208">
        <v>50.9035453796387</v>
      </c>
      <c r="I208">
        <v>6.9685811996459996</v>
      </c>
      <c r="J208" t="s">
        <v>862</v>
      </c>
      <c r="K208" s="5" t="str">
        <f>IF(ISBLANK(Tabelle1[[#This Row],[Column12]]),"",_xlfn.IFNA(VLOOKUP(Tabelle1[[#This Row],[Column12]],Tabelle1!$A$1:$C$89,3,FALSE),""))</f>
        <v>Dienstleistung</v>
      </c>
      <c r="L208" s="12">
        <f>VALUE(LEFT(Tabelle1[[#This Row],[Column5]],FIND(" T",Tabelle1[[#This Row],[Column5]])-1))*1000</f>
        <v>6400000</v>
      </c>
      <c r="M208" s="12">
        <f ca="1">ROUND(Tabelle1[[#This Row],[Umsatz normiert]]*0.01*RANDBETWEEN(70,130)/100000,0)</f>
        <v>52</v>
      </c>
      <c r="N208" s="12">
        <f ca="1">ROUND(Tabelle1[[#This Row],[Umsatz normiert]]*0.004*RANDBETWEEN(70,130)/100000,0)</f>
        <v>29</v>
      </c>
      <c r="O208" s="12">
        <f ca="1">Tabelle1[[#This Row],[Ertragspotenzial]]-SUM(Tabelle1[[#This Row],[Finanzierungsgeschäft]:[Provision]])</f>
        <v>38</v>
      </c>
      <c r="P208" s="12">
        <f ca="1">ROUND(Tabelle1[[#This Row],[Umsatz normiert]]*0.02*RANDBETWEEN(90,100)/100000,0)</f>
        <v>119</v>
      </c>
      <c r="Q208" t="s">
        <v>654</v>
      </c>
      <c r="R20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Ilka.Hartmann@msr.de</v>
      </c>
      <c r="S208" s="5" t="str">
        <f ca="1">VLOOKUP(RANDBETWEEN(1,15),Tabelle2!$A$1:$B$15,2,FALSE)</f>
        <v>3A</v>
      </c>
      <c r="T208" t="s">
        <v>1146</v>
      </c>
    </row>
    <row r="209" spans="1:20" x14ac:dyDescent="0.35">
      <c r="A209" s="1">
        <v>207</v>
      </c>
      <c r="B209">
        <v>96090</v>
      </c>
      <c r="C209" s="5">
        <f>IF(ISBLANK(Tabelle1[[#This Row],[Column1]]),"",VALUE(LEFT(Tabelle1[[#This Row],[Column1]],2) &amp; "000"))</f>
        <v>96000</v>
      </c>
      <c r="D209" t="s">
        <v>863</v>
      </c>
      <c r="E209">
        <v>50829</v>
      </c>
      <c r="F209" t="s">
        <v>9</v>
      </c>
      <c r="G209" t="s">
        <v>859</v>
      </c>
      <c r="H209">
        <v>50.971748352050803</v>
      </c>
      <c r="I209">
        <v>6.86026811599731</v>
      </c>
      <c r="J209" t="s">
        <v>864</v>
      </c>
      <c r="K209" s="5" t="str">
        <f>IF(ISBLANK(Tabelle1[[#This Row],[Column12]]),"",_xlfn.IFNA(VLOOKUP(Tabelle1[[#This Row],[Column12]],Tabelle1!$A$1:$C$89,3,FALSE),""))</f>
        <v>Dienstleistung</v>
      </c>
      <c r="L209" s="12">
        <f>VALUE(LEFT(Tabelle1[[#This Row],[Column5]],FIND(" T",Tabelle1[[#This Row],[Column5]])-1))*1000</f>
        <v>6400000</v>
      </c>
      <c r="M209" s="12">
        <f ca="1">ROUND(Tabelle1[[#This Row],[Umsatz normiert]]*0.01*RANDBETWEEN(70,130)/100000,0)</f>
        <v>50</v>
      </c>
      <c r="N209" s="12">
        <f ca="1">ROUND(Tabelle1[[#This Row],[Umsatz normiert]]*0.004*RANDBETWEEN(70,130)/100000,0)</f>
        <v>20</v>
      </c>
      <c r="O209" s="12">
        <f ca="1">Tabelle1[[#This Row],[Ertragspotenzial]]-SUM(Tabelle1[[#This Row],[Finanzierungsgeschäft]:[Provision]])</f>
        <v>57</v>
      </c>
      <c r="P209" s="12">
        <f ca="1">ROUND(Tabelle1[[#This Row],[Umsatz normiert]]*0.02*RANDBETWEEN(90,100)/100000,0)</f>
        <v>127</v>
      </c>
      <c r="Q209" t="s">
        <v>655</v>
      </c>
      <c r="R20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Xanthippe.Lange@tcsgmbh.de</v>
      </c>
      <c r="S209" s="5" t="str">
        <f ca="1">VLOOKUP(RANDBETWEEN(1,15),Tabelle2!$A$1:$B$15,2,FALSE)</f>
        <v>2C</v>
      </c>
      <c r="T209" t="s">
        <v>1126</v>
      </c>
    </row>
    <row r="210" spans="1:20" x14ac:dyDescent="0.35">
      <c r="A210" s="6">
        <v>208</v>
      </c>
      <c r="B210">
        <v>28250</v>
      </c>
      <c r="C210" s="5">
        <f>IF(ISBLANK(Tabelle1[[#This Row],[Column1]]),"",VALUE(LEFT(Tabelle1[[#This Row],[Column1]],2) &amp; "000"))</f>
        <v>28000</v>
      </c>
      <c r="D210" t="s">
        <v>865</v>
      </c>
      <c r="E210">
        <v>51149</v>
      </c>
      <c r="F210" t="s">
        <v>9</v>
      </c>
      <c r="G210" t="s">
        <v>866</v>
      </c>
      <c r="H210">
        <v>50.904594421386697</v>
      </c>
      <c r="I210">
        <v>7.0479941368103001</v>
      </c>
      <c r="J210" t="s">
        <v>867</v>
      </c>
      <c r="K210" s="5" t="str">
        <f>IF(ISBLANK(Tabelle1[[#This Row],[Column12]]),"",_xlfn.IFNA(VLOOKUP(Tabelle1[[#This Row],[Column12]],Tabelle1!$A$1:$C$89,3,FALSE),""))</f>
        <v>Industrie/ Handwerk</v>
      </c>
      <c r="L210" s="12">
        <f>VALUE(LEFT(Tabelle1[[#This Row],[Column5]],FIND(" T",Tabelle1[[#This Row],[Column5]])-1))*1000</f>
        <v>6417000</v>
      </c>
      <c r="M210" s="12">
        <f ca="1">ROUND(Tabelle1[[#This Row],[Umsatz normiert]]*0.01*RANDBETWEEN(70,130)/100000,0)</f>
        <v>46</v>
      </c>
      <c r="N210" s="12">
        <f ca="1">ROUND(Tabelle1[[#This Row],[Umsatz normiert]]*0.004*RANDBETWEEN(70,130)/100000,0)</f>
        <v>31</v>
      </c>
      <c r="O210" s="12">
        <f ca="1">Tabelle1[[#This Row],[Ertragspotenzial]]-SUM(Tabelle1[[#This Row],[Finanzierungsgeschäft]:[Provision]])</f>
        <v>45</v>
      </c>
      <c r="P210" s="12">
        <f ca="1">ROUND(Tabelle1[[#This Row],[Umsatz normiert]]*0.02*RANDBETWEEN(90,100)/100000,0)</f>
        <v>122</v>
      </c>
      <c r="Q210" t="s">
        <v>656</v>
      </c>
      <c r="R21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Thomas.Schmitt@nedermanmikropul.com</v>
      </c>
      <c r="S210" s="5" t="str">
        <f ca="1">VLOOKUP(RANDBETWEEN(1,15),Tabelle2!$A$1:$B$15,2,FALSE)</f>
        <v>3A</v>
      </c>
      <c r="T210" t="s">
        <v>1121</v>
      </c>
    </row>
    <row r="211" spans="1:20" x14ac:dyDescent="0.35">
      <c r="A211" s="1">
        <v>209</v>
      </c>
      <c r="B211">
        <v>70101</v>
      </c>
      <c r="C211" s="5">
        <f>IF(ISBLANK(Tabelle1[[#This Row],[Column1]]),"",VALUE(LEFT(Tabelle1[[#This Row],[Column1]],2) &amp; "000"))</f>
        <v>70000</v>
      </c>
      <c r="D211" t="s">
        <v>868</v>
      </c>
      <c r="E211">
        <v>51067</v>
      </c>
      <c r="F211" t="s">
        <v>9</v>
      </c>
      <c r="G211" t="s">
        <v>869</v>
      </c>
      <c r="H211">
        <v>50.9644584655762</v>
      </c>
      <c r="I211">
        <v>7.0407657623290998</v>
      </c>
      <c r="J211" t="s">
        <v>870</v>
      </c>
      <c r="K211" s="5" t="str">
        <f>IF(ISBLANK(Tabelle1[[#This Row],[Column12]]),"",_xlfn.IFNA(VLOOKUP(Tabelle1[[#This Row],[Column12]],Tabelle1!$A$1:$C$89,3,FALSE),""))</f>
        <v>Dienstleistung</v>
      </c>
      <c r="L211" s="12">
        <f>VALUE(LEFT(Tabelle1[[#This Row],[Column5]],FIND(" T",Tabelle1[[#This Row],[Column5]])-1))*1000</f>
        <v>6452000</v>
      </c>
      <c r="M211" s="12">
        <f ca="1">ROUND(Tabelle1[[#This Row],[Umsatz normiert]]*0.01*RANDBETWEEN(70,130)/100000,0)</f>
        <v>59</v>
      </c>
      <c r="N211" s="12">
        <f ca="1">ROUND(Tabelle1[[#This Row],[Umsatz normiert]]*0.004*RANDBETWEEN(70,130)/100000,0)</f>
        <v>30</v>
      </c>
      <c r="O211" s="12">
        <f ca="1">Tabelle1[[#This Row],[Ertragspotenzial]]-SUM(Tabelle1[[#This Row],[Finanzierungsgeschäft]:[Provision]])</f>
        <v>27</v>
      </c>
      <c r="P211" s="12">
        <f ca="1">ROUND(Tabelle1[[#This Row],[Umsatz normiert]]*0.02*RANDBETWEEN(90,100)/100000,0)</f>
        <v>116</v>
      </c>
      <c r="Q211" t="s">
        <v>657</v>
      </c>
      <c r="R21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Mia.Werner@genios.de</v>
      </c>
      <c r="S211" s="5" t="str">
        <f ca="1">VLOOKUP(RANDBETWEEN(1,15),Tabelle2!$A$1:$B$15,2,FALSE)</f>
        <v>1D</v>
      </c>
      <c r="T211" t="s">
        <v>1122</v>
      </c>
    </row>
    <row r="212" spans="1:20" x14ac:dyDescent="0.35">
      <c r="A212" s="6">
        <v>210</v>
      </c>
      <c r="C212" s="5" t="str">
        <f>IF(ISBLANK(Tabelle1[[#This Row],[Column1]]),"",VALUE(LEFT(Tabelle1[[#This Row],[Column1]],2) &amp; "000"))</f>
        <v/>
      </c>
      <c r="D212" t="s">
        <v>871</v>
      </c>
      <c r="E212">
        <v>50676</v>
      </c>
      <c r="F212" t="s">
        <v>9</v>
      </c>
      <c r="G212" t="s">
        <v>872</v>
      </c>
      <c r="H212">
        <v>50.930320739746101</v>
      </c>
      <c r="I212">
        <v>6.9518527984619096</v>
      </c>
      <c r="J212" t="s">
        <v>873</v>
      </c>
      <c r="K212" s="5" t="str">
        <f>IF(ISBLANK(Tabelle1[[#This Row],[Column12]]),"",_xlfn.IFNA(VLOOKUP(Tabelle1[[#This Row],[Column12]],Tabelle1!$A$1:$C$89,3,FALSE),""))</f>
        <v/>
      </c>
      <c r="L212" s="12">
        <f>VALUE(LEFT(Tabelle1[[#This Row],[Column5]],FIND(" T",Tabelle1[[#This Row],[Column5]])-1))*1000</f>
        <v>6461000</v>
      </c>
      <c r="M212" s="12">
        <f ca="1">ROUND(Tabelle1[[#This Row],[Umsatz normiert]]*0.01*RANDBETWEEN(70,130)/100000,0)</f>
        <v>65</v>
      </c>
      <c r="N212" s="12">
        <f ca="1">ROUND(Tabelle1[[#This Row],[Umsatz normiert]]*0.004*RANDBETWEEN(70,130)/100000,0)</f>
        <v>24</v>
      </c>
      <c r="O212" s="12">
        <f ca="1">Tabelle1[[#This Row],[Ertragspotenzial]]-SUM(Tabelle1[[#This Row],[Finanzierungsgeschäft]:[Provision]])</f>
        <v>35</v>
      </c>
      <c r="P212" s="12">
        <f ca="1">ROUND(Tabelle1[[#This Row],[Umsatz normiert]]*0.02*RANDBETWEEN(90,100)/100000,0)</f>
        <v>124</v>
      </c>
      <c r="Q212" t="s">
        <v>658</v>
      </c>
      <c r="R21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Jan.Schmitz@leg-wohnen.de</v>
      </c>
      <c r="S212" s="5" t="str">
        <f ca="1">VLOOKUP(RANDBETWEEN(1,15),Tabelle2!$A$1:$B$15,2,FALSE)</f>
        <v>2C</v>
      </c>
      <c r="T212" t="s">
        <v>1155</v>
      </c>
    </row>
    <row r="213" spans="1:20" x14ac:dyDescent="0.35">
      <c r="A213" s="1">
        <v>211</v>
      </c>
      <c r="B213">
        <v>62020</v>
      </c>
      <c r="C213" s="5">
        <f>IF(ISBLANK(Tabelle1[[#This Row],[Column1]]),"",VALUE(LEFT(Tabelle1[[#This Row],[Column1]],2) &amp; "000"))</f>
        <v>62000</v>
      </c>
      <c r="D213" t="s">
        <v>874</v>
      </c>
      <c r="E213">
        <v>50676</v>
      </c>
      <c r="F213" t="s">
        <v>9</v>
      </c>
      <c r="G213" t="s">
        <v>875</v>
      </c>
      <c r="H213">
        <v>50.930320739746101</v>
      </c>
      <c r="I213">
        <v>6.9518527984619096</v>
      </c>
      <c r="J213" t="s">
        <v>876</v>
      </c>
      <c r="K213" s="5" t="str">
        <f>IF(ISBLANK(Tabelle1[[#This Row],[Column12]]),"",_xlfn.IFNA(VLOOKUP(Tabelle1[[#This Row],[Column12]],Tabelle1!$A$1:$C$89,3,FALSE),""))</f>
        <v>Dienstleistung</v>
      </c>
      <c r="L213" s="12">
        <f>VALUE(LEFT(Tabelle1[[#This Row],[Column5]],FIND(" T",Tabelle1[[#This Row],[Column5]])-1))*1000</f>
        <v>6471000</v>
      </c>
      <c r="M213" s="12">
        <f ca="1">ROUND(Tabelle1[[#This Row],[Umsatz normiert]]*0.01*RANDBETWEEN(70,130)/100000,0)</f>
        <v>61</v>
      </c>
      <c r="N213" s="12">
        <f ca="1">ROUND(Tabelle1[[#This Row],[Umsatz normiert]]*0.004*RANDBETWEEN(70,130)/100000,0)</f>
        <v>29</v>
      </c>
      <c r="O213" s="12">
        <f ca="1">Tabelle1[[#This Row],[Ertragspotenzial]]-SUM(Tabelle1[[#This Row],[Finanzierungsgeschäft]:[Provision]])</f>
        <v>26</v>
      </c>
      <c r="P213" s="12">
        <f ca="1">ROUND(Tabelle1[[#This Row],[Umsatz normiert]]*0.02*RANDBETWEEN(90,100)/100000,0)</f>
        <v>116</v>
      </c>
      <c r="Q213" t="s">
        <v>659</v>
      </c>
      <c r="R21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Leonie.Krause@grandcentrix.net</v>
      </c>
      <c r="S213" s="5" t="str">
        <f ca="1">VLOOKUP(RANDBETWEEN(1,15),Tabelle2!$A$1:$B$15,2,FALSE)</f>
        <v>1A</v>
      </c>
      <c r="T213" t="s">
        <v>1155</v>
      </c>
    </row>
    <row r="214" spans="1:20" x14ac:dyDescent="0.35">
      <c r="A214" s="6">
        <v>212</v>
      </c>
      <c r="B214">
        <v>26119</v>
      </c>
      <c r="C214" s="5">
        <f>IF(ISBLANK(Tabelle1[[#This Row],[Column1]]),"",VALUE(LEFT(Tabelle1[[#This Row],[Column1]],2) &amp; "000"))</f>
        <v>26000</v>
      </c>
      <c r="D214" t="s">
        <v>877</v>
      </c>
      <c r="E214">
        <v>50996</v>
      </c>
      <c r="F214" t="s">
        <v>9</v>
      </c>
      <c r="G214" t="s">
        <v>878</v>
      </c>
      <c r="H214">
        <v>50.883644104003899</v>
      </c>
      <c r="I214">
        <v>6.9868760108947798</v>
      </c>
      <c r="J214" t="s">
        <v>879</v>
      </c>
      <c r="K214" s="5" t="str">
        <f>IF(ISBLANK(Tabelle1[[#This Row],[Column12]]),"",_xlfn.IFNA(VLOOKUP(Tabelle1[[#This Row],[Column12]],Tabelle1!$A$1:$C$89,3,FALSE),""))</f>
        <v>Industrie/ Handwerk</v>
      </c>
      <c r="L214" s="12">
        <f>VALUE(LEFT(Tabelle1[[#This Row],[Column5]],FIND(" T",Tabelle1[[#This Row],[Column5]])-1))*1000</f>
        <v>6491000</v>
      </c>
      <c r="M214" s="12">
        <f ca="1">ROUND(Tabelle1[[#This Row],[Umsatz normiert]]*0.01*RANDBETWEEN(70,130)/100000,0)</f>
        <v>46</v>
      </c>
      <c r="N214" s="12">
        <f ca="1">ROUND(Tabelle1[[#This Row],[Umsatz normiert]]*0.004*RANDBETWEEN(70,130)/100000,0)</f>
        <v>24</v>
      </c>
      <c r="O214" s="12">
        <f ca="1">Tabelle1[[#This Row],[Ertragspotenzial]]-SUM(Tabelle1[[#This Row],[Finanzierungsgeschäft]:[Provision]])</f>
        <v>51</v>
      </c>
      <c r="P214" s="12">
        <f ca="1">ROUND(Tabelle1[[#This Row],[Umsatz normiert]]*0.02*RANDBETWEEN(90,100)/100000,0)</f>
        <v>121</v>
      </c>
      <c r="Q214" t="s">
        <v>660</v>
      </c>
      <c r="R21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Finja.Meier@magnet-physik.de</v>
      </c>
      <c r="S214" s="5" t="str">
        <f ca="1">VLOOKUP(RANDBETWEEN(1,15),Tabelle2!$A$1:$B$15,2,FALSE)</f>
        <v>2D</v>
      </c>
      <c r="T214" t="s">
        <v>1142</v>
      </c>
    </row>
    <row r="215" spans="1:20" x14ac:dyDescent="0.35">
      <c r="A215" s="1">
        <v>213</v>
      </c>
      <c r="B215">
        <v>68310</v>
      </c>
      <c r="C215" s="5">
        <f>IF(ISBLANK(Tabelle1[[#This Row],[Column1]]),"",VALUE(LEFT(Tabelle1[[#This Row],[Column1]],2) &amp; "000"))</f>
        <v>68000</v>
      </c>
      <c r="D215" t="s">
        <v>880</v>
      </c>
      <c r="E215">
        <v>50765</v>
      </c>
      <c r="F215" t="s">
        <v>9</v>
      </c>
      <c r="G215" t="s">
        <v>881</v>
      </c>
      <c r="H215">
        <v>51.017658233642599</v>
      </c>
      <c r="I215">
        <v>6.8655490875244096</v>
      </c>
      <c r="J215" t="s">
        <v>882</v>
      </c>
      <c r="K215" s="5" t="str">
        <f>IF(ISBLANK(Tabelle1[[#This Row],[Column12]]),"",_xlfn.IFNA(VLOOKUP(Tabelle1[[#This Row],[Column12]],Tabelle1!$A$1:$C$89,3,FALSE),""))</f>
        <v>Bau- und Ausbaugewerbe</v>
      </c>
      <c r="L215" s="12">
        <f>VALUE(LEFT(Tabelle1[[#This Row],[Column5]],FIND(" T",Tabelle1[[#This Row],[Column5]])-1))*1000</f>
        <v>6500000</v>
      </c>
      <c r="M215" s="12">
        <f ca="1">ROUND(Tabelle1[[#This Row],[Umsatz normiert]]*0.01*RANDBETWEEN(70,130)/100000,0)</f>
        <v>62</v>
      </c>
      <c r="N215" s="12">
        <f ca="1">ROUND(Tabelle1[[#This Row],[Umsatz normiert]]*0.004*RANDBETWEEN(70,130)/100000,0)</f>
        <v>25</v>
      </c>
      <c r="O215" s="12">
        <f ca="1">Tabelle1[[#This Row],[Ertragspotenzial]]-SUM(Tabelle1[[#This Row],[Finanzierungsgeschäft]:[Provision]])</f>
        <v>39</v>
      </c>
      <c r="P215" s="12">
        <f ca="1">ROUND(Tabelle1[[#This Row],[Umsatz normiert]]*0.02*RANDBETWEEN(90,100)/100000,0)</f>
        <v>126</v>
      </c>
      <c r="Q215" t="s">
        <v>661</v>
      </c>
      <c r="R21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Paul.Lehmann@goyellow.de</v>
      </c>
      <c r="S215" s="5" t="str">
        <f ca="1">VLOOKUP(RANDBETWEEN(1,15),Tabelle2!$A$1:$B$15,2,FALSE)</f>
        <v>3B</v>
      </c>
    </row>
    <row r="216" spans="1:20" x14ac:dyDescent="0.35">
      <c r="A216" s="6">
        <v>214</v>
      </c>
      <c r="B216">
        <v>86909</v>
      </c>
      <c r="C216" s="5">
        <f>IF(ISBLANK(Tabelle1[[#This Row],[Column1]]),"",VALUE(LEFT(Tabelle1[[#This Row],[Column1]],2) &amp; "000"))</f>
        <v>86000</v>
      </c>
      <c r="D216" t="s">
        <v>883</v>
      </c>
      <c r="E216">
        <v>50668</v>
      </c>
      <c r="F216" t="s">
        <v>9</v>
      </c>
      <c r="G216" t="s">
        <v>884</v>
      </c>
      <c r="H216">
        <v>50.949878692627003</v>
      </c>
      <c r="I216">
        <v>6.9641637802123997</v>
      </c>
      <c r="J216" t="s">
        <v>885</v>
      </c>
      <c r="K216" s="5" t="str">
        <f>IF(ISBLANK(Tabelle1[[#This Row],[Column12]]),"",_xlfn.IFNA(VLOOKUP(Tabelle1[[#This Row],[Column12]],Tabelle1!$A$1:$C$89,3,FALSE),""))</f>
        <v>Dienstleistung</v>
      </c>
      <c r="L216" s="12">
        <f>VALUE(LEFT(Tabelle1[[#This Row],[Column5]],FIND(" T",Tabelle1[[#This Row],[Column5]])-1))*1000</f>
        <v>6500000</v>
      </c>
      <c r="M216" s="12">
        <f ca="1">ROUND(Tabelle1[[#This Row],[Umsatz normiert]]*0.01*RANDBETWEEN(70,130)/100000,0)</f>
        <v>47</v>
      </c>
      <c r="N216" s="12">
        <f ca="1">ROUND(Tabelle1[[#This Row],[Umsatz normiert]]*0.004*RANDBETWEEN(70,130)/100000,0)</f>
        <v>19</v>
      </c>
      <c r="O216" s="12">
        <f ca="1">Tabelle1[[#This Row],[Ertragspotenzial]]-SUM(Tabelle1[[#This Row],[Finanzierungsgeschäft]:[Provision]])</f>
        <v>58</v>
      </c>
      <c r="P216" s="12">
        <f ca="1">ROUND(Tabelle1[[#This Row],[Umsatz normiert]]*0.02*RANDBETWEEN(90,100)/100000,0)</f>
        <v>124</v>
      </c>
      <c r="Q216" t="s">
        <v>662</v>
      </c>
      <c r="R21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Finn.Schmid@antonius-koeln.de</v>
      </c>
      <c r="S216" s="5" t="str">
        <f ca="1">VLOOKUP(RANDBETWEEN(1,15),Tabelle2!$A$1:$B$15,2,FALSE)</f>
        <v>2B</v>
      </c>
      <c r="T216" t="s">
        <v>1116</v>
      </c>
    </row>
    <row r="217" spans="1:20" x14ac:dyDescent="0.35">
      <c r="A217" s="1">
        <v>215</v>
      </c>
      <c r="B217">
        <v>38200</v>
      </c>
      <c r="C217" s="5">
        <f>IF(ISBLANK(Tabelle1[[#This Row],[Column1]]),"",VALUE(LEFT(Tabelle1[[#This Row],[Column1]],2) &amp; "000"))</f>
        <v>38000</v>
      </c>
      <c r="D217" t="s">
        <v>886</v>
      </c>
      <c r="E217">
        <v>50968</v>
      </c>
      <c r="F217" t="s">
        <v>9</v>
      </c>
      <c r="G217" t="s">
        <v>887</v>
      </c>
      <c r="H217">
        <v>50.9035453796387</v>
      </c>
      <c r="I217">
        <v>6.9685811996459996</v>
      </c>
      <c r="J217" t="s">
        <v>888</v>
      </c>
      <c r="K217" s="5" t="str">
        <f>IF(ISBLANK(Tabelle1[[#This Row],[Column12]]),"",_xlfn.IFNA(VLOOKUP(Tabelle1[[#This Row],[Column12]],Tabelle1!$A$1:$C$89,3,FALSE),""))</f>
        <v>Industrie/ Handwerk</v>
      </c>
      <c r="L217" s="12">
        <f>VALUE(LEFT(Tabelle1[[#This Row],[Column5]],FIND(" T",Tabelle1[[#This Row],[Column5]])-1))*1000</f>
        <v>6500000</v>
      </c>
      <c r="M217" s="12">
        <f ca="1">ROUND(Tabelle1[[#This Row],[Umsatz normiert]]*0.01*RANDBETWEEN(70,130)/100000,0)</f>
        <v>59</v>
      </c>
      <c r="N217" s="12">
        <f ca="1">ROUND(Tabelle1[[#This Row],[Umsatz normiert]]*0.004*RANDBETWEEN(70,130)/100000,0)</f>
        <v>19</v>
      </c>
      <c r="O217" s="12">
        <f ca="1">Tabelle1[[#This Row],[Ertragspotenzial]]-SUM(Tabelle1[[#This Row],[Finanzierungsgeschäft]:[Provision]])</f>
        <v>44</v>
      </c>
      <c r="P217" s="12">
        <f ca="1">ROUND(Tabelle1[[#This Row],[Umsatz normiert]]*0.02*RANDBETWEEN(90,100)/100000,0)</f>
        <v>122</v>
      </c>
      <c r="Q217" t="s">
        <v>663</v>
      </c>
      <c r="R21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Ida.Schulze@bwe-koeln.de</v>
      </c>
      <c r="S217" s="5" t="str">
        <f ca="1">VLOOKUP(RANDBETWEEN(1,15),Tabelle2!$A$1:$B$15,2,FALSE)</f>
        <v>1C</v>
      </c>
      <c r="T217" t="s">
        <v>1146</v>
      </c>
    </row>
    <row r="218" spans="1:20" x14ac:dyDescent="0.35">
      <c r="A218" s="6">
        <v>216</v>
      </c>
      <c r="B218">
        <v>46320</v>
      </c>
      <c r="C218" s="5">
        <f>IF(ISBLANK(Tabelle1[[#This Row],[Column1]]),"",VALUE(LEFT(Tabelle1[[#This Row],[Column1]],2) &amp; "000"))</f>
        <v>46000</v>
      </c>
      <c r="D218" t="s">
        <v>889</v>
      </c>
      <c r="E218">
        <v>50767</v>
      </c>
      <c r="F218" t="s">
        <v>9</v>
      </c>
      <c r="G218" t="s">
        <v>887</v>
      </c>
      <c r="H218">
        <v>51.004230499267599</v>
      </c>
      <c r="I218">
        <v>6.88909912109375</v>
      </c>
      <c r="J218" t="s">
        <v>890</v>
      </c>
      <c r="K218" s="5" t="str">
        <f>IF(ISBLANK(Tabelle1[[#This Row],[Column12]]),"",_xlfn.IFNA(VLOOKUP(Tabelle1[[#This Row],[Column12]],Tabelle1!$A$1:$C$89,3,FALSE),""))</f>
        <v>Großhandel</v>
      </c>
      <c r="L218" s="12">
        <f>VALUE(LEFT(Tabelle1[[#This Row],[Column5]],FIND(" T",Tabelle1[[#This Row],[Column5]])-1))*1000</f>
        <v>6500000</v>
      </c>
      <c r="M218" s="12">
        <f ca="1">ROUND(Tabelle1[[#This Row],[Umsatz normiert]]*0.01*RANDBETWEEN(70,130)/100000,0)</f>
        <v>70</v>
      </c>
      <c r="N218" s="12">
        <f ca="1">ROUND(Tabelle1[[#This Row],[Umsatz normiert]]*0.004*RANDBETWEEN(70,130)/100000,0)</f>
        <v>23</v>
      </c>
      <c r="O218" s="12">
        <f ca="1">Tabelle1[[#This Row],[Ertragspotenzial]]-SUM(Tabelle1[[#This Row],[Finanzierungsgeschäft]:[Provision]])</f>
        <v>33</v>
      </c>
      <c r="P218" s="12">
        <f ca="1">ROUND(Tabelle1[[#This Row],[Umsatz normiert]]*0.02*RANDBETWEEN(90,100)/100000,0)</f>
        <v>126</v>
      </c>
      <c r="Q218" t="s">
        <v>664</v>
      </c>
      <c r="R21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Kimi.Maier@11880.com</v>
      </c>
      <c r="S218" s="5" t="str">
        <f ca="1">VLOOKUP(RANDBETWEEN(1,15),Tabelle2!$A$1:$B$15,2,FALSE)</f>
        <v>2A</v>
      </c>
      <c r="T218" t="s">
        <v>1163</v>
      </c>
    </row>
    <row r="219" spans="1:20" x14ac:dyDescent="0.35">
      <c r="A219" s="1">
        <v>217</v>
      </c>
      <c r="B219">
        <v>43291</v>
      </c>
      <c r="C219" s="5">
        <f>IF(ISBLANK(Tabelle1[[#This Row],[Column1]]),"",VALUE(LEFT(Tabelle1[[#This Row],[Column1]],2) &amp; "000"))</f>
        <v>43000</v>
      </c>
      <c r="D219" t="s">
        <v>891</v>
      </c>
      <c r="E219">
        <v>51149</v>
      </c>
      <c r="F219" t="s">
        <v>9</v>
      </c>
      <c r="G219" t="s">
        <v>887</v>
      </c>
      <c r="H219">
        <v>50.904594421386697</v>
      </c>
      <c r="I219">
        <v>7.0479941368103001</v>
      </c>
      <c r="J219" t="s">
        <v>892</v>
      </c>
      <c r="K219" s="5" t="str">
        <f>IF(ISBLANK(Tabelle1[[#This Row],[Column12]]),"",_xlfn.IFNA(VLOOKUP(Tabelle1[[#This Row],[Column12]],Tabelle1!$A$1:$C$89,3,FALSE),""))</f>
        <v>Bau- und Ausbaugewerbe</v>
      </c>
      <c r="L219" s="12">
        <f>VALUE(LEFT(Tabelle1[[#This Row],[Column5]],FIND(" T",Tabelle1[[#This Row],[Column5]])-1))*1000</f>
        <v>6500000</v>
      </c>
      <c r="M219" s="12">
        <f ca="1">ROUND(Tabelle1[[#This Row],[Umsatz normiert]]*0.01*RANDBETWEEN(70,130)/100000,0)</f>
        <v>77</v>
      </c>
      <c r="N219" s="12">
        <f ca="1">ROUND(Tabelle1[[#This Row],[Umsatz normiert]]*0.004*RANDBETWEEN(70,130)/100000,0)</f>
        <v>22</v>
      </c>
      <c r="O219" s="12">
        <f ca="1">Tabelle1[[#This Row],[Ertragspotenzial]]-SUM(Tabelle1[[#This Row],[Finanzierungsgeschäft]:[Provision]])</f>
        <v>25</v>
      </c>
      <c r="P219" s="12">
        <f ca="1">ROUND(Tabelle1[[#This Row],[Umsatz normiert]]*0.02*RANDBETWEEN(90,100)/100000,0)</f>
        <v>124</v>
      </c>
      <c r="Q219" t="s">
        <v>665</v>
      </c>
      <c r="R21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Alexander.Koehler@die-umweltagentur.de</v>
      </c>
      <c r="S219" s="5" t="str">
        <f ca="1">VLOOKUP(RANDBETWEEN(1,15),Tabelle2!$A$1:$B$15,2,FALSE)</f>
        <v>3C</v>
      </c>
      <c r="T219" t="s">
        <v>1121</v>
      </c>
    </row>
    <row r="220" spans="1:20" x14ac:dyDescent="0.35">
      <c r="A220" s="6">
        <v>218</v>
      </c>
      <c r="B220">
        <v>71121</v>
      </c>
      <c r="C220" s="5">
        <f>IF(ISBLANK(Tabelle1[[#This Row],[Column1]]),"",VALUE(LEFT(Tabelle1[[#This Row],[Column1]],2) &amp; "000"))</f>
        <v>71000</v>
      </c>
      <c r="D220" t="s">
        <v>893</v>
      </c>
      <c r="E220">
        <v>50679</v>
      </c>
      <c r="F220" t="s">
        <v>9</v>
      </c>
      <c r="G220" t="s">
        <v>887</v>
      </c>
      <c r="H220">
        <v>50.934822082519503</v>
      </c>
      <c r="I220">
        <v>6.98110008239746</v>
      </c>
      <c r="J220" t="s">
        <v>894</v>
      </c>
      <c r="K220" s="5" t="str">
        <f>IF(ISBLANK(Tabelle1[[#This Row],[Column12]]),"",_xlfn.IFNA(VLOOKUP(Tabelle1[[#This Row],[Column12]],Tabelle1!$A$1:$C$89,3,FALSE),""))</f>
        <v>Dienstleistung</v>
      </c>
      <c r="L220" s="12">
        <f>VALUE(LEFT(Tabelle1[[#This Row],[Column5]],FIND(" T",Tabelle1[[#This Row],[Column5]])-1))*1000</f>
        <v>6500000</v>
      </c>
      <c r="M220" s="12">
        <f ca="1">ROUND(Tabelle1[[#This Row],[Umsatz normiert]]*0.01*RANDBETWEEN(70,130)/100000,0)</f>
        <v>69</v>
      </c>
      <c r="N220" s="12">
        <f ca="1">ROUND(Tabelle1[[#This Row],[Umsatz normiert]]*0.004*RANDBETWEEN(70,130)/100000,0)</f>
        <v>25</v>
      </c>
      <c r="O220" s="12">
        <f ca="1">Tabelle1[[#This Row],[Ertragspotenzial]]-SUM(Tabelle1[[#This Row],[Finanzierungsgeschäft]:[Provision]])</f>
        <v>28</v>
      </c>
      <c r="P220" s="12">
        <f ca="1">ROUND(Tabelle1[[#This Row],[Umsatz normiert]]*0.02*RANDBETWEEN(90,100)/100000,0)</f>
        <v>122</v>
      </c>
      <c r="Q220" t="s">
        <v>666</v>
      </c>
      <c r="R22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Fiete.Herrmann@die-ingenieure.com</v>
      </c>
      <c r="S220" s="5" t="str">
        <f ca="1">VLOOKUP(RANDBETWEEN(1,15),Tabelle2!$A$1:$B$15,2,FALSE)</f>
        <v>1A</v>
      </c>
      <c r="T220" t="s">
        <v>1119</v>
      </c>
    </row>
    <row r="221" spans="1:20" x14ac:dyDescent="0.35">
      <c r="A221" s="1">
        <v>219</v>
      </c>
      <c r="B221">
        <v>81210</v>
      </c>
      <c r="C221" s="5">
        <f>IF(ISBLANK(Tabelle1[[#This Row],[Column1]]),"",VALUE(LEFT(Tabelle1[[#This Row],[Column1]],2) &amp; "000"))</f>
        <v>81000</v>
      </c>
      <c r="D221" t="s">
        <v>895</v>
      </c>
      <c r="E221">
        <v>50829</v>
      </c>
      <c r="F221" t="s">
        <v>9</v>
      </c>
      <c r="G221" t="s">
        <v>887</v>
      </c>
      <c r="H221">
        <v>50.971748352050803</v>
      </c>
      <c r="I221">
        <v>6.86026811599731</v>
      </c>
      <c r="J221" t="s">
        <v>896</v>
      </c>
      <c r="K221" s="5" t="str">
        <f>IF(ISBLANK(Tabelle1[[#This Row],[Column12]]),"",_xlfn.IFNA(VLOOKUP(Tabelle1[[#This Row],[Column12]],Tabelle1!$A$1:$C$89,3,FALSE),""))</f>
        <v>Bau- und Ausbaugewerbe</v>
      </c>
      <c r="L221" s="12">
        <f>VALUE(LEFT(Tabelle1[[#This Row],[Column5]],FIND(" T",Tabelle1[[#This Row],[Column5]])-1))*1000</f>
        <v>6500000</v>
      </c>
      <c r="M221" s="12">
        <f ca="1">ROUND(Tabelle1[[#This Row],[Umsatz normiert]]*0.01*RANDBETWEEN(70,130)/100000,0)</f>
        <v>84</v>
      </c>
      <c r="N221" s="12">
        <f ca="1">ROUND(Tabelle1[[#This Row],[Umsatz normiert]]*0.004*RANDBETWEEN(70,130)/100000,0)</f>
        <v>24</v>
      </c>
      <c r="O221" s="12">
        <f ca="1">Tabelle1[[#This Row],[Ertragspotenzial]]-SUM(Tabelle1[[#This Row],[Finanzierungsgeschäft]:[Provision]])</f>
        <v>9</v>
      </c>
      <c r="P221" s="12">
        <f ca="1">ROUND(Tabelle1[[#This Row],[Umsatz normiert]]*0.02*RANDBETWEEN(90,100)/100000,0)</f>
        <v>117</v>
      </c>
      <c r="Q221" t="s">
        <v>667</v>
      </c>
      <c r="R22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Arvid.Koenig@kramer-gebaeudereinigung.de</v>
      </c>
      <c r="S221" s="5" t="str">
        <f ca="1">VLOOKUP(RANDBETWEEN(1,15),Tabelle2!$A$1:$B$15,2,FALSE)</f>
        <v>1B</v>
      </c>
      <c r="T221" t="s">
        <v>1126</v>
      </c>
    </row>
    <row r="222" spans="1:20" x14ac:dyDescent="0.35">
      <c r="A222" s="6">
        <v>220</v>
      </c>
      <c r="C222" s="5" t="str">
        <f>IF(ISBLANK(Tabelle1[[#This Row],[Column1]]),"",VALUE(LEFT(Tabelle1[[#This Row],[Column1]],2) &amp; "000"))</f>
        <v/>
      </c>
      <c r="D222" t="s">
        <v>897</v>
      </c>
      <c r="E222">
        <v>50679</v>
      </c>
      <c r="F222" t="s">
        <v>9</v>
      </c>
      <c r="G222" t="s">
        <v>898</v>
      </c>
      <c r="H222">
        <v>50.934822082519503</v>
      </c>
      <c r="I222">
        <v>6.98110008239746</v>
      </c>
      <c r="J222" t="s">
        <v>899</v>
      </c>
      <c r="K222" s="5" t="str">
        <f>IF(ISBLANK(Tabelle1[[#This Row],[Column12]]),"",_xlfn.IFNA(VLOOKUP(Tabelle1[[#This Row],[Column12]],Tabelle1!$A$1:$C$89,3,FALSE),""))</f>
        <v/>
      </c>
      <c r="L222" s="12">
        <f>VALUE(LEFT(Tabelle1[[#This Row],[Column5]],FIND(" T",Tabelle1[[#This Row],[Column5]])-1))*1000</f>
        <v>6514000</v>
      </c>
      <c r="M222" s="12">
        <f ca="1">ROUND(Tabelle1[[#This Row],[Umsatz normiert]]*0.01*RANDBETWEEN(70,130)/100000,0)</f>
        <v>61</v>
      </c>
      <c r="N222" s="12">
        <f ca="1">ROUND(Tabelle1[[#This Row],[Umsatz normiert]]*0.004*RANDBETWEEN(70,130)/100000,0)</f>
        <v>26</v>
      </c>
      <c r="O222" s="12">
        <f ca="1">Tabelle1[[#This Row],[Ertragspotenzial]]-SUM(Tabelle1[[#This Row],[Finanzierungsgeschäft]:[Provision]])</f>
        <v>42</v>
      </c>
      <c r="P222" s="12">
        <f ca="1">ROUND(Tabelle1[[#This Row],[Umsatz normiert]]*0.02*RANDBETWEEN(90,100)/100000,0)</f>
        <v>129</v>
      </c>
      <c r="Q222" t="s">
        <v>668</v>
      </c>
      <c r="R22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Luca.Walter@talanx-pensionsmanagement.de</v>
      </c>
      <c r="S222" s="5" t="str">
        <f ca="1">VLOOKUP(RANDBETWEEN(1,15),Tabelle2!$A$1:$B$15,2,FALSE)</f>
        <v>1B</v>
      </c>
      <c r="T222" t="s">
        <v>1119</v>
      </c>
    </row>
    <row r="223" spans="1:20" x14ac:dyDescent="0.35">
      <c r="A223" s="1">
        <v>221</v>
      </c>
      <c r="B223">
        <v>70210</v>
      </c>
      <c r="C223" s="5">
        <f>IF(ISBLANK(Tabelle1[[#This Row],[Column1]]),"",VALUE(LEFT(Tabelle1[[#This Row],[Column1]],2) &amp; "000"))</f>
        <v>70000</v>
      </c>
      <c r="D223" t="s">
        <v>900</v>
      </c>
      <c r="E223">
        <v>50678</v>
      </c>
      <c r="F223" t="s">
        <v>9</v>
      </c>
      <c r="G223" t="s">
        <v>901</v>
      </c>
      <c r="H223">
        <v>50.925933837890597</v>
      </c>
      <c r="I223">
        <v>6.9618039131164604</v>
      </c>
      <c r="J223" t="s">
        <v>890</v>
      </c>
      <c r="K223" s="5" t="str">
        <f>IF(ISBLANK(Tabelle1[[#This Row],[Column12]]),"",_xlfn.IFNA(VLOOKUP(Tabelle1[[#This Row],[Column12]],Tabelle1!$A$1:$C$89,3,FALSE),""))</f>
        <v>Dienstleistung</v>
      </c>
      <c r="L223" s="12">
        <f>VALUE(LEFT(Tabelle1[[#This Row],[Column5]],FIND(" T",Tabelle1[[#This Row],[Column5]])-1))*1000</f>
        <v>6519000</v>
      </c>
      <c r="M223" s="12">
        <f ca="1">ROUND(Tabelle1[[#This Row],[Umsatz normiert]]*0.01*RANDBETWEEN(70,130)/100000,0)</f>
        <v>68</v>
      </c>
      <c r="N223" s="12">
        <f ca="1">ROUND(Tabelle1[[#This Row],[Umsatz normiert]]*0.004*RANDBETWEEN(70,130)/100000,0)</f>
        <v>25</v>
      </c>
      <c r="O223" s="12">
        <f ca="1">Tabelle1[[#This Row],[Ertragspotenzial]]-SUM(Tabelle1[[#This Row],[Finanzierungsgeschäft]:[Provision]])</f>
        <v>35</v>
      </c>
      <c r="P223" s="12">
        <f ca="1">ROUND(Tabelle1[[#This Row],[Umsatz normiert]]*0.02*RANDBETWEEN(90,100)/100000,0)</f>
        <v>128</v>
      </c>
      <c r="Q223" t="s">
        <v>669</v>
      </c>
      <c r="R22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Nils.Mayer@11880.com</v>
      </c>
      <c r="S223" s="5" t="str">
        <f ca="1">VLOOKUP(RANDBETWEEN(1,15),Tabelle2!$A$1:$B$15,2,FALSE)</f>
        <v>2A</v>
      </c>
      <c r="T223" t="s">
        <v>1151</v>
      </c>
    </row>
    <row r="224" spans="1:20" x14ac:dyDescent="0.35">
      <c r="A224" s="6">
        <v>222</v>
      </c>
      <c r="B224">
        <v>85592</v>
      </c>
      <c r="C224" s="5">
        <f>IF(ISBLANK(Tabelle1[[#This Row],[Column1]]),"",VALUE(LEFT(Tabelle1[[#This Row],[Column1]],2) &amp; "000"))</f>
        <v>85000</v>
      </c>
      <c r="D224" t="s">
        <v>902</v>
      </c>
      <c r="E224">
        <v>51105</v>
      </c>
      <c r="F224" t="s">
        <v>9</v>
      </c>
      <c r="G224" t="s">
        <v>903</v>
      </c>
      <c r="H224">
        <v>50.917526245117202</v>
      </c>
      <c r="I224">
        <v>6.9957427978515598</v>
      </c>
      <c r="J224" t="s">
        <v>904</v>
      </c>
      <c r="K224" s="5" t="str">
        <f>IF(ISBLANK(Tabelle1[[#This Row],[Column12]]),"",_xlfn.IFNA(VLOOKUP(Tabelle1[[#This Row],[Column12]],Tabelle1!$A$1:$C$89,3,FALSE),""))</f>
        <v>Dienstleistung</v>
      </c>
      <c r="L224" s="12">
        <f>VALUE(LEFT(Tabelle1[[#This Row],[Column5]],FIND(" T",Tabelle1[[#This Row],[Column5]])-1))*1000</f>
        <v>6553000</v>
      </c>
      <c r="M224" s="12">
        <f ca="1">ROUND(Tabelle1[[#This Row],[Umsatz normiert]]*0.01*RANDBETWEEN(70,130)/100000,0)</f>
        <v>48</v>
      </c>
      <c r="N224" s="12">
        <f ca="1">ROUND(Tabelle1[[#This Row],[Umsatz normiert]]*0.004*RANDBETWEEN(70,130)/100000,0)</f>
        <v>34</v>
      </c>
      <c r="O224" s="12">
        <f ca="1">Tabelle1[[#This Row],[Ertragspotenzial]]-SUM(Tabelle1[[#This Row],[Finanzierungsgeschäft]:[Provision]])</f>
        <v>43</v>
      </c>
      <c r="P224" s="12">
        <f ca="1">ROUND(Tabelle1[[#This Row],[Umsatz normiert]]*0.02*RANDBETWEEN(90,100)/100000,0)</f>
        <v>125</v>
      </c>
      <c r="Q224" t="s">
        <v>670</v>
      </c>
      <c r="R22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Julia.Huber@gfu.net</v>
      </c>
      <c r="S224" s="5" t="str">
        <f ca="1">VLOOKUP(RANDBETWEEN(1,15),Tabelle2!$A$1:$B$15,2,FALSE)</f>
        <v>1D</v>
      </c>
      <c r="T224" t="s">
        <v>1144</v>
      </c>
    </row>
    <row r="225" spans="1:20" x14ac:dyDescent="0.35">
      <c r="A225" s="1">
        <v>223</v>
      </c>
      <c r="B225">
        <v>77390</v>
      </c>
      <c r="C225" s="5">
        <f>IF(ISBLANK(Tabelle1[[#This Row],[Column1]]),"",VALUE(LEFT(Tabelle1[[#This Row],[Column1]],2) &amp; "000"))</f>
        <v>77000</v>
      </c>
      <c r="D225" t="s">
        <v>905</v>
      </c>
      <c r="E225">
        <v>50829</v>
      </c>
      <c r="F225" t="s">
        <v>9</v>
      </c>
      <c r="G225" t="s">
        <v>906</v>
      </c>
      <c r="H225">
        <v>50.971748352050803</v>
      </c>
      <c r="I225">
        <v>6.86026811599731</v>
      </c>
      <c r="J225" t="s">
        <v>907</v>
      </c>
      <c r="K225" s="5" t="str">
        <f>IF(ISBLANK(Tabelle1[[#This Row],[Column12]]),"",_xlfn.IFNA(VLOOKUP(Tabelle1[[#This Row],[Column12]],Tabelle1!$A$1:$C$89,3,FALSE),""))</f>
        <v>Dienstleistung</v>
      </c>
      <c r="L225" s="12">
        <f>VALUE(LEFT(Tabelle1[[#This Row],[Column5]],FIND(" T",Tabelle1[[#This Row],[Column5]])-1))*1000</f>
        <v>6590000</v>
      </c>
      <c r="M225" s="12">
        <f ca="1">ROUND(Tabelle1[[#This Row],[Umsatz normiert]]*0.01*RANDBETWEEN(70,130)/100000,0)</f>
        <v>85</v>
      </c>
      <c r="N225" s="12">
        <f ca="1">ROUND(Tabelle1[[#This Row],[Umsatz normiert]]*0.004*RANDBETWEEN(70,130)/100000,0)</f>
        <v>33</v>
      </c>
      <c r="O225" s="12">
        <f ca="1">Tabelle1[[#This Row],[Ertragspotenzial]]-SUM(Tabelle1[[#This Row],[Finanzierungsgeschäft]:[Provision]])</f>
        <v>2</v>
      </c>
      <c r="P225" s="12">
        <f ca="1">ROUND(Tabelle1[[#This Row],[Umsatz normiert]]*0.02*RANDBETWEEN(90,100)/100000,0)</f>
        <v>120</v>
      </c>
      <c r="Q225" t="s">
        <v>671</v>
      </c>
      <c r="R22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Lara.Kaiser@cardtech.de</v>
      </c>
      <c r="S225" s="5" t="str">
        <f ca="1">VLOOKUP(RANDBETWEEN(1,15),Tabelle2!$A$1:$B$15,2,FALSE)</f>
        <v>2C</v>
      </c>
      <c r="T225" t="s">
        <v>1126</v>
      </c>
    </row>
    <row r="226" spans="1:20" x14ac:dyDescent="0.35">
      <c r="A226" s="6">
        <v>224</v>
      </c>
      <c r="B226">
        <v>46431</v>
      </c>
      <c r="C226" s="5">
        <f>IF(ISBLANK(Tabelle1[[#This Row],[Column1]]),"",VALUE(LEFT(Tabelle1[[#This Row],[Column1]],2) &amp; "000"))</f>
        <v>46000</v>
      </c>
      <c r="D226" t="s">
        <v>908</v>
      </c>
      <c r="E226">
        <v>50676</v>
      </c>
      <c r="F226" t="s">
        <v>9</v>
      </c>
      <c r="G226" t="s">
        <v>909</v>
      </c>
      <c r="H226">
        <v>50.930320739746101</v>
      </c>
      <c r="I226">
        <v>6.9518527984619096</v>
      </c>
      <c r="J226" t="s">
        <v>910</v>
      </c>
      <c r="K226" s="5" t="str">
        <f>IF(ISBLANK(Tabelle1[[#This Row],[Column12]]),"",_xlfn.IFNA(VLOOKUP(Tabelle1[[#This Row],[Column12]],Tabelle1!$A$1:$C$89,3,FALSE),""))</f>
        <v>Großhandel</v>
      </c>
      <c r="L226" s="12">
        <f>VALUE(LEFT(Tabelle1[[#This Row],[Column5]],FIND(" T",Tabelle1[[#This Row],[Column5]])-1))*1000</f>
        <v>6600000</v>
      </c>
      <c r="M226" s="12">
        <f ca="1">ROUND(Tabelle1[[#This Row],[Umsatz normiert]]*0.01*RANDBETWEEN(70,130)/100000,0)</f>
        <v>55</v>
      </c>
      <c r="N226" s="12">
        <f ca="1">ROUND(Tabelle1[[#This Row],[Umsatz normiert]]*0.004*RANDBETWEEN(70,130)/100000,0)</f>
        <v>34</v>
      </c>
      <c r="O226" s="12">
        <f ca="1">Tabelle1[[#This Row],[Ertragspotenzial]]-SUM(Tabelle1[[#This Row],[Finanzierungsgeschäft]:[Provision]])</f>
        <v>42</v>
      </c>
      <c r="P226" s="12">
        <f ca="1">ROUND(Tabelle1[[#This Row],[Umsatz normiert]]*0.02*RANDBETWEEN(90,100)/100000,0)</f>
        <v>131</v>
      </c>
      <c r="Q226" t="s">
        <v>672</v>
      </c>
      <c r="R22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Noah.Fuchs@en.marcolin.com</v>
      </c>
      <c r="S226" s="5" t="str">
        <f ca="1">VLOOKUP(RANDBETWEEN(1,15),Tabelle2!$A$1:$B$15,2,FALSE)</f>
        <v>2D</v>
      </c>
      <c r="T226" t="s">
        <v>1155</v>
      </c>
    </row>
    <row r="227" spans="1:20" x14ac:dyDescent="0.35">
      <c r="A227" s="1">
        <v>225</v>
      </c>
      <c r="B227">
        <v>47510</v>
      </c>
      <c r="C227" s="5">
        <f>IF(ISBLANK(Tabelle1[[#This Row],[Column1]]),"",VALUE(LEFT(Tabelle1[[#This Row],[Column1]],2) &amp; "000"))</f>
        <v>47000</v>
      </c>
      <c r="D227" t="s">
        <v>911</v>
      </c>
      <c r="E227">
        <v>50676</v>
      </c>
      <c r="F227" t="s">
        <v>9</v>
      </c>
      <c r="G227" t="s">
        <v>912</v>
      </c>
      <c r="H227">
        <v>50.9426078796387</v>
      </c>
      <c r="I227">
        <v>6.9679660797119096</v>
      </c>
      <c r="J227" t="s">
        <v>913</v>
      </c>
      <c r="K227" s="5" t="str">
        <f>IF(ISBLANK(Tabelle1[[#This Row],[Column12]]),"",_xlfn.IFNA(VLOOKUP(Tabelle1[[#This Row],[Column12]],Tabelle1!$A$1:$C$89,3,FALSE),""))</f>
        <v>Einzelhandel</v>
      </c>
      <c r="L227" s="12">
        <f>VALUE(LEFT(Tabelle1[[#This Row],[Column5]],FIND(" T",Tabelle1[[#This Row],[Column5]])-1))*1000</f>
        <v>6600000</v>
      </c>
      <c r="M227" s="12">
        <f ca="1">ROUND(Tabelle1[[#This Row],[Umsatz normiert]]*0.01*RANDBETWEEN(70,130)/100000,0)</f>
        <v>75</v>
      </c>
      <c r="N227" s="12">
        <f ca="1">ROUND(Tabelle1[[#This Row],[Umsatz normiert]]*0.004*RANDBETWEEN(70,130)/100000,0)</f>
        <v>29</v>
      </c>
      <c r="O227" s="12">
        <f ca="1">Tabelle1[[#This Row],[Ertragspotenzial]]-SUM(Tabelle1[[#This Row],[Finanzierungsgeschäft]:[Provision]])</f>
        <v>27</v>
      </c>
      <c r="P227" s="12">
        <f ca="1">ROUND(Tabelle1[[#This Row],[Umsatz normiert]]*0.02*RANDBETWEEN(90,100)/100000,0)</f>
        <v>131</v>
      </c>
      <c r="Q227" t="s">
        <v>673</v>
      </c>
      <c r="R22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Hauke.Peters@wer-zu-wem.de</v>
      </c>
      <c r="S227" s="5" t="str">
        <f ca="1">VLOOKUP(RANDBETWEEN(1,15),Tabelle2!$A$1:$B$15,2,FALSE)</f>
        <v>3E</v>
      </c>
    </row>
    <row r="228" spans="1:20" x14ac:dyDescent="0.35">
      <c r="A228" s="6">
        <v>226</v>
      </c>
      <c r="B228">
        <v>46693</v>
      </c>
      <c r="C228" s="5">
        <f>IF(ISBLANK(Tabelle1[[#This Row],[Column1]]),"",VALUE(LEFT(Tabelle1[[#This Row],[Column1]],2) &amp; "000"))</f>
        <v>46000</v>
      </c>
      <c r="D228" t="s">
        <v>914</v>
      </c>
      <c r="E228">
        <v>51107</v>
      </c>
      <c r="F228" t="s">
        <v>9</v>
      </c>
      <c r="G228" t="s">
        <v>912</v>
      </c>
      <c r="H228">
        <v>50.922035217285199</v>
      </c>
      <c r="I228">
        <v>7.0770702362060502</v>
      </c>
      <c r="J228" t="s">
        <v>915</v>
      </c>
      <c r="K228" s="5" t="str">
        <f>IF(ISBLANK(Tabelle1[[#This Row],[Column12]]),"",_xlfn.IFNA(VLOOKUP(Tabelle1[[#This Row],[Column12]],Tabelle1!$A$1:$C$89,3,FALSE),""))</f>
        <v>Großhandel</v>
      </c>
      <c r="L228" s="12">
        <f>VALUE(LEFT(Tabelle1[[#This Row],[Column5]],FIND(" T",Tabelle1[[#This Row],[Column5]])-1))*1000</f>
        <v>6600000</v>
      </c>
      <c r="M228" s="12">
        <f ca="1">ROUND(Tabelle1[[#This Row],[Umsatz normiert]]*0.01*RANDBETWEEN(70,130)/100000,0)</f>
        <v>65</v>
      </c>
      <c r="N228" s="12">
        <f ca="1">ROUND(Tabelle1[[#This Row],[Umsatz normiert]]*0.004*RANDBETWEEN(70,130)/100000,0)</f>
        <v>19</v>
      </c>
      <c r="O228" s="12">
        <f ca="1">Tabelle1[[#This Row],[Ertragspotenzial]]-SUM(Tabelle1[[#This Row],[Finanzierungsgeschäft]:[Provision]])</f>
        <v>41</v>
      </c>
      <c r="P228" s="12">
        <f ca="1">ROUND(Tabelle1[[#This Row],[Umsatz normiert]]*0.02*RANDBETWEEN(90,100)/100000,0)</f>
        <v>125</v>
      </c>
      <c r="Q228" t="s">
        <v>674</v>
      </c>
      <c r="R22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Maria.Lang@pjschulz.de</v>
      </c>
      <c r="S228" s="5" t="str">
        <f ca="1">VLOOKUP(RANDBETWEEN(1,15),Tabelle2!$A$1:$B$15,2,FALSE)</f>
        <v>1A</v>
      </c>
      <c r="T228" t="s">
        <v>1141</v>
      </c>
    </row>
    <row r="229" spans="1:20" x14ac:dyDescent="0.35">
      <c r="A229" s="1">
        <v>227</v>
      </c>
      <c r="B229">
        <v>45310</v>
      </c>
      <c r="C229" s="5">
        <f>IF(ISBLANK(Tabelle1[[#This Row],[Column1]]),"",VALUE(LEFT(Tabelle1[[#This Row],[Column1]],2) &amp; "000"))</f>
        <v>45000</v>
      </c>
      <c r="D229" t="s">
        <v>916</v>
      </c>
      <c r="E229">
        <v>50996</v>
      </c>
      <c r="F229" t="s">
        <v>9</v>
      </c>
      <c r="G229" t="s">
        <v>917</v>
      </c>
      <c r="H229">
        <v>50.883644104003899</v>
      </c>
      <c r="I229">
        <v>6.9868760108947798</v>
      </c>
      <c r="J229" t="s">
        <v>918</v>
      </c>
      <c r="K229" s="5" t="str">
        <f>IF(ISBLANK(Tabelle1[[#This Row],[Column12]]),"",_xlfn.IFNA(VLOOKUP(Tabelle1[[#This Row],[Column12]],Tabelle1!$A$1:$C$89,3,FALSE),""))</f>
        <v>Großhandel</v>
      </c>
      <c r="L229" s="12">
        <f>VALUE(LEFT(Tabelle1[[#This Row],[Column5]],FIND(" T",Tabelle1[[#This Row],[Column5]])-1))*1000</f>
        <v>6650000</v>
      </c>
      <c r="M229" s="12">
        <f ca="1">ROUND(Tabelle1[[#This Row],[Umsatz normiert]]*0.01*RANDBETWEEN(70,130)/100000,0)</f>
        <v>51</v>
      </c>
      <c r="N229" s="12">
        <f ca="1">ROUND(Tabelle1[[#This Row],[Umsatz normiert]]*0.004*RANDBETWEEN(70,130)/100000,0)</f>
        <v>22</v>
      </c>
      <c r="O229" s="12">
        <f ca="1">Tabelle1[[#This Row],[Ertragspotenzial]]-SUM(Tabelle1[[#This Row],[Finanzierungsgeschäft]:[Provision]])</f>
        <v>52</v>
      </c>
      <c r="P229" s="12">
        <f ca="1">ROUND(Tabelle1[[#This Row],[Umsatz normiert]]*0.02*RANDBETWEEN(90,100)/100000,0)</f>
        <v>125</v>
      </c>
      <c r="Q229" t="s">
        <v>675</v>
      </c>
      <c r="R22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Michaela.Scholz@augerautotechnik.de</v>
      </c>
      <c r="S229" s="5" t="str">
        <f ca="1">VLOOKUP(RANDBETWEEN(1,15),Tabelle2!$A$1:$B$15,2,FALSE)</f>
        <v>1A</v>
      </c>
      <c r="T229" t="s">
        <v>1142</v>
      </c>
    </row>
    <row r="230" spans="1:20" x14ac:dyDescent="0.35">
      <c r="A230" s="6">
        <v>228</v>
      </c>
      <c r="B230">
        <v>22290</v>
      </c>
      <c r="C230" s="5">
        <f>IF(ISBLANK(Tabelle1[[#This Row],[Column1]]),"",VALUE(LEFT(Tabelle1[[#This Row],[Column1]],2) &amp; "000"))</f>
        <v>22000</v>
      </c>
      <c r="D230" t="s">
        <v>919</v>
      </c>
      <c r="E230">
        <v>50767</v>
      </c>
      <c r="F230" t="s">
        <v>9</v>
      </c>
      <c r="G230" t="s">
        <v>920</v>
      </c>
      <c r="H230">
        <v>51.004230499267599</v>
      </c>
      <c r="I230">
        <v>6.88909912109375</v>
      </c>
      <c r="J230" t="s">
        <v>921</v>
      </c>
      <c r="K230" s="5" t="str">
        <f>IF(ISBLANK(Tabelle1[[#This Row],[Column12]]),"",_xlfn.IFNA(VLOOKUP(Tabelle1[[#This Row],[Column12]],Tabelle1!$A$1:$C$89,3,FALSE),""))</f>
        <v>Industrie/ Handwerk</v>
      </c>
      <c r="L230" s="12">
        <f>VALUE(LEFT(Tabelle1[[#This Row],[Column5]],FIND(" T",Tabelle1[[#This Row],[Column5]])-1))*1000</f>
        <v>6660000</v>
      </c>
      <c r="M230" s="12">
        <f ca="1">ROUND(Tabelle1[[#This Row],[Umsatz normiert]]*0.01*RANDBETWEEN(70,130)/100000,0)</f>
        <v>61</v>
      </c>
      <c r="N230" s="12">
        <f ca="1">ROUND(Tabelle1[[#This Row],[Umsatz normiert]]*0.004*RANDBETWEEN(70,130)/100000,0)</f>
        <v>31</v>
      </c>
      <c r="O230" s="12">
        <f ca="1">Tabelle1[[#This Row],[Ertragspotenzial]]-SUM(Tabelle1[[#This Row],[Finanzierungsgeschäft]:[Provision]])</f>
        <v>35</v>
      </c>
      <c r="P230" s="12">
        <f ca="1">ROUND(Tabelle1[[#This Row],[Umsatz normiert]]*0.02*RANDBETWEEN(90,100)/100000,0)</f>
        <v>127</v>
      </c>
      <c r="Q230" t="s">
        <v>676</v>
      </c>
      <c r="R23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Sven.Moeller@kt-muehlhoff.de</v>
      </c>
      <c r="S230" s="5" t="str">
        <f ca="1">VLOOKUP(RANDBETWEEN(1,15),Tabelle2!$A$1:$B$15,2,FALSE)</f>
        <v>1C</v>
      </c>
      <c r="T230" t="s">
        <v>1163</v>
      </c>
    </row>
    <row r="231" spans="1:20" x14ac:dyDescent="0.35">
      <c r="A231" s="1">
        <v>229</v>
      </c>
      <c r="B231">
        <v>59120</v>
      </c>
      <c r="C231" s="5">
        <f>IF(ISBLANK(Tabelle1[[#This Row],[Column1]]),"",VALUE(LEFT(Tabelle1[[#This Row],[Column1]],2) &amp; "000"))</f>
        <v>59000</v>
      </c>
      <c r="D231" t="s">
        <v>922</v>
      </c>
      <c r="E231">
        <v>50825</v>
      </c>
      <c r="F231" t="s">
        <v>9</v>
      </c>
      <c r="G231" t="s">
        <v>923</v>
      </c>
      <c r="H231">
        <v>50.955005645752003</v>
      </c>
      <c r="I231">
        <v>6.9111170768737802</v>
      </c>
      <c r="J231" t="s">
        <v>924</v>
      </c>
      <c r="K231" s="5" t="str">
        <f>IF(ISBLANK(Tabelle1[[#This Row],[Column12]]),"",_xlfn.IFNA(VLOOKUP(Tabelle1[[#This Row],[Column12]],Tabelle1!$A$1:$C$89,3,FALSE),""))</f>
        <v>Dienstleistung</v>
      </c>
      <c r="L231" s="12">
        <f>VALUE(LEFT(Tabelle1[[#This Row],[Column5]],FIND(" T",Tabelle1[[#This Row],[Column5]])-1))*1000</f>
        <v>6666000</v>
      </c>
      <c r="M231" s="12">
        <f ca="1">ROUND(Tabelle1[[#This Row],[Umsatz normiert]]*0.01*RANDBETWEEN(70,130)/100000,0)</f>
        <v>57</v>
      </c>
      <c r="N231" s="12">
        <f ca="1">ROUND(Tabelle1[[#This Row],[Umsatz normiert]]*0.004*RANDBETWEEN(70,130)/100000,0)</f>
        <v>21</v>
      </c>
      <c r="O231" s="12">
        <f ca="1">Tabelle1[[#This Row],[Ertragspotenzial]]-SUM(Tabelle1[[#This Row],[Finanzierungsgeschäft]:[Provision]])</f>
        <v>49</v>
      </c>
      <c r="P231" s="12">
        <f ca="1">ROUND(Tabelle1[[#This Row],[Umsatz normiert]]*0.02*RANDBETWEEN(90,100)/100000,0)</f>
        <v>127</v>
      </c>
      <c r="Q231" t="s">
        <v>677</v>
      </c>
      <c r="R23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Joerdis.Weiss@mediafix.de</v>
      </c>
      <c r="S231" s="5" t="str">
        <f ca="1">VLOOKUP(RANDBETWEEN(1,15),Tabelle2!$A$1:$B$15,2,FALSE)</f>
        <v>2B</v>
      </c>
      <c r="T231" t="s">
        <v>1149</v>
      </c>
    </row>
    <row r="232" spans="1:20" x14ac:dyDescent="0.35">
      <c r="A232" s="6">
        <v>230</v>
      </c>
      <c r="B232">
        <v>46494</v>
      </c>
      <c r="C232" s="5">
        <f>IF(ISBLANK(Tabelle1[[#This Row],[Column1]]),"",VALUE(LEFT(Tabelle1[[#This Row],[Column1]],2) &amp; "000"))</f>
        <v>46000</v>
      </c>
      <c r="D232" t="s">
        <v>925</v>
      </c>
      <c r="E232">
        <v>50859</v>
      </c>
      <c r="F232" t="s">
        <v>9</v>
      </c>
      <c r="G232" t="s">
        <v>926</v>
      </c>
      <c r="H232">
        <v>50.949558258056598</v>
      </c>
      <c r="I232">
        <v>6.8277702331543004</v>
      </c>
      <c r="J232" t="s">
        <v>927</v>
      </c>
      <c r="K232" s="5" t="str">
        <f>IF(ISBLANK(Tabelle1[[#This Row],[Column12]]),"",_xlfn.IFNA(VLOOKUP(Tabelle1[[#This Row],[Column12]],Tabelle1!$A$1:$C$89,3,FALSE),""))</f>
        <v>Großhandel</v>
      </c>
      <c r="L232" s="12">
        <f>VALUE(LEFT(Tabelle1[[#This Row],[Column5]],FIND(" T",Tabelle1[[#This Row],[Column5]])-1))*1000</f>
        <v>6668000</v>
      </c>
      <c r="M232" s="12">
        <f ca="1">ROUND(Tabelle1[[#This Row],[Umsatz normiert]]*0.01*RANDBETWEEN(70,130)/100000,0)</f>
        <v>63</v>
      </c>
      <c r="N232" s="12">
        <f ca="1">ROUND(Tabelle1[[#This Row],[Umsatz normiert]]*0.004*RANDBETWEEN(70,130)/100000,0)</f>
        <v>27</v>
      </c>
      <c r="O232" s="12">
        <f ca="1">Tabelle1[[#This Row],[Ertragspotenzial]]-SUM(Tabelle1[[#This Row],[Finanzierungsgeschäft]:[Provision]])</f>
        <v>38</v>
      </c>
      <c r="P232" s="12">
        <f ca="1">ROUND(Tabelle1[[#This Row],[Umsatz normiert]]*0.02*RANDBETWEEN(90,100)/100000,0)</f>
        <v>128</v>
      </c>
      <c r="Q232" t="s">
        <v>678</v>
      </c>
      <c r="R23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Nele.Jung@alexbreuer.de</v>
      </c>
      <c r="S232" s="5" t="str">
        <f ca="1">VLOOKUP(RANDBETWEEN(1,15),Tabelle2!$A$1:$B$15,2,FALSE)</f>
        <v>3A</v>
      </c>
      <c r="T232" t="s">
        <v>1164</v>
      </c>
    </row>
    <row r="233" spans="1:20" x14ac:dyDescent="0.35">
      <c r="A233" s="1">
        <v>231</v>
      </c>
      <c r="B233">
        <v>43220</v>
      </c>
      <c r="C233" s="5">
        <f>IF(ISBLANK(Tabelle1[[#This Row],[Column1]]),"",VALUE(LEFT(Tabelle1[[#This Row],[Column1]],2) &amp; "000"))</f>
        <v>43000</v>
      </c>
      <c r="D233" t="s">
        <v>928</v>
      </c>
      <c r="E233">
        <v>50677</v>
      </c>
      <c r="F233" t="s">
        <v>9</v>
      </c>
      <c r="G233" t="s">
        <v>929</v>
      </c>
      <c r="H233">
        <v>50.8395805358887</v>
      </c>
      <c r="I233">
        <v>7.2092599868774396</v>
      </c>
      <c r="J233" t="s">
        <v>930</v>
      </c>
      <c r="K233" s="5" t="str">
        <f>IF(ISBLANK(Tabelle1[[#This Row],[Column12]]),"",_xlfn.IFNA(VLOOKUP(Tabelle1[[#This Row],[Column12]],Tabelle1!$A$1:$C$89,3,FALSE),""))</f>
        <v>Bau- und Ausbaugewerbe</v>
      </c>
      <c r="L233" s="12">
        <f>VALUE(LEFT(Tabelle1[[#This Row],[Column5]],FIND(" T",Tabelle1[[#This Row],[Column5]])-1))*1000</f>
        <v>6700000</v>
      </c>
      <c r="M233" s="12">
        <f ca="1">ROUND(Tabelle1[[#This Row],[Umsatz normiert]]*0.01*RANDBETWEEN(70,130)/100000,0)</f>
        <v>63</v>
      </c>
      <c r="N233" s="12">
        <f ca="1">ROUND(Tabelle1[[#This Row],[Umsatz normiert]]*0.004*RANDBETWEEN(70,130)/100000,0)</f>
        <v>24</v>
      </c>
      <c r="O233" s="12">
        <f ca="1">Tabelle1[[#This Row],[Ertragspotenzial]]-SUM(Tabelle1[[#This Row],[Finanzierungsgeschäft]:[Provision]])</f>
        <v>34</v>
      </c>
      <c r="P233" s="12">
        <f ca="1">ROUND(Tabelle1[[#This Row],[Umsatz normiert]]*0.02*RANDBETWEEN(90,100)/100000,0)</f>
        <v>121</v>
      </c>
      <c r="Q233" t="s">
        <v>679</v>
      </c>
      <c r="R23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Hedda.Hahn@h-j-lohmar.de</v>
      </c>
      <c r="S233" s="5" t="str">
        <f ca="1">VLOOKUP(RANDBETWEEN(1,15),Tabelle2!$A$1:$B$15,2,FALSE)</f>
        <v>1C</v>
      </c>
      <c r="T233" t="s">
        <v>1165</v>
      </c>
    </row>
    <row r="234" spans="1:20" x14ac:dyDescent="0.35">
      <c r="A234" s="6">
        <v>232</v>
      </c>
      <c r="B234">
        <v>70210</v>
      </c>
      <c r="C234" s="5">
        <f>IF(ISBLANK(Tabelle1[[#This Row],[Column1]]),"",VALUE(LEFT(Tabelle1[[#This Row],[Column1]],2) &amp; "000"))</f>
        <v>70000</v>
      </c>
      <c r="D234" t="s">
        <v>931</v>
      </c>
      <c r="E234">
        <v>50672</v>
      </c>
      <c r="F234" t="s">
        <v>9</v>
      </c>
      <c r="G234" t="s">
        <v>932</v>
      </c>
      <c r="H234">
        <v>50.942386627197301</v>
      </c>
      <c r="I234">
        <v>6.9340858459472701</v>
      </c>
      <c r="J234" t="s">
        <v>933</v>
      </c>
      <c r="K234" s="5" t="str">
        <f>IF(ISBLANK(Tabelle1[[#This Row],[Column12]]),"",_xlfn.IFNA(VLOOKUP(Tabelle1[[#This Row],[Column12]],Tabelle1!$A$1:$C$89,3,FALSE),""))</f>
        <v>Dienstleistung</v>
      </c>
      <c r="L234" s="12">
        <f>VALUE(LEFT(Tabelle1[[#This Row],[Column5]],FIND(" T",Tabelle1[[#This Row],[Column5]])-1))*1000</f>
        <v>6725000</v>
      </c>
      <c r="M234" s="12">
        <f ca="1">ROUND(Tabelle1[[#This Row],[Umsatz normiert]]*0.01*RANDBETWEEN(70,130)/100000,0)</f>
        <v>55</v>
      </c>
      <c r="N234" s="12">
        <f ca="1">ROUND(Tabelle1[[#This Row],[Umsatz normiert]]*0.004*RANDBETWEEN(70,130)/100000,0)</f>
        <v>22</v>
      </c>
      <c r="O234" s="12">
        <f ca="1">Tabelle1[[#This Row],[Ertragspotenzial]]-SUM(Tabelle1[[#This Row],[Finanzierungsgeschäft]:[Provision]])</f>
        <v>52</v>
      </c>
      <c r="P234" s="12">
        <f ca="1">ROUND(Tabelle1[[#This Row],[Umsatz normiert]]*0.02*RANDBETWEEN(90,100)/100000,0)</f>
        <v>129</v>
      </c>
      <c r="Q234" t="s">
        <v>680</v>
      </c>
      <c r="R23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Torsten.Schubert@globalgap.org</v>
      </c>
      <c r="S234" s="5" t="str">
        <f ca="1">VLOOKUP(RANDBETWEEN(1,15),Tabelle2!$A$1:$B$15,2,FALSE)</f>
        <v>2A</v>
      </c>
      <c r="T234" t="s">
        <v>1128</v>
      </c>
    </row>
    <row r="235" spans="1:20" x14ac:dyDescent="0.35">
      <c r="A235" s="1">
        <v>233</v>
      </c>
      <c r="B235">
        <v>46189</v>
      </c>
      <c r="C235" s="5">
        <f>IF(ISBLANK(Tabelle1[[#This Row],[Column1]]),"",VALUE(LEFT(Tabelle1[[#This Row],[Column1]],2) &amp; "000"))</f>
        <v>46000</v>
      </c>
      <c r="D235" t="s">
        <v>934</v>
      </c>
      <c r="E235">
        <v>50670</v>
      </c>
      <c r="F235" t="s">
        <v>9</v>
      </c>
      <c r="G235" t="s">
        <v>935</v>
      </c>
      <c r="H235">
        <v>50.950004577636697</v>
      </c>
      <c r="I235">
        <v>6.9449391365051296</v>
      </c>
      <c r="J235" t="s">
        <v>936</v>
      </c>
      <c r="K235" s="5" t="str">
        <f>IF(ISBLANK(Tabelle1[[#This Row],[Column12]]),"",_xlfn.IFNA(VLOOKUP(Tabelle1[[#This Row],[Column12]],Tabelle1!$A$1:$C$89,3,FALSE),""))</f>
        <v>Großhandel</v>
      </c>
      <c r="L235" s="12">
        <f>VALUE(LEFT(Tabelle1[[#This Row],[Column5]],FIND(" T",Tabelle1[[#This Row],[Column5]])-1))*1000</f>
        <v>6739000</v>
      </c>
      <c r="M235" s="12">
        <f ca="1">ROUND(Tabelle1[[#This Row],[Umsatz normiert]]*0.01*RANDBETWEEN(70,130)/100000,0)</f>
        <v>70</v>
      </c>
      <c r="N235" s="12">
        <f ca="1">ROUND(Tabelle1[[#This Row],[Umsatz normiert]]*0.004*RANDBETWEEN(70,130)/100000,0)</f>
        <v>25</v>
      </c>
      <c r="O235" s="12">
        <f ca="1">Tabelle1[[#This Row],[Ertragspotenzial]]-SUM(Tabelle1[[#This Row],[Finanzierungsgeschäft]:[Provision]])</f>
        <v>33</v>
      </c>
      <c r="P235" s="12">
        <f ca="1">ROUND(Tabelle1[[#This Row],[Umsatz normiert]]*0.02*RANDBETWEEN(90,100)/100000,0)</f>
        <v>128</v>
      </c>
      <c r="Q235" t="s">
        <v>681</v>
      </c>
      <c r="R23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Gesine.Vogel@2e-vertrieb.de</v>
      </c>
      <c r="S235" s="5" t="str">
        <f ca="1">VLOOKUP(RANDBETWEEN(1,15),Tabelle2!$A$1:$B$15,2,FALSE)</f>
        <v>1C</v>
      </c>
      <c r="T235" t="s">
        <v>1125</v>
      </c>
    </row>
    <row r="236" spans="1:20" x14ac:dyDescent="0.35">
      <c r="A236" s="6">
        <v>234</v>
      </c>
      <c r="B236">
        <v>46721</v>
      </c>
      <c r="C236" s="5">
        <f>IF(ISBLANK(Tabelle1[[#This Row],[Column1]]),"",VALUE(LEFT(Tabelle1[[#This Row],[Column1]],2) &amp; "000"))</f>
        <v>46000</v>
      </c>
      <c r="D236" t="s">
        <v>937</v>
      </c>
      <c r="E236">
        <v>50859</v>
      </c>
      <c r="F236" t="s">
        <v>9</v>
      </c>
      <c r="G236" t="s">
        <v>938</v>
      </c>
      <c r="H236">
        <v>50.949558258056598</v>
      </c>
      <c r="I236">
        <v>6.8277702331543004</v>
      </c>
      <c r="J236" t="s">
        <v>939</v>
      </c>
      <c r="K236" s="5" t="str">
        <f>IF(ISBLANK(Tabelle1[[#This Row],[Column12]]),"",_xlfn.IFNA(VLOOKUP(Tabelle1[[#This Row],[Column12]],Tabelle1!$A$1:$C$89,3,FALSE),""))</f>
        <v>Großhandel</v>
      </c>
      <c r="L236" s="12">
        <f>VALUE(LEFT(Tabelle1[[#This Row],[Column5]],FIND(" T",Tabelle1[[#This Row],[Column5]])-1))*1000</f>
        <v>6746000</v>
      </c>
      <c r="M236" s="12">
        <f ca="1">ROUND(Tabelle1[[#This Row],[Umsatz normiert]]*0.01*RANDBETWEEN(70,130)/100000,0)</f>
        <v>74</v>
      </c>
      <c r="N236" s="12">
        <f ca="1">ROUND(Tabelle1[[#This Row],[Umsatz normiert]]*0.004*RANDBETWEEN(70,130)/100000,0)</f>
        <v>19</v>
      </c>
      <c r="O236" s="12">
        <f ca="1">Tabelle1[[#This Row],[Ertragspotenzial]]-SUM(Tabelle1[[#This Row],[Finanzierungsgeschäft]:[Provision]])</f>
        <v>34</v>
      </c>
      <c r="P236" s="12">
        <f ca="1">ROUND(Tabelle1[[#This Row],[Umsatz normiert]]*0.02*RANDBETWEEN(90,100)/100000,0)</f>
        <v>127</v>
      </c>
      <c r="Q236" t="s">
        <v>682</v>
      </c>
      <c r="R23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Kjell.Friedrich@kaufmann-stahl.de</v>
      </c>
      <c r="S236" s="5" t="str">
        <f ca="1">VLOOKUP(RANDBETWEEN(1,15),Tabelle2!$A$1:$B$15,2,FALSE)</f>
        <v>1D</v>
      </c>
      <c r="T236" t="s">
        <v>1164</v>
      </c>
    </row>
    <row r="237" spans="1:20" x14ac:dyDescent="0.35">
      <c r="A237" s="1">
        <v>235</v>
      </c>
      <c r="B237">
        <v>70220</v>
      </c>
      <c r="C237" s="5">
        <f>IF(ISBLANK(Tabelle1[[#This Row],[Column1]]),"",VALUE(LEFT(Tabelle1[[#This Row],[Column1]],2) &amp; "000"))</f>
        <v>70000</v>
      </c>
      <c r="D237" t="s">
        <v>940</v>
      </c>
      <c r="E237">
        <v>50674</v>
      </c>
      <c r="F237" t="s">
        <v>9</v>
      </c>
      <c r="G237" t="s">
        <v>941</v>
      </c>
      <c r="H237">
        <v>50.931484222412102</v>
      </c>
      <c r="I237">
        <v>6.9333648681640598</v>
      </c>
      <c r="J237" t="s">
        <v>942</v>
      </c>
      <c r="K237" s="5" t="str">
        <f>IF(ISBLANK(Tabelle1[[#This Row],[Column12]]),"",_xlfn.IFNA(VLOOKUP(Tabelle1[[#This Row],[Column12]],Tabelle1!$A$1:$C$89,3,FALSE),""))</f>
        <v>Dienstleistung</v>
      </c>
      <c r="L237" s="12">
        <f>VALUE(LEFT(Tabelle1[[#This Row],[Column5]],FIND(" T",Tabelle1[[#This Row],[Column5]])-1))*1000</f>
        <v>6800000</v>
      </c>
      <c r="M237" s="12">
        <f ca="1">ROUND(Tabelle1[[#This Row],[Umsatz normiert]]*0.01*RANDBETWEEN(70,130)/100000,0)</f>
        <v>66</v>
      </c>
      <c r="N237" s="12">
        <f ca="1">ROUND(Tabelle1[[#This Row],[Umsatz normiert]]*0.004*RANDBETWEEN(70,130)/100000,0)</f>
        <v>34</v>
      </c>
      <c r="O237" s="12">
        <f ca="1">Tabelle1[[#This Row],[Ertragspotenzial]]-SUM(Tabelle1[[#This Row],[Finanzierungsgeschäft]:[Provision]])</f>
        <v>33</v>
      </c>
      <c r="P237" s="12">
        <f ca="1">ROUND(Tabelle1[[#This Row],[Umsatz normiert]]*0.02*RANDBETWEEN(90,100)/100000,0)</f>
        <v>133</v>
      </c>
      <c r="Q237" t="s">
        <v>683</v>
      </c>
      <c r="R23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Linda.Keller@neueshandeln.de</v>
      </c>
      <c r="S237" s="5" t="str">
        <f ca="1">VLOOKUP(RANDBETWEEN(1,15),Tabelle2!$A$1:$B$15,2,FALSE)</f>
        <v>2C</v>
      </c>
      <c r="T237" t="s">
        <v>1139</v>
      </c>
    </row>
    <row r="238" spans="1:20" x14ac:dyDescent="0.35">
      <c r="A238" s="6">
        <v>236</v>
      </c>
      <c r="B238">
        <v>46300</v>
      </c>
      <c r="C238" s="5">
        <f>IF(ISBLANK(Tabelle1[[#This Row],[Column1]]),"",VALUE(LEFT(Tabelle1[[#This Row],[Column1]],2) &amp; "000"))</f>
        <v>46000</v>
      </c>
      <c r="D238" t="s">
        <v>943</v>
      </c>
      <c r="E238">
        <v>51063</v>
      </c>
      <c r="F238" t="s">
        <v>9</v>
      </c>
      <c r="G238" t="s">
        <v>941</v>
      </c>
      <c r="H238">
        <v>50.966751098632798</v>
      </c>
      <c r="I238">
        <v>7.0143260955810502</v>
      </c>
      <c r="K238" s="5" t="str">
        <f>IF(ISBLANK(Tabelle1[[#This Row],[Column12]]),"",_xlfn.IFNA(VLOOKUP(Tabelle1[[#This Row],[Column12]],Tabelle1!$A$1:$C$89,3,FALSE),""))</f>
        <v>Großhandel</v>
      </c>
      <c r="L238" s="12">
        <f>VALUE(LEFT(Tabelle1[[#This Row],[Column5]],FIND(" T",Tabelle1[[#This Row],[Column5]])-1))*1000</f>
        <v>6800000</v>
      </c>
      <c r="M238" s="12">
        <f ca="1">ROUND(Tabelle1[[#This Row],[Umsatz normiert]]*0.01*RANDBETWEEN(70,130)/100000,0)</f>
        <v>65</v>
      </c>
      <c r="N238" s="12">
        <f ca="1">ROUND(Tabelle1[[#This Row],[Umsatz normiert]]*0.004*RANDBETWEEN(70,130)/100000,0)</f>
        <v>32</v>
      </c>
      <c r="O238" s="12">
        <f ca="1">Tabelle1[[#This Row],[Ertragspotenzial]]-SUM(Tabelle1[[#This Row],[Finanzierungsgeschäft]:[Provision]])</f>
        <v>27</v>
      </c>
      <c r="P238" s="12">
        <f ca="1">ROUND(Tabelle1[[#This Row],[Umsatz normiert]]*0.02*RANDBETWEEN(90,100)/100000,0)</f>
        <v>124</v>
      </c>
      <c r="Q238" t="s">
        <v>684</v>
      </c>
      <c r="R23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238" s="5" t="str">
        <f ca="1">VLOOKUP(RANDBETWEEN(1,15),Tabelle2!$A$1:$B$15,2,FALSE)</f>
        <v>1E</v>
      </c>
      <c r="T238" t="s">
        <v>1138</v>
      </c>
    </row>
    <row r="239" spans="1:20" x14ac:dyDescent="0.35">
      <c r="A239" s="1">
        <v>237</v>
      </c>
      <c r="B239">
        <v>46184</v>
      </c>
      <c r="C239" s="5">
        <f>IF(ISBLANK(Tabelle1[[#This Row],[Column1]]),"",VALUE(LEFT(Tabelle1[[#This Row],[Column1]],2) &amp; "000"))</f>
        <v>46000</v>
      </c>
      <c r="D239" t="s">
        <v>944</v>
      </c>
      <c r="E239">
        <v>50933</v>
      </c>
      <c r="F239" t="s">
        <v>9</v>
      </c>
      <c r="G239" t="s">
        <v>941</v>
      </c>
      <c r="H239">
        <v>50.9422607421875</v>
      </c>
      <c r="I239">
        <v>6.88034915924072</v>
      </c>
      <c r="J239" t="s">
        <v>945</v>
      </c>
      <c r="K239" s="5" t="str">
        <f>IF(ISBLANK(Tabelle1[[#This Row],[Column12]]),"",_xlfn.IFNA(VLOOKUP(Tabelle1[[#This Row],[Column12]],Tabelle1!$A$1:$C$89,3,FALSE),""))</f>
        <v>Großhandel</v>
      </c>
      <c r="L239" s="12">
        <f>VALUE(LEFT(Tabelle1[[#This Row],[Column5]],FIND(" T",Tabelle1[[#This Row],[Column5]])-1))*1000</f>
        <v>6800000</v>
      </c>
      <c r="M239" s="12">
        <f ca="1">ROUND(Tabelle1[[#This Row],[Umsatz normiert]]*0.01*RANDBETWEEN(70,130)/100000,0)</f>
        <v>84</v>
      </c>
      <c r="N239" s="12">
        <f ca="1">ROUND(Tabelle1[[#This Row],[Umsatz normiert]]*0.004*RANDBETWEEN(70,130)/100000,0)</f>
        <v>20</v>
      </c>
      <c r="O239" s="12">
        <f ca="1">Tabelle1[[#This Row],[Ertragspotenzial]]-SUM(Tabelle1[[#This Row],[Finanzierungsgeschäft]:[Provision]])</f>
        <v>29</v>
      </c>
      <c r="P239" s="12">
        <f ca="1">ROUND(Tabelle1[[#This Row],[Umsatz normiert]]*0.02*RANDBETWEEN(90,100)/100000,0)</f>
        <v>133</v>
      </c>
      <c r="Q239" t="s">
        <v>685</v>
      </c>
      <c r="R23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Eva.Frank@bodynova.de</v>
      </c>
      <c r="S239" s="5" t="str">
        <f ca="1">VLOOKUP(RANDBETWEEN(1,15),Tabelle2!$A$1:$B$15,2,FALSE)</f>
        <v>2A</v>
      </c>
      <c r="T239" t="s">
        <v>1118</v>
      </c>
    </row>
    <row r="240" spans="1:20" x14ac:dyDescent="0.35">
      <c r="A240" s="6">
        <v>238</v>
      </c>
      <c r="B240">
        <v>46520</v>
      </c>
      <c r="C240" s="5">
        <f>IF(ISBLANK(Tabelle1[[#This Row],[Column1]]),"",VALUE(LEFT(Tabelle1[[#This Row],[Column1]],2) &amp; "000"))</f>
        <v>46000</v>
      </c>
      <c r="D240" t="s">
        <v>946</v>
      </c>
      <c r="E240">
        <v>50829</v>
      </c>
      <c r="F240" t="s">
        <v>9</v>
      </c>
      <c r="G240" t="s">
        <v>947</v>
      </c>
      <c r="H240">
        <v>50.971748352050803</v>
      </c>
      <c r="I240">
        <v>6.86026811599731</v>
      </c>
      <c r="J240" t="s">
        <v>948</v>
      </c>
      <c r="K240" s="5" t="str">
        <f>IF(ISBLANK(Tabelle1[[#This Row],[Column12]]),"",_xlfn.IFNA(VLOOKUP(Tabelle1[[#This Row],[Column12]],Tabelle1!$A$1:$C$89,3,FALSE),""))</f>
        <v>Großhandel</v>
      </c>
      <c r="L240" s="12">
        <f>VALUE(LEFT(Tabelle1[[#This Row],[Column5]],FIND(" T",Tabelle1[[#This Row],[Column5]])-1))*1000</f>
        <v>6800000</v>
      </c>
      <c r="M240" s="12">
        <f ca="1">ROUND(Tabelle1[[#This Row],[Umsatz normiert]]*0.01*RANDBETWEEN(70,130)/100000,0)</f>
        <v>69</v>
      </c>
      <c r="N240" s="12">
        <f ca="1">ROUND(Tabelle1[[#This Row],[Umsatz normiert]]*0.004*RANDBETWEEN(70,130)/100000,0)</f>
        <v>32</v>
      </c>
      <c r="O240" s="12">
        <f ca="1">Tabelle1[[#This Row],[Ertragspotenzial]]-SUM(Tabelle1[[#This Row],[Finanzierungsgeschäft]:[Provision]])</f>
        <v>24</v>
      </c>
      <c r="P240" s="12">
        <f ca="1">ROUND(Tabelle1[[#This Row],[Umsatz normiert]]*0.02*RANDBETWEEN(90,100)/100000,0)</f>
        <v>125</v>
      </c>
      <c r="Q240" t="s">
        <v>686</v>
      </c>
      <c r="R24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Christina.Berger@peres.de</v>
      </c>
      <c r="S240" s="5" t="str">
        <f ca="1">VLOOKUP(RANDBETWEEN(1,15),Tabelle2!$A$1:$B$15,2,FALSE)</f>
        <v>1D</v>
      </c>
      <c r="T240" t="s">
        <v>1126</v>
      </c>
    </row>
    <row r="241" spans="1:20" x14ac:dyDescent="0.35">
      <c r="A241" s="1">
        <v>239</v>
      </c>
      <c r="B241">
        <v>46433</v>
      </c>
      <c r="C241" s="5">
        <f>IF(ISBLANK(Tabelle1[[#This Row],[Column1]]),"",VALUE(LEFT(Tabelle1[[#This Row],[Column1]],2) &amp; "000"))</f>
        <v>46000</v>
      </c>
      <c r="D241" t="s">
        <v>949</v>
      </c>
      <c r="E241">
        <v>50825</v>
      </c>
      <c r="F241" t="s">
        <v>9</v>
      </c>
      <c r="G241" t="s">
        <v>947</v>
      </c>
      <c r="H241">
        <v>50.955005645752003</v>
      </c>
      <c r="I241">
        <v>6.9111170768737802</v>
      </c>
      <c r="J241" t="s">
        <v>950</v>
      </c>
      <c r="K241" s="5" t="str">
        <f>IF(ISBLANK(Tabelle1[[#This Row],[Column12]]),"",_xlfn.IFNA(VLOOKUP(Tabelle1[[#This Row],[Column12]],Tabelle1!$A$1:$C$89,3,FALSE),""))</f>
        <v>Großhandel</v>
      </c>
      <c r="L241" s="12">
        <f>VALUE(LEFT(Tabelle1[[#This Row],[Column5]],FIND(" T",Tabelle1[[#This Row],[Column5]])-1))*1000</f>
        <v>6800000</v>
      </c>
      <c r="M241" s="12">
        <f ca="1">ROUND(Tabelle1[[#This Row],[Umsatz normiert]]*0.01*RANDBETWEEN(70,130)/100000,0)</f>
        <v>58</v>
      </c>
      <c r="N241" s="12">
        <f ca="1">ROUND(Tabelle1[[#This Row],[Umsatz normiert]]*0.004*RANDBETWEEN(70,130)/100000,0)</f>
        <v>23</v>
      </c>
      <c r="O241" s="12">
        <f ca="1">Tabelle1[[#This Row],[Ertragspotenzial]]-SUM(Tabelle1[[#This Row],[Finanzierungsgeschäft]:[Provision]])</f>
        <v>47</v>
      </c>
      <c r="P241" s="12">
        <f ca="1">ROUND(Tabelle1[[#This Row],[Umsatz normiert]]*0.02*RANDBETWEEN(90,100)/100000,0)</f>
        <v>128</v>
      </c>
      <c r="Q241" t="s">
        <v>687</v>
      </c>
      <c r="R24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Lennja.Winkler@mediatec.de</v>
      </c>
      <c r="S241" s="5" t="str">
        <f ca="1">VLOOKUP(RANDBETWEEN(1,15),Tabelle2!$A$1:$B$15,2,FALSE)</f>
        <v>2A</v>
      </c>
      <c r="T241" t="s">
        <v>1149</v>
      </c>
    </row>
    <row r="242" spans="1:20" x14ac:dyDescent="0.35">
      <c r="A242" s="6">
        <v>240</v>
      </c>
      <c r="B242">
        <v>96090</v>
      </c>
      <c r="C242" s="5">
        <f>IF(ISBLANK(Tabelle1[[#This Row],[Column1]]),"",VALUE(LEFT(Tabelle1[[#This Row],[Column1]],2) &amp; "000"))</f>
        <v>96000</v>
      </c>
      <c r="D242" t="s">
        <v>951</v>
      </c>
      <c r="E242">
        <v>50996</v>
      </c>
      <c r="F242" t="s">
        <v>9</v>
      </c>
      <c r="G242" t="s">
        <v>952</v>
      </c>
      <c r="H242">
        <v>50.883644104003899</v>
      </c>
      <c r="I242">
        <v>6.9868760108947798</v>
      </c>
      <c r="J242" t="s">
        <v>953</v>
      </c>
      <c r="K242" s="5" t="str">
        <f>IF(ISBLANK(Tabelle1[[#This Row],[Column12]]),"",_xlfn.IFNA(VLOOKUP(Tabelle1[[#This Row],[Column12]],Tabelle1!$A$1:$C$89,3,FALSE),""))</f>
        <v>Dienstleistung</v>
      </c>
      <c r="L242" s="12">
        <f>VALUE(LEFT(Tabelle1[[#This Row],[Column5]],FIND(" T",Tabelle1[[#This Row],[Column5]])-1))*1000</f>
        <v>6800000</v>
      </c>
      <c r="M242" s="12">
        <f ca="1">ROUND(Tabelle1[[#This Row],[Umsatz normiert]]*0.01*RANDBETWEEN(70,130)/100000,0)</f>
        <v>72</v>
      </c>
      <c r="N242" s="12">
        <f ca="1">ROUND(Tabelle1[[#This Row],[Umsatz normiert]]*0.004*RANDBETWEEN(70,130)/100000,0)</f>
        <v>31</v>
      </c>
      <c r="O242" s="12">
        <f ca="1">Tabelle1[[#This Row],[Ertragspotenzial]]-SUM(Tabelle1[[#This Row],[Finanzierungsgeschäft]:[Provision]])</f>
        <v>21</v>
      </c>
      <c r="P242" s="12">
        <f ca="1">ROUND(Tabelle1[[#This Row],[Umsatz normiert]]*0.02*RANDBETWEEN(90,100)/100000,0)</f>
        <v>124</v>
      </c>
      <c r="Q242" t="s">
        <v>688</v>
      </c>
      <c r="R24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Rory.Roth@mvda.de</v>
      </c>
      <c r="S242" s="5" t="str">
        <f ca="1">VLOOKUP(RANDBETWEEN(1,15),Tabelle2!$A$1:$B$15,2,FALSE)</f>
        <v>1B</v>
      </c>
      <c r="T242" t="s">
        <v>1142</v>
      </c>
    </row>
    <row r="243" spans="1:20" x14ac:dyDescent="0.35">
      <c r="A243" s="1">
        <v>241</v>
      </c>
      <c r="B243">
        <v>66220</v>
      </c>
      <c r="C243" s="5">
        <f>IF(ISBLANK(Tabelle1[[#This Row],[Column1]]),"",VALUE(LEFT(Tabelle1[[#This Row],[Column1]],2) &amp; "000"))</f>
        <v>66000</v>
      </c>
      <c r="D243" t="s">
        <v>954</v>
      </c>
      <c r="E243">
        <v>50931</v>
      </c>
      <c r="F243" t="s">
        <v>9</v>
      </c>
      <c r="G243" t="s">
        <v>952</v>
      </c>
      <c r="H243">
        <v>50.932609558105497</v>
      </c>
      <c r="I243">
        <v>6.9192152023315403</v>
      </c>
      <c r="J243" t="s">
        <v>955</v>
      </c>
      <c r="K243" s="5" t="str">
        <f>IF(ISBLANK(Tabelle1[[#This Row],[Column12]]),"",_xlfn.IFNA(VLOOKUP(Tabelle1[[#This Row],[Column12]],Tabelle1!$A$1:$C$89,3,FALSE),""))</f>
        <v>Dienstleistung</v>
      </c>
      <c r="L243" s="12">
        <f>VALUE(LEFT(Tabelle1[[#This Row],[Column5]],FIND(" T",Tabelle1[[#This Row],[Column5]])-1))*1000</f>
        <v>6800000</v>
      </c>
      <c r="M243" s="12">
        <f ca="1">ROUND(Tabelle1[[#This Row],[Umsatz normiert]]*0.01*RANDBETWEEN(70,130)/100000,0)</f>
        <v>67</v>
      </c>
      <c r="N243" s="12">
        <f ca="1">ROUND(Tabelle1[[#This Row],[Umsatz normiert]]*0.004*RANDBETWEEN(70,130)/100000,0)</f>
        <v>24</v>
      </c>
      <c r="O243" s="12">
        <f ca="1">Tabelle1[[#This Row],[Ertragspotenzial]]-SUM(Tabelle1[[#This Row],[Finanzierungsgeschäft]:[Provision]])</f>
        <v>44</v>
      </c>
      <c r="P243" s="12">
        <f ca="1">ROUND(Tabelle1[[#This Row],[Umsatz normiert]]*0.02*RANDBETWEEN(90,100)/100000,0)</f>
        <v>135</v>
      </c>
      <c r="Q243" t="s">
        <v>689</v>
      </c>
      <c r="R24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Elias.Beck@ferber-moskopp.de</v>
      </c>
      <c r="S243" s="5" t="str">
        <f ca="1">VLOOKUP(RANDBETWEEN(1,15),Tabelle2!$A$1:$B$15,2,FALSE)</f>
        <v>1A</v>
      </c>
      <c r="T243" t="s">
        <v>1152</v>
      </c>
    </row>
    <row r="244" spans="1:20" x14ac:dyDescent="0.35">
      <c r="A244" s="6">
        <v>242</v>
      </c>
      <c r="B244">
        <v>47650</v>
      </c>
      <c r="C244" s="5">
        <f>IF(ISBLANK(Tabelle1[[#This Row],[Column1]]),"",VALUE(LEFT(Tabelle1[[#This Row],[Column1]],2) &amp; "000"))</f>
        <v>47000</v>
      </c>
      <c r="D244" t="s">
        <v>956</v>
      </c>
      <c r="E244">
        <v>50827</v>
      </c>
      <c r="F244" t="s">
        <v>9</v>
      </c>
      <c r="G244" t="s">
        <v>957</v>
      </c>
      <c r="H244">
        <v>50.970050811767599</v>
      </c>
      <c r="I244">
        <v>6.8941769599914604</v>
      </c>
      <c r="J244" t="s">
        <v>958</v>
      </c>
      <c r="K244" s="5" t="str">
        <f>IF(ISBLANK(Tabelle1[[#This Row],[Column12]]),"",_xlfn.IFNA(VLOOKUP(Tabelle1[[#This Row],[Column12]],Tabelle1!$A$1:$C$89,3,FALSE),""))</f>
        <v>Einzelhandel</v>
      </c>
      <c r="L244" s="12">
        <f>VALUE(LEFT(Tabelle1[[#This Row],[Column5]],FIND(" T",Tabelle1[[#This Row],[Column5]])-1))*1000</f>
        <v>6827000</v>
      </c>
      <c r="M244" s="12">
        <f ca="1">ROUND(Tabelle1[[#This Row],[Umsatz normiert]]*0.01*RANDBETWEEN(70,130)/100000,0)</f>
        <v>85</v>
      </c>
      <c r="N244" s="12">
        <f ca="1">ROUND(Tabelle1[[#This Row],[Umsatz normiert]]*0.004*RANDBETWEEN(70,130)/100000,0)</f>
        <v>21</v>
      </c>
      <c r="O244" s="12">
        <f ca="1">Tabelle1[[#This Row],[Ertragspotenzial]]-SUM(Tabelle1[[#This Row],[Finanzierungsgeschäft]:[Provision]])</f>
        <v>31</v>
      </c>
      <c r="P244" s="12">
        <f ca="1">ROUND(Tabelle1[[#This Row],[Umsatz normiert]]*0.02*RANDBETWEEN(90,100)/100000,0)</f>
        <v>137</v>
      </c>
      <c r="Q244" t="s">
        <v>690</v>
      </c>
      <c r="R24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Andrea.Lorenz@en.wikipedia.org</v>
      </c>
      <c r="S244" s="5" t="str">
        <f ca="1">VLOOKUP(RANDBETWEEN(1,15),Tabelle2!$A$1:$B$15,2,FALSE)</f>
        <v>3B</v>
      </c>
      <c r="T244" t="s">
        <v>1166</v>
      </c>
    </row>
    <row r="245" spans="1:20" x14ac:dyDescent="0.35">
      <c r="A245" s="1">
        <v>243</v>
      </c>
      <c r="B245">
        <v>46491</v>
      </c>
      <c r="C245" s="5">
        <f>IF(ISBLANK(Tabelle1[[#This Row],[Column1]]),"",VALUE(LEFT(Tabelle1[[#This Row],[Column1]],2) &amp; "000"))</f>
        <v>46000</v>
      </c>
      <c r="D245" t="s">
        <v>959</v>
      </c>
      <c r="E245">
        <v>50674</v>
      </c>
      <c r="F245" t="s">
        <v>9</v>
      </c>
      <c r="G245" t="s">
        <v>960</v>
      </c>
      <c r="H245">
        <v>50.931484222412102</v>
      </c>
      <c r="I245">
        <v>6.9333648681640598</v>
      </c>
      <c r="J245" t="s">
        <v>961</v>
      </c>
      <c r="K245" s="5" t="str">
        <f>IF(ISBLANK(Tabelle1[[#This Row],[Column12]]),"",_xlfn.IFNA(VLOOKUP(Tabelle1[[#This Row],[Column12]],Tabelle1!$A$1:$C$89,3,FALSE),""))</f>
        <v>Großhandel</v>
      </c>
      <c r="L245" s="12">
        <f>VALUE(LEFT(Tabelle1[[#This Row],[Column5]],FIND(" T",Tabelle1[[#This Row],[Column5]])-1))*1000</f>
        <v>6888000</v>
      </c>
      <c r="M245" s="12">
        <f ca="1">ROUND(Tabelle1[[#This Row],[Umsatz normiert]]*0.01*RANDBETWEEN(70,130)/100000,0)</f>
        <v>82</v>
      </c>
      <c r="N245" s="12">
        <f ca="1">ROUND(Tabelle1[[#This Row],[Umsatz normiert]]*0.004*RANDBETWEEN(70,130)/100000,0)</f>
        <v>35</v>
      </c>
      <c r="O245" s="12">
        <f ca="1">Tabelle1[[#This Row],[Ertragspotenzial]]-SUM(Tabelle1[[#This Row],[Finanzierungsgeschäft]:[Provision]])</f>
        <v>15</v>
      </c>
      <c r="P245" s="12">
        <f ca="1">ROUND(Tabelle1[[#This Row],[Umsatz normiert]]*0.02*RANDBETWEEN(90,100)/100000,0)</f>
        <v>132</v>
      </c>
      <c r="Q245" t="s">
        <v>691</v>
      </c>
      <c r="R24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Svea.Baumann@de.tomy.com</v>
      </c>
      <c r="S245" s="5" t="str">
        <f ca="1">VLOOKUP(RANDBETWEEN(1,15),Tabelle2!$A$1:$B$15,2,FALSE)</f>
        <v>1B</v>
      </c>
      <c r="T245" t="s">
        <v>1139</v>
      </c>
    </row>
    <row r="246" spans="1:20" x14ac:dyDescent="0.35">
      <c r="A246" s="6">
        <v>244</v>
      </c>
      <c r="B246">
        <v>32501</v>
      </c>
      <c r="C246" s="5">
        <f>IF(ISBLANK(Tabelle1[[#This Row],[Column1]]),"",VALUE(LEFT(Tabelle1[[#This Row],[Column1]],2) &amp; "000"))</f>
        <v>32000</v>
      </c>
      <c r="D246" t="s">
        <v>962</v>
      </c>
      <c r="E246">
        <v>50996</v>
      </c>
      <c r="F246" t="s">
        <v>9</v>
      </c>
      <c r="G246" t="s">
        <v>963</v>
      </c>
      <c r="H246">
        <v>50.883644104003899</v>
      </c>
      <c r="I246">
        <v>6.9868760108947798</v>
      </c>
      <c r="J246" t="s">
        <v>964</v>
      </c>
      <c r="K246" s="5" t="str">
        <f>IF(ISBLANK(Tabelle1[[#This Row],[Column12]]),"",_xlfn.IFNA(VLOOKUP(Tabelle1[[#This Row],[Column12]],Tabelle1!$A$1:$C$89,3,FALSE),""))</f>
        <v>Industrie/ Handwerk</v>
      </c>
      <c r="L246" s="12">
        <f>VALUE(LEFT(Tabelle1[[#This Row],[Column5]],FIND(" T",Tabelle1[[#This Row],[Column5]])-1))*1000</f>
        <v>6900000</v>
      </c>
      <c r="M246" s="12">
        <f ca="1">ROUND(Tabelle1[[#This Row],[Umsatz normiert]]*0.01*RANDBETWEEN(70,130)/100000,0)</f>
        <v>90</v>
      </c>
      <c r="N246" s="12">
        <f ca="1">ROUND(Tabelle1[[#This Row],[Umsatz normiert]]*0.004*RANDBETWEEN(70,130)/100000,0)</f>
        <v>26</v>
      </c>
      <c r="O246" s="12">
        <f ca="1">Tabelle1[[#This Row],[Ertragspotenzial]]-SUM(Tabelle1[[#This Row],[Finanzierungsgeschäft]:[Provision]])</f>
        <v>8</v>
      </c>
      <c r="P246" s="12">
        <f ca="1">ROUND(Tabelle1[[#This Row],[Umsatz normiert]]*0.02*RANDBETWEEN(90,100)/100000,0)</f>
        <v>124</v>
      </c>
      <c r="Q246" t="s">
        <v>692</v>
      </c>
      <c r="R24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Soeren.Franke@lautenschlaeger.net</v>
      </c>
      <c r="S246" s="5" t="str">
        <f ca="1">VLOOKUP(RANDBETWEEN(1,15),Tabelle2!$A$1:$B$15,2,FALSE)</f>
        <v>3A</v>
      </c>
      <c r="T246" t="s">
        <v>1142</v>
      </c>
    </row>
    <row r="247" spans="1:20" x14ac:dyDescent="0.35">
      <c r="A247" s="1">
        <v>245</v>
      </c>
      <c r="B247">
        <v>20410</v>
      </c>
      <c r="C247" s="5">
        <f>IF(ISBLANK(Tabelle1[[#This Row],[Column1]]),"",VALUE(LEFT(Tabelle1[[#This Row],[Column1]],2) &amp; "000"))</f>
        <v>20000</v>
      </c>
      <c r="D247" t="s">
        <v>965</v>
      </c>
      <c r="E247">
        <v>50933</v>
      </c>
      <c r="F247" t="s">
        <v>9</v>
      </c>
      <c r="G247" t="s">
        <v>966</v>
      </c>
      <c r="H247">
        <v>50.9422607421875</v>
      </c>
      <c r="I247">
        <v>6.88034915924072</v>
      </c>
      <c r="J247" t="s">
        <v>442</v>
      </c>
      <c r="K247" s="5" t="str">
        <f>IF(ISBLANK(Tabelle1[[#This Row],[Column12]]),"",_xlfn.IFNA(VLOOKUP(Tabelle1[[#This Row],[Column12]],Tabelle1!$A$1:$C$89,3,FALSE),""))</f>
        <v>Industrie/ Handwerk</v>
      </c>
      <c r="L247" s="12">
        <f>VALUE(LEFT(Tabelle1[[#This Row],[Column5]],FIND(" T",Tabelle1[[#This Row],[Column5]])-1))*1000</f>
        <v>6907000</v>
      </c>
      <c r="M247" s="12">
        <f ca="1">ROUND(Tabelle1[[#This Row],[Umsatz normiert]]*0.01*RANDBETWEEN(70,130)/100000,0)</f>
        <v>81</v>
      </c>
      <c r="N247" s="12">
        <f ca="1">ROUND(Tabelle1[[#This Row],[Umsatz normiert]]*0.004*RANDBETWEEN(70,130)/100000,0)</f>
        <v>26</v>
      </c>
      <c r="O247" s="12">
        <f ca="1">Tabelle1[[#This Row],[Ertragspotenzial]]-SUM(Tabelle1[[#This Row],[Finanzierungsgeschäft]:[Provision]])</f>
        <v>23</v>
      </c>
      <c r="P247" s="12">
        <f ca="1">ROUND(Tabelle1[[#This Row],[Umsatz normiert]]*0.02*RANDBETWEEN(90,100)/100000,0)</f>
        <v>130</v>
      </c>
      <c r="Q247" t="s">
        <v>693</v>
      </c>
      <c r="R24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Lasse.Albrecht@autoplenum.de</v>
      </c>
      <c r="S247" s="5" t="str">
        <f ca="1">VLOOKUP(RANDBETWEEN(1,15),Tabelle2!$A$1:$B$15,2,FALSE)</f>
        <v>1C</v>
      </c>
      <c r="T247" t="s">
        <v>1118</v>
      </c>
    </row>
    <row r="248" spans="1:20" x14ac:dyDescent="0.35">
      <c r="A248" s="6">
        <v>246</v>
      </c>
      <c r="B248">
        <v>87100</v>
      </c>
      <c r="C248" s="5">
        <f>IF(ISBLANK(Tabelle1[[#This Row],[Column1]]),"",VALUE(LEFT(Tabelle1[[#This Row],[Column1]],2) &amp; "000"))</f>
        <v>87000</v>
      </c>
      <c r="D248" t="s">
        <v>967</v>
      </c>
      <c r="E248">
        <v>50765</v>
      </c>
      <c r="F248" t="s">
        <v>9</v>
      </c>
      <c r="G248" t="s">
        <v>968</v>
      </c>
      <c r="H248">
        <v>51.017658233642599</v>
      </c>
      <c r="I248">
        <v>6.8655490875244096</v>
      </c>
      <c r="J248" t="s">
        <v>969</v>
      </c>
      <c r="K248" s="5" t="str">
        <f>IF(ISBLANK(Tabelle1[[#This Row],[Column12]]),"",_xlfn.IFNA(VLOOKUP(Tabelle1[[#This Row],[Column12]],Tabelle1!$A$1:$C$89,3,FALSE),""))</f>
        <v>Bau- und Ausbaugewerbe</v>
      </c>
      <c r="L248" s="12">
        <f>VALUE(LEFT(Tabelle1[[#This Row],[Column5]],FIND(" T",Tabelle1[[#This Row],[Column5]])-1))*1000</f>
        <v>6995000</v>
      </c>
      <c r="M248" s="12">
        <f ca="1">ROUND(Tabelle1[[#This Row],[Umsatz normiert]]*0.01*RANDBETWEEN(70,130)/100000,0)</f>
        <v>90</v>
      </c>
      <c r="N248" s="12">
        <f ca="1">ROUND(Tabelle1[[#This Row],[Umsatz normiert]]*0.004*RANDBETWEEN(70,130)/100000,0)</f>
        <v>24</v>
      </c>
      <c r="O248" s="12">
        <f ca="1">Tabelle1[[#This Row],[Ertragspotenzial]]-SUM(Tabelle1[[#This Row],[Finanzierungsgeschäft]:[Provision]])</f>
        <v>23</v>
      </c>
      <c r="P248" s="12">
        <f ca="1">ROUND(Tabelle1[[#This Row],[Umsatz normiert]]*0.02*RANDBETWEEN(90,100)/100000,0)</f>
        <v>137</v>
      </c>
      <c r="Q248" t="s">
        <v>694</v>
      </c>
      <c r="R24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Emma.Schuster@awo-sz-morillenhang.de</v>
      </c>
      <c r="S248" s="5" t="str">
        <f ca="1">VLOOKUP(RANDBETWEEN(1,15),Tabelle2!$A$1:$B$15,2,FALSE)</f>
        <v>3C</v>
      </c>
    </row>
    <row r="249" spans="1:20" x14ac:dyDescent="0.35">
      <c r="A249" s="1">
        <v>247</v>
      </c>
      <c r="B249">
        <v>73100</v>
      </c>
      <c r="C249" s="5">
        <f>IF(ISBLANK(Tabelle1[[#This Row],[Column1]]),"",VALUE(LEFT(Tabelle1[[#This Row],[Column1]],2) &amp; "000"))</f>
        <v>73000</v>
      </c>
      <c r="D249" t="s">
        <v>970</v>
      </c>
      <c r="E249">
        <v>51063</v>
      </c>
      <c r="F249" t="s">
        <v>9</v>
      </c>
      <c r="G249" t="s">
        <v>971</v>
      </c>
      <c r="H249">
        <v>50.966751098632798</v>
      </c>
      <c r="I249">
        <v>7.0143260955810502</v>
      </c>
      <c r="J249" t="s">
        <v>972</v>
      </c>
      <c r="K249" s="5" t="str">
        <f>IF(ISBLANK(Tabelle1[[#This Row],[Column12]]),"",_xlfn.IFNA(VLOOKUP(Tabelle1[[#This Row],[Column12]],Tabelle1!$A$1:$C$89,3,FALSE),""))</f>
        <v>Dienstleistung</v>
      </c>
      <c r="L249" s="12">
        <f>VALUE(LEFT(Tabelle1[[#This Row],[Column5]],FIND(" T",Tabelle1[[#This Row],[Column5]])-1))*1000</f>
        <v>7000000</v>
      </c>
      <c r="M249" s="12">
        <f ca="1">ROUND(Tabelle1[[#This Row],[Umsatz normiert]]*0.01*RANDBETWEEN(70,130)/100000,0)</f>
        <v>71</v>
      </c>
      <c r="N249" s="12">
        <f ca="1">ROUND(Tabelle1[[#This Row],[Umsatz normiert]]*0.004*RANDBETWEEN(70,130)/100000,0)</f>
        <v>26</v>
      </c>
      <c r="O249" s="12">
        <f ca="1">Tabelle1[[#This Row],[Ertragspotenzial]]-SUM(Tabelle1[[#This Row],[Finanzierungsgeschäft]:[Provision]])</f>
        <v>37</v>
      </c>
      <c r="P249" s="12">
        <f ca="1">ROUND(Tabelle1[[#This Row],[Umsatz normiert]]*0.02*RANDBETWEEN(90,100)/100000,0)</f>
        <v>134</v>
      </c>
      <c r="Q249" t="s">
        <v>695</v>
      </c>
      <c r="R24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Fynn.Simon@autohaus-petersberg.com</v>
      </c>
      <c r="S249" s="5" t="str">
        <f ca="1">VLOOKUP(RANDBETWEEN(1,15),Tabelle2!$A$1:$B$15,2,FALSE)</f>
        <v>2E</v>
      </c>
      <c r="T249" t="s">
        <v>1138</v>
      </c>
    </row>
    <row r="250" spans="1:20" x14ac:dyDescent="0.35">
      <c r="A250" s="6">
        <v>248</v>
      </c>
      <c r="B250">
        <v>46480</v>
      </c>
      <c r="C250" s="5">
        <f>IF(ISBLANK(Tabelle1[[#This Row],[Column1]]),"",VALUE(LEFT(Tabelle1[[#This Row],[Column1]],2) &amp; "000"))</f>
        <v>46000</v>
      </c>
      <c r="D250" t="s">
        <v>973</v>
      </c>
      <c r="E250">
        <v>50672</v>
      </c>
      <c r="F250" t="s">
        <v>9</v>
      </c>
      <c r="G250" t="s">
        <v>974</v>
      </c>
      <c r="H250">
        <v>50.942386627197301</v>
      </c>
      <c r="I250">
        <v>6.9340858459472701</v>
      </c>
      <c r="J250" t="s">
        <v>975</v>
      </c>
      <c r="K250" s="5" t="str">
        <f>IF(ISBLANK(Tabelle1[[#This Row],[Column12]]),"",_xlfn.IFNA(VLOOKUP(Tabelle1[[#This Row],[Column12]],Tabelle1!$A$1:$C$89,3,FALSE),""))</f>
        <v>Großhandel</v>
      </c>
      <c r="L250" s="12">
        <f>VALUE(LEFT(Tabelle1[[#This Row],[Column5]],FIND(" T",Tabelle1[[#This Row],[Column5]])-1))*1000</f>
        <v>7000000</v>
      </c>
      <c r="M250" s="12">
        <f ca="1">ROUND(Tabelle1[[#This Row],[Umsatz normiert]]*0.01*RANDBETWEEN(70,130)/100000,0)</f>
        <v>59</v>
      </c>
      <c r="N250" s="12">
        <f ca="1">ROUND(Tabelle1[[#This Row],[Umsatz normiert]]*0.004*RANDBETWEEN(70,130)/100000,0)</f>
        <v>25</v>
      </c>
      <c r="O250" s="12">
        <f ca="1">Tabelle1[[#This Row],[Ertragspotenzial]]-SUM(Tabelle1[[#This Row],[Finanzierungsgeschäft]:[Provision]])</f>
        <v>43</v>
      </c>
      <c r="P250" s="12">
        <f ca="1">ROUND(Tabelle1[[#This Row],[Umsatz normiert]]*0.02*RANDBETWEEN(90,100)/100000,0)</f>
        <v>127</v>
      </c>
      <c r="Q250" t="s">
        <v>696</v>
      </c>
      <c r="R25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Carolin.Ludwig@tamonline.de</v>
      </c>
      <c r="S250" s="5" t="str">
        <f ca="1">VLOOKUP(RANDBETWEEN(1,15),Tabelle2!$A$1:$B$15,2,FALSE)</f>
        <v>1B</v>
      </c>
      <c r="T250" t="s">
        <v>1128</v>
      </c>
    </row>
    <row r="251" spans="1:20" x14ac:dyDescent="0.35">
      <c r="A251" s="1">
        <v>249</v>
      </c>
      <c r="B251">
        <v>71122</v>
      </c>
      <c r="C251" s="5">
        <f>IF(ISBLANK(Tabelle1[[#This Row],[Column1]]),"",VALUE(LEFT(Tabelle1[[#This Row],[Column1]],2) &amp; "000"))</f>
        <v>71000</v>
      </c>
      <c r="D251" t="s">
        <v>976</v>
      </c>
      <c r="E251">
        <v>50677</v>
      </c>
      <c r="F251" t="s">
        <v>9</v>
      </c>
      <c r="G251" t="s">
        <v>977</v>
      </c>
      <c r="H251">
        <v>50.922035217285199</v>
      </c>
      <c r="I251">
        <v>6.9494361877441397</v>
      </c>
      <c r="J251" t="s">
        <v>978</v>
      </c>
      <c r="K251" s="5" t="str">
        <f>IF(ISBLANK(Tabelle1[[#This Row],[Column12]]),"",_xlfn.IFNA(VLOOKUP(Tabelle1[[#This Row],[Column12]],Tabelle1!$A$1:$C$89,3,FALSE),""))</f>
        <v>Dienstleistung</v>
      </c>
      <c r="L251" s="12">
        <f>VALUE(LEFT(Tabelle1[[#This Row],[Column5]],FIND(" T",Tabelle1[[#This Row],[Column5]])-1))*1000</f>
        <v>7000000</v>
      </c>
      <c r="M251" s="12">
        <f ca="1">ROUND(Tabelle1[[#This Row],[Umsatz normiert]]*0.01*RANDBETWEEN(70,130)/100000,0)</f>
        <v>88</v>
      </c>
      <c r="N251" s="12">
        <f ca="1">ROUND(Tabelle1[[#This Row],[Umsatz normiert]]*0.004*RANDBETWEEN(70,130)/100000,0)</f>
        <v>34</v>
      </c>
      <c r="O251" s="12">
        <f ca="1">Tabelle1[[#This Row],[Ertragspotenzial]]-SUM(Tabelle1[[#This Row],[Finanzierungsgeschäft]:[Provision]])</f>
        <v>5</v>
      </c>
      <c r="P251" s="12">
        <f ca="1">ROUND(Tabelle1[[#This Row],[Umsatz normiert]]*0.02*RANDBETWEEN(90,100)/100000,0)</f>
        <v>127</v>
      </c>
      <c r="Q251" t="s">
        <v>697</v>
      </c>
      <c r="R25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Oliver.Boehm@awd-ingenieure.info</v>
      </c>
      <c r="S251" s="5" t="str">
        <f ca="1">VLOOKUP(RANDBETWEEN(1,15),Tabelle2!$A$1:$B$15,2,FALSE)</f>
        <v>3D</v>
      </c>
      <c r="T251" t="s">
        <v>1137</v>
      </c>
    </row>
    <row r="252" spans="1:20" x14ac:dyDescent="0.35">
      <c r="A252" s="6">
        <v>250</v>
      </c>
      <c r="B252">
        <v>52291</v>
      </c>
      <c r="C252" s="5">
        <f>IF(ISBLANK(Tabelle1[[#This Row],[Column1]]),"",VALUE(LEFT(Tabelle1[[#This Row],[Column1]],2) &amp; "000"))</f>
        <v>52000</v>
      </c>
      <c r="D252" t="s">
        <v>979</v>
      </c>
      <c r="E252">
        <v>50999</v>
      </c>
      <c r="F252" t="s">
        <v>9</v>
      </c>
      <c r="G252" t="s">
        <v>977</v>
      </c>
      <c r="H252">
        <v>50.870460510253899</v>
      </c>
      <c r="I252">
        <v>7.0157051086425799</v>
      </c>
      <c r="K252" s="5" t="str">
        <f>IF(ISBLANK(Tabelle1[[#This Row],[Column12]]),"",_xlfn.IFNA(VLOOKUP(Tabelle1[[#This Row],[Column12]],Tabelle1!$A$1:$C$89,3,FALSE),""))</f>
        <v>Industrie/ Handwerk</v>
      </c>
      <c r="L252" s="12">
        <f>VALUE(LEFT(Tabelle1[[#This Row],[Column5]],FIND(" T",Tabelle1[[#This Row],[Column5]])-1))*1000</f>
        <v>7000000</v>
      </c>
      <c r="M252" s="12">
        <f ca="1">ROUND(Tabelle1[[#This Row],[Umsatz normiert]]*0.01*RANDBETWEEN(70,130)/100000,0)</f>
        <v>55</v>
      </c>
      <c r="N252" s="12">
        <f ca="1">ROUND(Tabelle1[[#This Row],[Umsatz normiert]]*0.004*RANDBETWEEN(70,130)/100000,0)</f>
        <v>35</v>
      </c>
      <c r="O252" s="12">
        <f ca="1">Tabelle1[[#This Row],[Ertragspotenzial]]-SUM(Tabelle1[[#This Row],[Finanzierungsgeschäft]:[Provision]])</f>
        <v>47</v>
      </c>
      <c r="P252" s="12">
        <f ca="1">ROUND(Tabelle1[[#This Row],[Umsatz normiert]]*0.02*RANDBETWEEN(90,100)/100000,0)</f>
        <v>137</v>
      </c>
      <c r="Q252" t="s">
        <v>698</v>
      </c>
      <c r="R25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252" s="5" t="str">
        <f ca="1">VLOOKUP(RANDBETWEEN(1,15),Tabelle2!$A$1:$B$15,2,FALSE)</f>
        <v>2E</v>
      </c>
      <c r="T252" t="s">
        <v>1135</v>
      </c>
    </row>
    <row r="253" spans="1:20" x14ac:dyDescent="0.35">
      <c r="A253" s="1">
        <v>251</v>
      </c>
      <c r="B253">
        <v>62090</v>
      </c>
      <c r="C253" s="5">
        <f>IF(ISBLANK(Tabelle1[[#This Row],[Column1]]),"",VALUE(LEFT(Tabelle1[[#This Row],[Column1]],2) &amp; "000"))</f>
        <v>62000</v>
      </c>
      <c r="D253" t="s">
        <v>980</v>
      </c>
      <c r="E253">
        <v>50735</v>
      </c>
      <c r="F253" t="s">
        <v>9</v>
      </c>
      <c r="G253" t="s">
        <v>977</v>
      </c>
      <c r="H253">
        <v>50.9937553405762</v>
      </c>
      <c r="I253">
        <v>6.9599199295043901</v>
      </c>
      <c r="J253" t="s">
        <v>981</v>
      </c>
      <c r="K253" s="5" t="str">
        <f>IF(ISBLANK(Tabelle1[[#This Row],[Column12]]),"",_xlfn.IFNA(VLOOKUP(Tabelle1[[#This Row],[Column12]],Tabelle1!$A$1:$C$89,3,FALSE),""))</f>
        <v>Dienstleistung</v>
      </c>
      <c r="L253" s="12">
        <f>VALUE(LEFT(Tabelle1[[#This Row],[Column5]],FIND(" T",Tabelle1[[#This Row],[Column5]])-1))*1000</f>
        <v>7000000</v>
      </c>
      <c r="M253" s="12">
        <f ca="1">ROUND(Tabelle1[[#This Row],[Umsatz normiert]]*0.01*RANDBETWEEN(70,130)/100000,0)</f>
        <v>82</v>
      </c>
      <c r="N253" s="12">
        <f ca="1">ROUND(Tabelle1[[#This Row],[Umsatz normiert]]*0.004*RANDBETWEEN(70,130)/100000,0)</f>
        <v>31</v>
      </c>
      <c r="O253" s="12">
        <f ca="1">Tabelle1[[#This Row],[Ertragspotenzial]]-SUM(Tabelle1[[#This Row],[Finanzierungsgeschäft]:[Provision]])</f>
        <v>20</v>
      </c>
      <c r="P253" s="12">
        <f ca="1">ROUND(Tabelle1[[#This Row],[Umsatz normiert]]*0.02*RANDBETWEEN(90,100)/100000,0)</f>
        <v>133</v>
      </c>
      <c r="Q253" t="s">
        <v>699</v>
      </c>
      <c r="R25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Gunnar.Kraus@immowelt.de</v>
      </c>
      <c r="S253" s="5" t="str">
        <f ca="1">VLOOKUP(RANDBETWEEN(1,15),Tabelle2!$A$1:$B$15,2,FALSE)</f>
        <v>2B</v>
      </c>
      <c r="T253" t="s">
        <v>1112</v>
      </c>
    </row>
    <row r="254" spans="1:20" x14ac:dyDescent="0.35">
      <c r="A254" s="6">
        <v>252</v>
      </c>
      <c r="B254">
        <v>46750</v>
      </c>
      <c r="C254" s="5">
        <f>IF(ISBLANK(Tabelle1[[#This Row],[Column1]]),"",VALUE(LEFT(Tabelle1[[#This Row],[Column1]],2) &amp; "000"))</f>
        <v>46000</v>
      </c>
      <c r="D254" t="s">
        <v>982</v>
      </c>
      <c r="E254">
        <v>50825</v>
      </c>
      <c r="F254" t="s">
        <v>9</v>
      </c>
      <c r="G254" t="s">
        <v>977</v>
      </c>
      <c r="H254">
        <v>50.955005645752003</v>
      </c>
      <c r="I254">
        <v>6.9111170768737802</v>
      </c>
      <c r="J254" t="s">
        <v>983</v>
      </c>
      <c r="K254" s="5" t="str">
        <f>IF(ISBLANK(Tabelle1[[#This Row],[Column12]]),"",_xlfn.IFNA(VLOOKUP(Tabelle1[[#This Row],[Column12]],Tabelle1!$A$1:$C$89,3,FALSE),""))</f>
        <v>Großhandel</v>
      </c>
      <c r="L254" s="12">
        <f>VALUE(LEFT(Tabelle1[[#This Row],[Column5]],FIND(" T",Tabelle1[[#This Row],[Column5]])-1))*1000</f>
        <v>7000000</v>
      </c>
      <c r="M254" s="12">
        <f ca="1">ROUND(Tabelle1[[#This Row],[Umsatz normiert]]*0.01*RANDBETWEEN(70,130)/100000,0)</f>
        <v>49</v>
      </c>
      <c r="N254" s="12">
        <f ca="1">ROUND(Tabelle1[[#This Row],[Umsatz normiert]]*0.004*RANDBETWEEN(70,130)/100000,0)</f>
        <v>22</v>
      </c>
      <c r="O254" s="12">
        <f ca="1">Tabelle1[[#This Row],[Ertragspotenzial]]-SUM(Tabelle1[[#This Row],[Finanzierungsgeschäft]:[Provision]])</f>
        <v>58</v>
      </c>
      <c r="P254" s="12">
        <f ca="1">ROUND(Tabelle1[[#This Row],[Umsatz normiert]]*0.02*RANDBETWEEN(90,100)/100000,0)</f>
        <v>129</v>
      </c>
      <c r="Q254" t="s">
        <v>700</v>
      </c>
      <c r="R25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Ben.Martin@lead.de</v>
      </c>
      <c r="S254" s="5" t="str">
        <f ca="1">VLOOKUP(RANDBETWEEN(1,15),Tabelle2!$A$1:$B$15,2,FALSE)</f>
        <v>3D</v>
      </c>
      <c r="T254" t="s">
        <v>1149</v>
      </c>
    </row>
    <row r="255" spans="1:20" x14ac:dyDescent="0.35">
      <c r="A255" s="1">
        <v>253</v>
      </c>
      <c r="B255">
        <v>46693</v>
      </c>
      <c r="C255" s="5">
        <f>IF(ISBLANK(Tabelle1[[#This Row],[Column1]]),"",VALUE(LEFT(Tabelle1[[#This Row],[Column1]],2) &amp; "000"))</f>
        <v>46000</v>
      </c>
      <c r="D255" t="s">
        <v>984</v>
      </c>
      <c r="E255">
        <v>50859</v>
      </c>
      <c r="F255" t="s">
        <v>9</v>
      </c>
      <c r="G255" t="s">
        <v>985</v>
      </c>
      <c r="H255">
        <v>50.949558258056598</v>
      </c>
      <c r="I255">
        <v>6.8277702331543004</v>
      </c>
      <c r="J255" t="s">
        <v>986</v>
      </c>
      <c r="K255" s="5" t="str">
        <f>IF(ISBLANK(Tabelle1[[#This Row],[Column12]]),"",_xlfn.IFNA(VLOOKUP(Tabelle1[[#This Row],[Column12]],Tabelle1!$A$1:$C$89,3,FALSE),""))</f>
        <v>Großhandel</v>
      </c>
      <c r="L255" s="12">
        <f>VALUE(LEFT(Tabelle1[[#This Row],[Column5]],FIND(" T",Tabelle1[[#This Row],[Column5]])-1))*1000</f>
        <v>7000000</v>
      </c>
      <c r="M255" s="12">
        <f ca="1">ROUND(Tabelle1[[#This Row],[Umsatz normiert]]*0.01*RANDBETWEEN(70,130)/100000,0)</f>
        <v>81</v>
      </c>
      <c r="N255" s="12">
        <f ca="1">ROUND(Tabelle1[[#This Row],[Umsatz normiert]]*0.004*RANDBETWEEN(70,130)/100000,0)</f>
        <v>25</v>
      </c>
      <c r="O255" s="12">
        <f ca="1">Tabelle1[[#This Row],[Ertragspotenzial]]-SUM(Tabelle1[[#This Row],[Finanzierungsgeschäft]:[Provision]])</f>
        <v>30</v>
      </c>
      <c r="P255" s="12">
        <f ca="1">ROUND(Tabelle1[[#This Row],[Umsatz normiert]]*0.02*RANDBETWEEN(90,100)/100000,0)</f>
        <v>136</v>
      </c>
      <c r="Q255" t="s">
        <v>701</v>
      </c>
      <c r="R25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Josef.Schumacher@segensolar.de</v>
      </c>
      <c r="S255" s="5" t="str">
        <f ca="1">VLOOKUP(RANDBETWEEN(1,15),Tabelle2!$A$1:$B$15,2,FALSE)</f>
        <v>2E</v>
      </c>
      <c r="T255" t="s">
        <v>1164</v>
      </c>
    </row>
    <row r="256" spans="1:20" x14ac:dyDescent="0.35">
      <c r="A256" s="6">
        <v>254</v>
      </c>
      <c r="B256">
        <v>68100</v>
      </c>
      <c r="C256" s="5">
        <f>IF(ISBLANK(Tabelle1[[#This Row],[Column1]]),"",VALUE(LEFT(Tabelle1[[#This Row],[Column1]],2) &amp; "000"))</f>
        <v>68000</v>
      </c>
      <c r="D256" t="s">
        <v>987</v>
      </c>
      <c r="E256">
        <v>50968</v>
      </c>
      <c r="F256" t="s">
        <v>9</v>
      </c>
      <c r="G256" t="s">
        <v>985</v>
      </c>
      <c r="H256">
        <v>50.852989999999998</v>
      </c>
      <c r="I256">
        <v>6.9216199999999999</v>
      </c>
      <c r="J256" t="s">
        <v>988</v>
      </c>
      <c r="K256" s="5" t="str">
        <f>IF(ISBLANK(Tabelle1[[#This Row],[Column12]]),"",_xlfn.IFNA(VLOOKUP(Tabelle1[[#This Row],[Column12]],Tabelle1!$A$1:$C$89,3,FALSE),""))</f>
        <v>Bau- und Ausbaugewerbe</v>
      </c>
      <c r="L256" s="12">
        <f>VALUE(LEFT(Tabelle1[[#This Row],[Column5]],FIND(" T",Tabelle1[[#This Row],[Column5]])-1))*1000</f>
        <v>7000000</v>
      </c>
      <c r="M256" s="12">
        <f ca="1">ROUND(Tabelle1[[#This Row],[Umsatz normiert]]*0.01*RANDBETWEEN(70,130)/100000,0)</f>
        <v>67</v>
      </c>
      <c r="N256" s="12">
        <f ca="1">ROUND(Tabelle1[[#This Row],[Umsatz normiert]]*0.004*RANDBETWEEN(70,130)/100000,0)</f>
        <v>34</v>
      </c>
      <c r="O256" s="12">
        <f ca="1">Tabelle1[[#This Row],[Ertragspotenzial]]-SUM(Tabelle1[[#This Row],[Finanzierungsgeschäft]:[Provision]])</f>
        <v>36</v>
      </c>
      <c r="P256" s="12">
        <f ca="1">ROUND(Tabelle1[[#This Row],[Umsatz normiert]]*0.02*RANDBETWEEN(90,100)/100000,0)</f>
        <v>137</v>
      </c>
      <c r="Q256" t="s">
        <v>702</v>
      </c>
      <c r="R25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Dana.Kraemer@redacon.eu</v>
      </c>
      <c r="S256" s="5" t="str">
        <f ca="1">VLOOKUP(RANDBETWEEN(1,15),Tabelle2!$A$1:$B$15,2,FALSE)</f>
        <v>1E</v>
      </c>
      <c r="T256" t="s">
        <v>1167</v>
      </c>
    </row>
    <row r="257" spans="1:20" x14ac:dyDescent="0.35">
      <c r="A257" s="1">
        <v>255</v>
      </c>
      <c r="B257">
        <v>1400</v>
      </c>
      <c r="C257" s="5">
        <f>IF(ISBLANK(Tabelle1[[#This Row],[Column1]]),"",VALUE(LEFT(Tabelle1[[#This Row],[Column1]],2) &amp; "000"))</f>
        <v>14000</v>
      </c>
      <c r="D257" t="s">
        <v>989</v>
      </c>
      <c r="E257">
        <v>51143</v>
      </c>
      <c r="F257" t="s">
        <v>9</v>
      </c>
      <c r="G257" t="s">
        <v>985</v>
      </c>
      <c r="H257">
        <v>50.864944458007798</v>
      </c>
      <c r="I257">
        <v>7.0470781326293901</v>
      </c>
      <c r="K257" s="5" t="str">
        <f>IF(ISBLANK(Tabelle1[[#This Row],[Column12]]),"",_xlfn.IFNA(VLOOKUP(Tabelle1[[#This Row],[Column12]],Tabelle1!$A$1:$C$89,3,FALSE),""))</f>
        <v>Industrie/ Handwerk</v>
      </c>
      <c r="L257" s="12">
        <f>VALUE(LEFT(Tabelle1[[#This Row],[Column5]],FIND(" T",Tabelle1[[#This Row],[Column5]])-1))*1000</f>
        <v>7000000</v>
      </c>
      <c r="M257" s="12">
        <f ca="1">ROUND(Tabelle1[[#This Row],[Umsatz normiert]]*0.01*RANDBETWEEN(70,130)/100000,0)</f>
        <v>64</v>
      </c>
      <c r="N257" s="12">
        <f ca="1">ROUND(Tabelle1[[#This Row],[Umsatz normiert]]*0.004*RANDBETWEEN(70,130)/100000,0)</f>
        <v>35</v>
      </c>
      <c r="O257" s="12">
        <f ca="1">Tabelle1[[#This Row],[Ertragspotenzial]]-SUM(Tabelle1[[#This Row],[Finanzierungsgeschäft]:[Provision]])</f>
        <v>40</v>
      </c>
      <c r="P257" s="12">
        <f ca="1">ROUND(Tabelle1[[#This Row],[Umsatz normiert]]*0.02*RANDBETWEEN(90,100)/100000,0)</f>
        <v>139</v>
      </c>
      <c r="Q257" t="s">
        <v>703</v>
      </c>
      <c r="R25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257" s="5" t="str">
        <f ca="1">VLOOKUP(RANDBETWEEN(1,15),Tabelle2!$A$1:$B$15,2,FALSE)</f>
        <v>1C</v>
      </c>
      <c r="T257" t="s">
        <v>1168</v>
      </c>
    </row>
    <row r="258" spans="1:20" x14ac:dyDescent="0.35">
      <c r="A258" s="6">
        <v>256</v>
      </c>
      <c r="B258">
        <v>46734</v>
      </c>
      <c r="C258" s="5">
        <f>IF(ISBLANK(Tabelle1[[#This Row],[Column1]]),"",VALUE(LEFT(Tabelle1[[#This Row],[Column1]],2) &amp; "000"))</f>
        <v>46000</v>
      </c>
      <c r="D258" t="s">
        <v>990</v>
      </c>
      <c r="E258">
        <v>50767</v>
      </c>
      <c r="F258" t="s">
        <v>9</v>
      </c>
      <c r="G258" t="s">
        <v>991</v>
      </c>
      <c r="H258">
        <v>51.004230499267599</v>
      </c>
      <c r="I258">
        <v>6.88909912109375</v>
      </c>
      <c r="J258" t="s">
        <v>992</v>
      </c>
      <c r="K258" s="5" t="str">
        <f>IF(ISBLANK(Tabelle1[[#This Row],[Column12]]),"",_xlfn.IFNA(VLOOKUP(Tabelle1[[#This Row],[Column12]],Tabelle1!$A$1:$C$89,3,FALSE),""))</f>
        <v>Großhandel</v>
      </c>
      <c r="L258" s="12">
        <f>VALUE(LEFT(Tabelle1[[#This Row],[Column5]],FIND(" T",Tabelle1[[#This Row],[Column5]])-1))*1000</f>
        <v>7006000</v>
      </c>
      <c r="M258" s="12">
        <f ca="1">ROUND(Tabelle1[[#This Row],[Umsatz normiert]]*0.01*RANDBETWEEN(70,130)/100000,0)</f>
        <v>69</v>
      </c>
      <c r="N258" s="12">
        <f ca="1">ROUND(Tabelle1[[#This Row],[Umsatz normiert]]*0.004*RANDBETWEEN(70,130)/100000,0)</f>
        <v>32</v>
      </c>
      <c r="O258" s="12">
        <f ca="1">Tabelle1[[#This Row],[Ertragspotenzial]]-SUM(Tabelle1[[#This Row],[Finanzierungsgeschäft]:[Provision]])</f>
        <v>29</v>
      </c>
      <c r="P258" s="12">
        <f ca="1">ROUND(Tabelle1[[#This Row],[Umsatz normiert]]*0.02*RANDBETWEEN(90,100)/100000,0)</f>
        <v>130</v>
      </c>
      <c r="Q258" t="s">
        <v>704</v>
      </c>
      <c r="R25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Ilka.Stein@thoma-beton.de</v>
      </c>
      <c r="S258" s="5" t="str">
        <f ca="1">VLOOKUP(RANDBETWEEN(1,15),Tabelle2!$A$1:$B$15,2,FALSE)</f>
        <v>2B</v>
      </c>
      <c r="T258" t="s">
        <v>1163</v>
      </c>
    </row>
    <row r="259" spans="1:20" x14ac:dyDescent="0.35">
      <c r="A259" s="1">
        <v>257</v>
      </c>
      <c r="B259">
        <v>43220</v>
      </c>
      <c r="C259" s="5">
        <f>IF(ISBLANK(Tabelle1[[#This Row],[Column1]]),"",VALUE(LEFT(Tabelle1[[#This Row],[Column1]],2) &amp; "000"))</f>
        <v>43000</v>
      </c>
      <c r="D259" t="s">
        <v>993</v>
      </c>
      <c r="E259">
        <v>50859</v>
      </c>
      <c r="F259" t="s">
        <v>9</v>
      </c>
      <c r="G259" t="s">
        <v>994</v>
      </c>
      <c r="H259">
        <v>50.949558258056598</v>
      </c>
      <c r="I259">
        <v>6.8277702331543004</v>
      </c>
      <c r="J259" t="s">
        <v>995</v>
      </c>
      <c r="K259" s="5" t="str">
        <f>IF(ISBLANK(Tabelle1[[#This Row],[Column12]]),"",_xlfn.IFNA(VLOOKUP(Tabelle1[[#This Row],[Column12]],Tabelle1!$A$1:$C$89,3,FALSE),""))</f>
        <v>Bau- und Ausbaugewerbe</v>
      </c>
      <c r="L259" s="12">
        <f>VALUE(LEFT(Tabelle1[[#This Row],[Column5]],FIND(" T",Tabelle1[[#This Row],[Column5]])-1))*1000</f>
        <v>7072000</v>
      </c>
      <c r="M259" s="12">
        <f ca="1">ROUND(Tabelle1[[#This Row],[Umsatz normiert]]*0.01*RANDBETWEEN(70,130)/100000,0)</f>
        <v>65</v>
      </c>
      <c r="N259" s="12">
        <f ca="1">ROUND(Tabelle1[[#This Row],[Umsatz normiert]]*0.004*RANDBETWEEN(70,130)/100000,0)</f>
        <v>20</v>
      </c>
      <c r="O259" s="12">
        <f ca="1">Tabelle1[[#This Row],[Ertragspotenzial]]-SUM(Tabelle1[[#This Row],[Finanzierungsgeschäft]:[Provision]])</f>
        <v>52</v>
      </c>
      <c r="P259" s="12">
        <f ca="1">ROUND(Tabelle1[[#This Row],[Umsatz normiert]]*0.02*RANDBETWEEN(90,100)/100000,0)</f>
        <v>137</v>
      </c>
      <c r="Q259" t="s">
        <v>705</v>
      </c>
      <c r="R25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Xanthippe.Jaeger@climalevel.com</v>
      </c>
      <c r="S259" s="5" t="str">
        <f ca="1">VLOOKUP(RANDBETWEEN(1,15),Tabelle2!$A$1:$B$15,2,FALSE)</f>
        <v>2C</v>
      </c>
      <c r="T259" t="s">
        <v>1164</v>
      </c>
    </row>
    <row r="260" spans="1:20" x14ac:dyDescent="0.35">
      <c r="A260" s="6">
        <v>258</v>
      </c>
      <c r="B260">
        <v>35130</v>
      </c>
      <c r="C260" s="5">
        <f>IF(ISBLANK(Tabelle1[[#This Row],[Column1]]),"",VALUE(LEFT(Tabelle1[[#This Row],[Column1]],2) &amp; "000"))</f>
        <v>35000</v>
      </c>
      <c r="D260" t="s">
        <v>996</v>
      </c>
      <c r="E260">
        <v>50969</v>
      </c>
      <c r="F260" t="s">
        <v>9</v>
      </c>
      <c r="G260" t="s">
        <v>997</v>
      </c>
      <c r="J260" t="s">
        <v>998</v>
      </c>
      <c r="K260" s="5" t="str">
        <f>IF(ISBLANK(Tabelle1[[#This Row],[Column12]]),"",_xlfn.IFNA(VLOOKUP(Tabelle1[[#This Row],[Column12]],Tabelle1!$A$1:$C$89,3,FALSE),""))</f>
        <v>Dienstleistung</v>
      </c>
      <c r="L260" s="12">
        <f>VALUE(LEFT(Tabelle1[[#This Row],[Column5]],FIND(" T",Tabelle1[[#This Row],[Column5]])-1))*1000</f>
        <v>7075000</v>
      </c>
      <c r="M260" s="12">
        <f ca="1">ROUND(Tabelle1[[#This Row],[Umsatz normiert]]*0.01*RANDBETWEEN(70,130)/100000,0)</f>
        <v>53</v>
      </c>
      <c r="N260" s="12">
        <f ca="1">ROUND(Tabelle1[[#This Row],[Umsatz normiert]]*0.004*RANDBETWEEN(70,130)/100000,0)</f>
        <v>29</v>
      </c>
      <c r="O260" s="12">
        <f ca="1">Tabelle1[[#This Row],[Ertragspotenzial]]-SUM(Tabelle1[[#This Row],[Finanzierungsgeschäft]:[Provision]])</f>
        <v>58</v>
      </c>
      <c r="P260" s="12">
        <f ca="1">ROUND(Tabelle1[[#This Row],[Umsatz normiert]]*0.02*RANDBETWEEN(90,100)/100000,0)</f>
        <v>140</v>
      </c>
      <c r="Q260" t="s">
        <v>706</v>
      </c>
      <c r="R26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Thomas.Otto@genek.de</v>
      </c>
      <c r="S260" s="5" t="str">
        <f ca="1">VLOOKUP(RANDBETWEEN(1,15),Tabelle2!$A$1:$B$15,2,FALSE)</f>
        <v>3D</v>
      </c>
    </row>
    <row r="261" spans="1:20" x14ac:dyDescent="0.35">
      <c r="A261" s="1">
        <v>259</v>
      </c>
      <c r="C261" s="5" t="str">
        <f>IF(ISBLANK(Tabelle1[[#This Row],[Column1]]),"",VALUE(LEFT(Tabelle1[[#This Row],[Column1]],2) &amp; "000"))</f>
        <v/>
      </c>
      <c r="D261" t="s">
        <v>999</v>
      </c>
      <c r="E261">
        <v>50668</v>
      </c>
      <c r="F261" t="s">
        <v>9</v>
      </c>
      <c r="G261" t="s">
        <v>1000</v>
      </c>
      <c r="H261">
        <v>50.949878692627003</v>
      </c>
      <c r="I261">
        <v>6.9641637802123997</v>
      </c>
      <c r="J261" t="s">
        <v>1001</v>
      </c>
      <c r="K261" s="5" t="str">
        <f>IF(ISBLANK(Tabelle1[[#This Row],[Column12]]),"",_xlfn.IFNA(VLOOKUP(Tabelle1[[#This Row],[Column12]],Tabelle1!$A$1:$C$89,3,FALSE),""))</f>
        <v/>
      </c>
      <c r="L261" s="12">
        <f>VALUE(LEFT(Tabelle1[[#This Row],[Column5]],FIND(" T",Tabelle1[[#This Row],[Column5]])-1))*1000</f>
        <v>7078000</v>
      </c>
      <c r="M261" s="12">
        <f ca="1">ROUND(Tabelle1[[#This Row],[Umsatz normiert]]*0.01*RANDBETWEEN(70,130)/100000,0)</f>
        <v>73</v>
      </c>
      <c r="N261" s="12">
        <f ca="1">ROUND(Tabelle1[[#This Row],[Umsatz normiert]]*0.004*RANDBETWEEN(70,130)/100000,0)</f>
        <v>32</v>
      </c>
      <c r="O261" s="12">
        <f ca="1">Tabelle1[[#This Row],[Ertragspotenzial]]-SUM(Tabelle1[[#This Row],[Finanzierungsgeschäft]:[Provision]])</f>
        <v>32</v>
      </c>
      <c r="P261" s="12">
        <f ca="1">ROUND(Tabelle1[[#This Row],[Umsatz normiert]]*0.02*RANDBETWEEN(90,100)/100000,0)</f>
        <v>137</v>
      </c>
      <c r="Q261" t="s">
        <v>707</v>
      </c>
      <c r="R26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Mia.Sommer@dufehlstuns.de</v>
      </c>
      <c r="S261" s="5" t="str">
        <f ca="1">VLOOKUP(RANDBETWEEN(1,15),Tabelle2!$A$1:$B$15,2,FALSE)</f>
        <v>1E</v>
      </c>
      <c r="T261" t="s">
        <v>1116</v>
      </c>
    </row>
    <row r="262" spans="1:20" x14ac:dyDescent="0.35">
      <c r="A262" s="6">
        <v>260</v>
      </c>
      <c r="B262">
        <v>28290</v>
      </c>
      <c r="C262" s="5">
        <f>IF(ISBLANK(Tabelle1[[#This Row],[Column1]]),"",VALUE(LEFT(Tabelle1[[#This Row],[Column1]],2) &amp; "000"))</f>
        <v>28000</v>
      </c>
      <c r="D262" t="s">
        <v>1002</v>
      </c>
      <c r="E262">
        <v>51105</v>
      </c>
      <c r="F262" t="s">
        <v>9</v>
      </c>
      <c r="G262" t="s">
        <v>1003</v>
      </c>
      <c r="H262">
        <v>50.917526245117202</v>
      </c>
      <c r="I262">
        <v>6.9957427978515598</v>
      </c>
      <c r="J262" t="s">
        <v>1004</v>
      </c>
      <c r="K262" s="5" t="str">
        <f>IF(ISBLANK(Tabelle1[[#This Row],[Column12]]),"",_xlfn.IFNA(VLOOKUP(Tabelle1[[#This Row],[Column12]],Tabelle1!$A$1:$C$89,3,FALSE),""))</f>
        <v>Industrie/ Handwerk</v>
      </c>
      <c r="L262" s="12">
        <f>VALUE(LEFT(Tabelle1[[#This Row],[Column5]],FIND(" T",Tabelle1[[#This Row],[Column5]])-1))*1000</f>
        <v>7100000</v>
      </c>
      <c r="M262" s="12">
        <f ca="1">ROUND(Tabelle1[[#This Row],[Umsatz normiert]]*0.01*RANDBETWEEN(70,130)/100000,0)</f>
        <v>51</v>
      </c>
      <c r="N262" s="12">
        <f ca="1">ROUND(Tabelle1[[#This Row],[Umsatz normiert]]*0.004*RANDBETWEEN(70,130)/100000,0)</f>
        <v>28</v>
      </c>
      <c r="O262" s="12">
        <f ca="1">Tabelle1[[#This Row],[Ertragspotenzial]]-SUM(Tabelle1[[#This Row],[Finanzierungsgeschäft]:[Provision]])</f>
        <v>49</v>
      </c>
      <c r="P262" s="12">
        <f ca="1">ROUND(Tabelle1[[#This Row],[Umsatz normiert]]*0.02*RANDBETWEEN(90,100)/100000,0)</f>
        <v>128</v>
      </c>
      <c r="Q262" t="s">
        <v>708</v>
      </c>
      <c r="R26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Jan.Gross@munk-schmitz.de</v>
      </c>
      <c r="S262" s="5" t="str">
        <f ca="1">VLOOKUP(RANDBETWEEN(1,15),Tabelle2!$A$1:$B$15,2,FALSE)</f>
        <v>2C</v>
      </c>
      <c r="T262" t="s">
        <v>1144</v>
      </c>
    </row>
    <row r="263" spans="1:20" x14ac:dyDescent="0.35">
      <c r="A263" s="1">
        <v>261</v>
      </c>
      <c r="B263">
        <v>70220</v>
      </c>
      <c r="C263" s="5">
        <f>IF(ISBLANK(Tabelle1[[#This Row],[Column1]]),"",VALUE(LEFT(Tabelle1[[#This Row],[Column1]],2) &amp; "000"))</f>
        <v>70000</v>
      </c>
      <c r="D263" t="s">
        <v>1005</v>
      </c>
      <c r="E263">
        <v>50679</v>
      </c>
      <c r="F263" t="s">
        <v>9</v>
      </c>
      <c r="G263" t="s">
        <v>1006</v>
      </c>
      <c r="H263">
        <v>50.934822082519503</v>
      </c>
      <c r="I263">
        <v>6.98110008239746</v>
      </c>
      <c r="J263" t="s">
        <v>1007</v>
      </c>
      <c r="K263" s="5" t="str">
        <f>IF(ISBLANK(Tabelle1[[#This Row],[Column12]]),"",_xlfn.IFNA(VLOOKUP(Tabelle1[[#This Row],[Column12]],Tabelle1!$A$1:$C$89,3,FALSE),""))</f>
        <v>Dienstleistung</v>
      </c>
      <c r="L263" s="12">
        <f>VALUE(LEFT(Tabelle1[[#This Row],[Column5]],FIND(" T",Tabelle1[[#This Row],[Column5]])-1))*1000</f>
        <v>7100000</v>
      </c>
      <c r="M263" s="12">
        <f ca="1">ROUND(Tabelle1[[#This Row],[Umsatz normiert]]*0.01*RANDBETWEEN(70,130)/100000,0)</f>
        <v>50</v>
      </c>
      <c r="N263" s="12">
        <f ca="1">ROUND(Tabelle1[[#This Row],[Umsatz normiert]]*0.004*RANDBETWEEN(70,130)/100000,0)</f>
        <v>28</v>
      </c>
      <c r="O263" s="12">
        <f ca="1">Tabelle1[[#This Row],[Ertragspotenzial]]-SUM(Tabelle1[[#This Row],[Finanzierungsgeschäft]:[Provision]])</f>
        <v>53</v>
      </c>
      <c r="P263" s="12">
        <f ca="1">ROUND(Tabelle1[[#This Row],[Umsatz normiert]]*0.02*RANDBETWEEN(90,100)/100000,0)</f>
        <v>131</v>
      </c>
      <c r="Q263" t="s">
        <v>709</v>
      </c>
      <c r="R26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Leonie.Seidel@socura.de</v>
      </c>
      <c r="S263" s="5" t="str">
        <f ca="1">VLOOKUP(RANDBETWEEN(1,15),Tabelle2!$A$1:$B$15,2,FALSE)</f>
        <v>2B</v>
      </c>
      <c r="T263" t="s">
        <v>1119</v>
      </c>
    </row>
    <row r="264" spans="1:20" x14ac:dyDescent="0.35">
      <c r="A264" s="6">
        <v>262</v>
      </c>
      <c r="B264">
        <v>70220</v>
      </c>
      <c r="C264" s="5">
        <f>IF(ISBLANK(Tabelle1[[#This Row],[Column1]]),"",VALUE(LEFT(Tabelle1[[#This Row],[Column1]],2) &amp; "000"))</f>
        <v>70000</v>
      </c>
      <c r="D264" t="s">
        <v>1008</v>
      </c>
      <c r="E264">
        <v>50823</v>
      </c>
      <c r="F264" t="s">
        <v>9</v>
      </c>
      <c r="G264" t="s">
        <v>1009</v>
      </c>
      <c r="H264">
        <v>50.951229095458999</v>
      </c>
      <c r="I264">
        <v>6.9260659217834499</v>
      </c>
      <c r="J264" t="s">
        <v>1010</v>
      </c>
      <c r="K264" s="5" t="str">
        <f>IF(ISBLANK(Tabelle1[[#This Row],[Column12]]),"",_xlfn.IFNA(VLOOKUP(Tabelle1[[#This Row],[Column12]],Tabelle1!$A$1:$C$89,3,FALSE),""))</f>
        <v>Dienstleistung</v>
      </c>
      <c r="L264" s="12">
        <f>VALUE(LEFT(Tabelle1[[#This Row],[Column5]],FIND(" T",Tabelle1[[#This Row],[Column5]])-1))*1000</f>
        <v>7127000</v>
      </c>
      <c r="M264" s="12">
        <f ca="1">ROUND(Tabelle1[[#This Row],[Umsatz normiert]]*0.01*RANDBETWEEN(70,130)/100000,0)</f>
        <v>50</v>
      </c>
      <c r="N264" s="12">
        <f ca="1">ROUND(Tabelle1[[#This Row],[Umsatz normiert]]*0.004*RANDBETWEEN(70,130)/100000,0)</f>
        <v>25</v>
      </c>
      <c r="O264" s="12">
        <f ca="1">Tabelle1[[#This Row],[Ertragspotenzial]]-SUM(Tabelle1[[#This Row],[Finanzierungsgeschäft]:[Provision]])</f>
        <v>58</v>
      </c>
      <c r="P264" s="12">
        <f ca="1">ROUND(Tabelle1[[#This Row],[Umsatz normiert]]*0.02*RANDBETWEEN(90,100)/100000,0)</f>
        <v>133</v>
      </c>
      <c r="Q264" t="s">
        <v>710</v>
      </c>
      <c r="R26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Finja.Heinrich@interbrand.com</v>
      </c>
      <c r="S264" s="5" t="str">
        <f ca="1">VLOOKUP(RANDBETWEEN(1,15),Tabelle2!$A$1:$B$15,2,FALSE)</f>
        <v>2C</v>
      </c>
      <c r="T264" t="s">
        <v>1130</v>
      </c>
    </row>
    <row r="265" spans="1:20" x14ac:dyDescent="0.35">
      <c r="A265" s="1">
        <v>263</v>
      </c>
      <c r="B265">
        <v>68200</v>
      </c>
      <c r="C265" s="5">
        <f>IF(ISBLANK(Tabelle1[[#This Row],[Column1]]),"",VALUE(LEFT(Tabelle1[[#This Row],[Column1]],2) &amp; "000"))</f>
        <v>68000</v>
      </c>
      <c r="D265" t="s">
        <v>1011</v>
      </c>
      <c r="E265">
        <v>50672</v>
      </c>
      <c r="F265" t="s">
        <v>9</v>
      </c>
      <c r="G265" t="s">
        <v>1012</v>
      </c>
      <c r="H265">
        <v>50.942386627197301</v>
      </c>
      <c r="I265">
        <v>6.9340858459472701</v>
      </c>
      <c r="J265" t="s">
        <v>162</v>
      </c>
      <c r="K265" s="5" t="str">
        <f>IF(ISBLANK(Tabelle1[[#This Row],[Column12]]),"",_xlfn.IFNA(VLOOKUP(Tabelle1[[#This Row],[Column12]],Tabelle1!$A$1:$C$89,3,FALSE),""))</f>
        <v>Bau- und Ausbaugewerbe</v>
      </c>
      <c r="L265" s="12">
        <f>VALUE(LEFT(Tabelle1[[#This Row],[Column5]],FIND(" T",Tabelle1[[#This Row],[Column5]])-1))*1000</f>
        <v>7130000</v>
      </c>
      <c r="M265" s="12">
        <f ca="1">ROUND(Tabelle1[[#This Row],[Umsatz normiert]]*0.01*RANDBETWEEN(70,130)/100000,0)</f>
        <v>78</v>
      </c>
      <c r="N265" s="12">
        <f ca="1">ROUND(Tabelle1[[#This Row],[Umsatz normiert]]*0.004*RANDBETWEEN(70,130)/100000,0)</f>
        <v>24</v>
      </c>
      <c r="O265" s="12">
        <f ca="1">Tabelle1[[#This Row],[Ertragspotenzial]]-SUM(Tabelle1[[#This Row],[Finanzierungsgeschäft]:[Provision]])</f>
        <v>36</v>
      </c>
      <c r="P265" s="12">
        <f ca="1">ROUND(Tabelle1[[#This Row],[Umsatz normiert]]*0.02*RANDBETWEEN(90,100)/100000,0)</f>
        <v>138</v>
      </c>
      <c r="Q265" t="s">
        <v>711</v>
      </c>
      <c r="R26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Paul.Brandt@northdata.de</v>
      </c>
      <c r="S265" s="5" t="str">
        <f ca="1">VLOOKUP(RANDBETWEEN(1,15),Tabelle2!$A$1:$B$15,2,FALSE)</f>
        <v>1E</v>
      </c>
      <c r="T265" t="s">
        <v>1128</v>
      </c>
    </row>
    <row r="266" spans="1:20" x14ac:dyDescent="0.35">
      <c r="A266" s="6">
        <v>264</v>
      </c>
      <c r="C266" s="5" t="str">
        <f>IF(ISBLANK(Tabelle1[[#This Row],[Column1]]),"",VALUE(LEFT(Tabelle1[[#This Row],[Column1]],2) &amp; "000"))</f>
        <v/>
      </c>
      <c r="D266" t="s">
        <v>1013</v>
      </c>
      <c r="E266">
        <v>50823</v>
      </c>
      <c r="F266" t="s">
        <v>9</v>
      </c>
      <c r="G266" t="s">
        <v>1014</v>
      </c>
      <c r="H266">
        <v>50.951229095458999</v>
      </c>
      <c r="I266">
        <v>6.9260659217834499</v>
      </c>
      <c r="J266" t="s">
        <v>1015</v>
      </c>
      <c r="K266" s="5" t="str">
        <f>IF(ISBLANK(Tabelle1[[#This Row],[Column12]]),"",_xlfn.IFNA(VLOOKUP(Tabelle1[[#This Row],[Column12]],Tabelle1!$A$1:$C$89,3,FALSE),""))</f>
        <v/>
      </c>
      <c r="L266" s="12">
        <f>VALUE(LEFT(Tabelle1[[#This Row],[Column5]],FIND(" T",Tabelle1[[#This Row],[Column5]])-1))*1000</f>
        <v>7132000</v>
      </c>
      <c r="M266" s="12">
        <f ca="1">ROUND(Tabelle1[[#This Row],[Umsatz normiert]]*0.01*RANDBETWEEN(70,130)/100000,0)</f>
        <v>72</v>
      </c>
      <c r="N266" s="12">
        <f ca="1">ROUND(Tabelle1[[#This Row],[Umsatz normiert]]*0.004*RANDBETWEEN(70,130)/100000,0)</f>
        <v>31</v>
      </c>
      <c r="O266" s="12">
        <f ca="1">Tabelle1[[#This Row],[Ertragspotenzial]]-SUM(Tabelle1[[#This Row],[Finanzierungsgeschäft]:[Provision]])</f>
        <v>25</v>
      </c>
      <c r="P266" s="12">
        <f ca="1">ROUND(Tabelle1[[#This Row],[Umsatz normiert]]*0.02*RANDBETWEEN(90,100)/100000,0)</f>
        <v>128</v>
      </c>
      <c r="Q266" t="s">
        <v>712</v>
      </c>
      <c r="R26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Finn.Haas@sanitaer-und-heizungsbau.com</v>
      </c>
      <c r="S266" s="5" t="str">
        <f ca="1">VLOOKUP(RANDBETWEEN(1,15),Tabelle2!$A$1:$B$15,2,FALSE)</f>
        <v>1D</v>
      </c>
      <c r="T266" t="s">
        <v>1130</v>
      </c>
    </row>
    <row r="267" spans="1:20" x14ac:dyDescent="0.35">
      <c r="A267" s="1">
        <v>265</v>
      </c>
      <c r="B267">
        <v>46143</v>
      </c>
      <c r="C267" s="5">
        <f>IF(ISBLANK(Tabelle1[[#This Row],[Column1]]),"",VALUE(LEFT(Tabelle1[[#This Row],[Column1]],2) &amp; "000"))</f>
        <v>46000</v>
      </c>
      <c r="D267" t="s">
        <v>1016</v>
      </c>
      <c r="E267">
        <v>50769</v>
      </c>
      <c r="F267" t="s">
        <v>9</v>
      </c>
      <c r="G267" t="s">
        <v>1017</v>
      </c>
      <c r="H267">
        <v>51.046260833740199</v>
      </c>
      <c r="I267">
        <v>6.8507637977600098</v>
      </c>
      <c r="J267" t="s">
        <v>162</v>
      </c>
      <c r="K267" s="5" t="str">
        <f>IF(ISBLANK(Tabelle1[[#This Row],[Column12]]),"",_xlfn.IFNA(VLOOKUP(Tabelle1[[#This Row],[Column12]],Tabelle1!$A$1:$C$89,3,FALSE),""))</f>
        <v>Großhandel</v>
      </c>
      <c r="L267" s="12">
        <f>VALUE(LEFT(Tabelle1[[#This Row],[Column5]],FIND(" T",Tabelle1[[#This Row],[Column5]])-1))*1000</f>
        <v>7148000</v>
      </c>
      <c r="M267" s="12">
        <f ca="1">ROUND(Tabelle1[[#This Row],[Umsatz normiert]]*0.01*RANDBETWEEN(70,130)/100000,0)</f>
        <v>72</v>
      </c>
      <c r="N267" s="12">
        <f ca="1">ROUND(Tabelle1[[#This Row],[Umsatz normiert]]*0.004*RANDBETWEEN(70,130)/100000,0)</f>
        <v>26</v>
      </c>
      <c r="O267" s="12">
        <f ca="1">Tabelle1[[#This Row],[Ertragspotenzial]]-SUM(Tabelle1[[#This Row],[Finanzierungsgeschäft]:[Provision]])</f>
        <v>31</v>
      </c>
      <c r="P267" s="12">
        <f ca="1">ROUND(Tabelle1[[#This Row],[Umsatz normiert]]*0.02*RANDBETWEEN(90,100)/100000,0)</f>
        <v>129</v>
      </c>
      <c r="Q267" t="s">
        <v>713</v>
      </c>
      <c r="R26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Ida.Schreiber@northdata.de</v>
      </c>
      <c r="S267" s="5" t="str">
        <f ca="1">VLOOKUP(RANDBETWEEN(1,15),Tabelle2!$A$1:$B$15,2,FALSE)</f>
        <v>3E</v>
      </c>
      <c r="T267" t="s">
        <v>1113</v>
      </c>
    </row>
    <row r="268" spans="1:20" x14ac:dyDescent="0.35">
      <c r="A268" s="6">
        <v>266</v>
      </c>
      <c r="B268">
        <v>46422</v>
      </c>
      <c r="C268" s="5">
        <f>IF(ISBLANK(Tabelle1[[#This Row],[Column1]]),"",VALUE(LEFT(Tabelle1[[#This Row],[Column1]],2) &amp; "000"))</f>
        <v>46000</v>
      </c>
      <c r="D268" t="s">
        <v>1018</v>
      </c>
      <c r="E268">
        <v>51107</v>
      </c>
      <c r="F268" t="s">
        <v>9</v>
      </c>
      <c r="G268" t="s">
        <v>1019</v>
      </c>
      <c r="H268">
        <v>50.922035217285199</v>
      </c>
      <c r="I268">
        <v>7.0770702362060502</v>
      </c>
      <c r="J268" t="s">
        <v>1020</v>
      </c>
      <c r="K268" s="5" t="str">
        <f>IF(ISBLANK(Tabelle1[[#This Row],[Column12]]),"",_xlfn.IFNA(VLOOKUP(Tabelle1[[#This Row],[Column12]],Tabelle1!$A$1:$C$89,3,FALSE),""))</f>
        <v>Großhandel</v>
      </c>
      <c r="L268" s="12">
        <f>VALUE(LEFT(Tabelle1[[#This Row],[Column5]],FIND(" T",Tabelle1[[#This Row],[Column5]])-1))*1000</f>
        <v>7150000</v>
      </c>
      <c r="M268" s="12">
        <f ca="1">ROUND(Tabelle1[[#This Row],[Umsatz normiert]]*0.01*RANDBETWEEN(70,130)/100000,0)</f>
        <v>72</v>
      </c>
      <c r="N268" s="12">
        <f ca="1">ROUND(Tabelle1[[#This Row],[Umsatz normiert]]*0.004*RANDBETWEEN(70,130)/100000,0)</f>
        <v>36</v>
      </c>
      <c r="O268" s="12">
        <f ca="1">Tabelle1[[#This Row],[Ertragspotenzial]]-SUM(Tabelle1[[#This Row],[Finanzierungsgeschäft]:[Provision]])</f>
        <v>26</v>
      </c>
      <c r="P268" s="12">
        <f ca="1">ROUND(Tabelle1[[#This Row],[Umsatz normiert]]*0.02*RANDBETWEEN(90,100)/100000,0)</f>
        <v>134</v>
      </c>
      <c r="Q268" t="s">
        <v>714</v>
      </c>
      <c r="R26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Kimi.Graf@makotex.de</v>
      </c>
      <c r="S268" s="5" t="str">
        <f ca="1">VLOOKUP(RANDBETWEEN(1,15),Tabelle2!$A$1:$B$15,2,FALSE)</f>
        <v>1D</v>
      </c>
      <c r="T268" t="s">
        <v>1141</v>
      </c>
    </row>
    <row r="269" spans="1:20" x14ac:dyDescent="0.35">
      <c r="A269" s="1">
        <v>267</v>
      </c>
      <c r="C269" s="5" t="str">
        <f>IF(ISBLANK(Tabelle1[[#This Row],[Column1]]),"",VALUE(LEFT(Tabelle1[[#This Row],[Column1]],2) &amp; "000"))</f>
        <v/>
      </c>
      <c r="D269" t="s">
        <v>1021</v>
      </c>
      <c r="E269">
        <v>51063</v>
      </c>
      <c r="F269" t="s">
        <v>9</v>
      </c>
      <c r="G269" t="s">
        <v>1022</v>
      </c>
      <c r="H269">
        <v>50.966751098632798</v>
      </c>
      <c r="I269">
        <v>7.0143260955810502</v>
      </c>
      <c r="K269" s="5" t="str">
        <f>IF(ISBLANK(Tabelle1[[#This Row],[Column12]]),"",_xlfn.IFNA(VLOOKUP(Tabelle1[[#This Row],[Column12]],Tabelle1!$A$1:$C$89,3,FALSE),""))</f>
        <v/>
      </c>
      <c r="L269" s="12">
        <f>VALUE(LEFT(Tabelle1[[#This Row],[Column5]],FIND(" T",Tabelle1[[#This Row],[Column5]])-1))*1000</f>
        <v>7156000</v>
      </c>
      <c r="M269" s="12">
        <f ca="1">ROUND(Tabelle1[[#This Row],[Umsatz normiert]]*0.01*RANDBETWEEN(70,130)/100000,0)</f>
        <v>61</v>
      </c>
      <c r="N269" s="12">
        <f ca="1">ROUND(Tabelle1[[#This Row],[Umsatz normiert]]*0.004*RANDBETWEEN(70,130)/100000,0)</f>
        <v>32</v>
      </c>
      <c r="O269" s="12">
        <f ca="1">Tabelle1[[#This Row],[Ertragspotenzial]]-SUM(Tabelle1[[#This Row],[Finanzierungsgeschäft]:[Provision]])</f>
        <v>42</v>
      </c>
      <c r="P269" s="12">
        <f ca="1">ROUND(Tabelle1[[#This Row],[Umsatz normiert]]*0.02*RANDBETWEEN(90,100)/100000,0)</f>
        <v>135</v>
      </c>
      <c r="Q269" t="s">
        <v>715</v>
      </c>
      <c r="R26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/>
      </c>
      <c r="S269" s="5" t="str">
        <f ca="1">VLOOKUP(RANDBETWEEN(1,15),Tabelle2!$A$1:$B$15,2,FALSE)</f>
        <v>2C</v>
      </c>
      <c r="T269" t="s">
        <v>1138</v>
      </c>
    </row>
    <row r="270" spans="1:20" x14ac:dyDescent="0.35">
      <c r="A270" s="6">
        <v>268</v>
      </c>
      <c r="B270">
        <v>59110</v>
      </c>
      <c r="C270" s="5">
        <f>IF(ISBLANK(Tabelle1[[#This Row],[Column1]]),"",VALUE(LEFT(Tabelle1[[#This Row],[Column1]],2) &amp; "000"))</f>
        <v>59000</v>
      </c>
      <c r="D270" t="s">
        <v>1023</v>
      </c>
      <c r="E270">
        <v>50825</v>
      </c>
      <c r="F270" t="s">
        <v>9</v>
      </c>
      <c r="G270" t="s">
        <v>1024</v>
      </c>
      <c r="H270">
        <v>50.955005645752003</v>
      </c>
      <c r="I270">
        <v>6.9111170768737802</v>
      </c>
      <c r="J270" t="s">
        <v>1025</v>
      </c>
      <c r="K270" s="5" t="str">
        <f>IF(ISBLANK(Tabelle1[[#This Row],[Column12]]),"",_xlfn.IFNA(VLOOKUP(Tabelle1[[#This Row],[Column12]],Tabelle1!$A$1:$C$89,3,FALSE),""))</f>
        <v>Dienstleistung</v>
      </c>
      <c r="L270" s="12">
        <f>VALUE(LEFT(Tabelle1[[#This Row],[Column5]],FIND(" T",Tabelle1[[#This Row],[Column5]])-1))*1000</f>
        <v>7200000</v>
      </c>
      <c r="M270" s="12">
        <f ca="1">ROUND(Tabelle1[[#This Row],[Umsatz normiert]]*0.01*RANDBETWEEN(70,130)/100000,0)</f>
        <v>79</v>
      </c>
      <c r="N270" s="12">
        <f ca="1">ROUND(Tabelle1[[#This Row],[Umsatz normiert]]*0.004*RANDBETWEEN(70,130)/100000,0)</f>
        <v>20</v>
      </c>
      <c r="O270" s="12">
        <f ca="1">Tabelle1[[#This Row],[Ertragspotenzial]]-SUM(Tabelle1[[#This Row],[Finanzierungsgeschäft]:[Provision]])</f>
        <v>41</v>
      </c>
      <c r="P270" s="12">
        <f ca="1">ROUND(Tabelle1[[#This Row],[Umsatz normiert]]*0.02*RANDBETWEEN(90,100)/100000,0)</f>
        <v>140</v>
      </c>
      <c r="Q270" t="s">
        <v>716</v>
      </c>
      <c r="R27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Fiete.Dietrich@joker-productions.webflow.io</v>
      </c>
      <c r="S270" s="5" t="str">
        <f ca="1">VLOOKUP(RANDBETWEEN(1,15),Tabelle2!$A$1:$B$15,2,FALSE)</f>
        <v>2B</v>
      </c>
      <c r="T270" t="s">
        <v>1149</v>
      </c>
    </row>
    <row r="271" spans="1:20" x14ac:dyDescent="0.35">
      <c r="A271" s="1">
        <v>269</v>
      </c>
      <c r="B271">
        <v>78300</v>
      </c>
      <c r="C271" s="5">
        <f>IF(ISBLANK(Tabelle1[[#This Row],[Column1]]),"",VALUE(LEFT(Tabelle1[[#This Row],[Column1]],2) &amp; "000"))</f>
        <v>78000</v>
      </c>
      <c r="D271" t="s">
        <v>1026</v>
      </c>
      <c r="E271">
        <v>50667</v>
      </c>
      <c r="F271" t="s">
        <v>9</v>
      </c>
      <c r="G271" t="s">
        <v>1027</v>
      </c>
      <c r="H271">
        <v>50.939319610595703</v>
      </c>
      <c r="I271">
        <v>6.9549069404602104</v>
      </c>
      <c r="J271" t="s">
        <v>890</v>
      </c>
      <c r="K271" s="5" t="str">
        <f>IF(ISBLANK(Tabelle1[[#This Row],[Column12]]),"",_xlfn.IFNA(VLOOKUP(Tabelle1[[#This Row],[Column12]],Tabelle1!$A$1:$C$89,3,FALSE),""))</f>
        <v>Dienstleistung</v>
      </c>
      <c r="L271" s="12">
        <f>VALUE(LEFT(Tabelle1[[#This Row],[Column5]],FIND(" T",Tabelle1[[#This Row],[Column5]])-1))*1000</f>
        <v>7214000</v>
      </c>
      <c r="M271" s="12">
        <f ca="1">ROUND(Tabelle1[[#This Row],[Umsatz normiert]]*0.01*RANDBETWEEN(70,130)/100000,0)</f>
        <v>67</v>
      </c>
      <c r="N271" s="12">
        <f ca="1">ROUND(Tabelle1[[#This Row],[Umsatz normiert]]*0.004*RANDBETWEEN(70,130)/100000,0)</f>
        <v>32</v>
      </c>
      <c r="O271" s="12">
        <f ca="1">Tabelle1[[#This Row],[Ertragspotenzial]]-SUM(Tabelle1[[#This Row],[Finanzierungsgeschäft]:[Provision]])</f>
        <v>32</v>
      </c>
      <c r="P271" s="12">
        <f ca="1">ROUND(Tabelle1[[#This Row],[Umsatz normiert]]*0.02*RANDBETWEEN(90,100)/100000,0)</f>
        <v>131</v>
      </c>
      <c r="Q271" t="s">
        <v>717</v>
      </c>
      <c r="R27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Arvid.Ziegler@11880.com</v>
      </c>
      <c r="S271" s="5" t="str">
        <f ca="1">VLOOKUP(RANDBETWEEN(1,15),Tabelle2!$A$1:$B$15,2,FALSE)</f>
        <v>1A</v>
      </c>
      <c r="T271" t="s">
        <v>1143</v>
      </c>
    </row>
    <row r="272" spans="1:20" x14ac:dyDescent="0.35">
      <c r="A272" s="6">
        <v>270</v>
      </c>
      <c r="B272">
        <v>59120</v>
      </c>
      <c r="C272" s="5">
        <f>IF(ISBLANK(Tabelle1[[#This Row],[Column1]]),"",VALUE(LEFT(Tabelle1[[#This Row],[Column1]],2) &amp; "000"))</f>
        <v>59000</v>
      </c>
      <c r="D272" t="s">
        <v>1028</v>
      </c>
      <c r="E272">
        <v>50668</v>
      </c>
      <c r="F272" t="s">
        <v>9</v>
      </c>
      <c r="G272" t="s">
        <v>1029</v>
      </c>
      <c r="H272">
        <v>50.949878692627003</v>
      </c>
      <c r="I272">
        <v>6.9641637802123997</v>
      </c>
      <c r="J272" t="s">
        <v>1030</v>
      </c>
      <c r="K272" s="5" t="str">
        <f>IF(ISBLANK(Tabelle1[[#This Row],[Column12]]),"",_xlfn.IFNA(VLOOKUP(Tabelle1[[#This Row],[Column12]],Tabelle1!$A$1:$C$89,3,FALSE),""))</f>
        <v>Dienstleistung</v>
      </c>
      <c r="L272" s="12">
        <f>VALUE(LEFT(Tabelle1[[#This Row],[Column5]],FIND(" T",Tabelle1[[#This Row],[Column5]])-1))*1000</f>
        <v>7237000</v>
      </c>
      <c r="M272" s="12">
        <f ca="1">ROUND(Tabelle1[[#This Row],[Umsatz normiert]]*0.01*RANDBETWEEN(70,130)/100000,0)</f>
        <v>78</v>
      </c>
      <c r="N272" s="12">
        <f ca="1">ROUND(Tabelle1[[#This Row],[Umsatz normiert]]*0.004*RANDBETWEEN(70,130)/100000,0)</f>
        <v>20</v>
      </c>
      <c r="O272" s="12">
        <f ca="1">Tabelle1[[#This Row],[Ertragspotenzial]]-SUM(Tabelle1[[#This Row],[Finanzierungsgeschäft]:[Provision]])</f>
        <v>37</v>
      </c>
      <c r="P272" s="12">
        <f ca="1">ROUND(Tabelle1[[#This Row],[Umsatz normiert]]*0.02*RANDBETWEEN(90,100)/100000,0)</f>
        <v>135</v>
      </c>
      <c r="Q272" t="s">
        <v>718</v>
      </c>
      <c r="R27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Luca.Kuhn@the-match-factory.com</v>
      </c>
      <c r="S272" s="5" t="str">
        <f ca="1">VLOOKUP(RANDBETWEEN(1,15),Tabelle2!$A$1:$B$15,2,FALSE)</f>
        <v>3E</v>
      </c>
      <c r="T272" t="s">
        <v>1116</v>
      </c>
    </row>
    <row r="273" spans="1:20" x14ac:dyDescent="0.35">
      <c r="A273" s="1">
        <v>271</v>
      </c>
      <c r="B273">
        <v>16230</v>
      </c>
      <c r="C273" s="5">
        <f>IF(ISBLANK(Tabelle1[[#This Row],[Column1]]),"",VALUE(LEFT(Tabelle1[[#This Row],[Column1]],2) &amp; "000"))</f>
        <v>16000</v>
      </c>
      <c r="D273" t="s">
        <v>1031</v>
      </c>
      <c r="E273">
        <v>50679</v>
      </c>
      <c r="F273" t="s">
        <v>9</v>
      </c>
      <c r="G273" t="s">
        <v>1032</v>
      </c>
      <c r="H273">
        <v>50.934822082519503</v>
      </c>
      <c r="I273">
        <v>6.98110008239746</v>
      </c>
      <c r="J273" t="s">
        <v>1033</v>
      </c>
      <c r="K273" s="5" t="str">
        <f>IF(ISBLANK(Tabelle1[[#This Row],[Column12]]),"",_xlfn.IFNA(VLOOKUP(Tabelle1[[#This Row],[Column12]],Tabelle1!$A$1:$C$89,3,FALSE),""))</f>
        <v>Industrie/ Handwerk</v>
      </c>
      <c r="L273" s="12">
        <f>VALUE(LEFT(Tabelle1[[#This Row],[Column5]],FIND(" T",Tabelle1[[#This Row],[Column5]])-1))*1000</f>
        <v>7253000</v>
      </c>
      <c r="M273" s="12">
        <f ca="1">ROUND(Tabelle1[[#This Row],[Umsatz normiert]]*0.01*RANDBETWEEN(70,130)/100000,0)</f>
        <v>77</v>
      </c>
      <c r="N273" s="12">
        <f ca="1">ROUND(Tabelle1[[#This Row],[Umsatz normiert]]*0.004*RANDBETWEEN(70,130)/100000,0)</f>
        <v>23</v>
      </c>
      <c r="O273" s="12">
        <f ca="1">Tabelle1[[#This Row],[Ertragspotenzial]]-SUM(Tabelle1[[#This Row],[Finanzierungsgeschäft]:[Provision]])</f>
        <v>42</v>
      </c>
      <c r="P273" s="12">
        <f ca="1">ROUND(Tabelle1[[#This Row],[Umsatz normiert]]*0.02*RANDBETWEEN(90,100)/100000,0)</f>
        <v>142</v>
      </c>
      <c r="Q273" t="s">
        <v>719</v>
      </c>
      <c r="R27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Nils.Kuehn@wallburger.de</v>
      </c>
      <c r="S273" s="5" t="str">
        <f ca="1">VLOOKUP(RANDBETWEEN(1,15),Tabelle2!$A$1:$B$15,2,FALSE)</f>
        <v>1B</v>
      </c>
      <c r="T273" t="s">
        <v>1119</v>
      </c>
    </row>
    <row r="274" spans="1:20" x14ac:dyDescent="0.35">
      <c r="A274" s="6">
        <v>272</v>
      </c>
      <c r="B274">
        <v>77330</v>
      </c>
      <c r="C274" s="5">
        <f>IF(ISBLANK(Tabelle1[[#This Row],[Column1]]),"",VALUE(LEFT(Tabelle1[[#This Row],[Column1]],2) &amp; "000"))</f>
        <v>77000</v>
      </c>
      <c r="D274" t="s">
        <v>1034</v>
      </c>
      <c r="E274">
        <v>50674</v>
      </c>
      <c r="F274" t="s">
        <v>9</v>
      </c>
      <c r="G274" t="s">
        <v>1035</v>
      </c>
      <c r="H274">
        <v>50.931484222412102</v>
      </c>
      <c r="I274">
        <v>6.9333648681640598</v>
      </c>
      <c r="J274" t="s">
        <v>1036</v>
      </c>
      <c r="K274" s="5" t="str">
        <f>IF(ISBLANK(Tabelle1[[#This Row],[Column12]]),"",_xlfn.IFNA(VLOOKUP(Tabelle1[[#This Row],[Column12]],Tabelle1!$A$1:$C$89,3,FALSE),""))</f>
        <v>Dienstleistung</v>
      </c>
      <c r="L274" s="12">
        <f>VALUE(LEFT(Tabelle1[[#This Row],[Column5]],FIND(" T",Tabelle1[[#This Row],[Column5]])-1))*1000</f>
        <v>7285000</v>
      </c>
      <c r="M274" s="12">
        <f ca="1">ROUND(Tabelle1[[#This Row],[Umsatz normiert]]*0.01*RANDBETWEEN(70,130)/100000,0)</f>
        <v>52</v>
      </c>
      <c r="N274" s="12">
        <f ca="1">ROUND(Tabelle1[[#This Row],[Umsatz normiert]]*0.004*RANDBETWEEN(70,130)/100000,0)</f>
        <v>27</v>
      </c>
      <c r="O274" s="12">
        <f ca="1">Tabelle1[[#This Row],[Ertragspotenzial]]-SUM(Tabelle1[[#This Row],[Finanzierungsgeschäft]:[Provision]])</f>
        <v>58</v>
      </c>
      <c r="P274" s="12">
        <f ca="1">ROUND(Tabelle1[[#This Row],[Umsatz normiert]]*0.02*RANDBETWEEN(90,100)/100000,0)</f>
        <v>137</v>
      </c>
      <c r="Q274" t="s">
        <v>720</v>
      </c>
      <c r="R27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Julia.Pohl@dasoertliche.de</v>
      </c>
      <c r="S274" s="5" t="str">
        <f ca="1">VLOOKUP(RANDBETWEEN(1,15),Tabelle2!$A$1:$B$15,2,FALSE)</f>
        <v>3C</v>
      </c>
      <c r="T274" t="s">
        <v>1139</v>
      </c>
    </row>
    <row r="275" spans="1:20" x14ac:dyDescent="0.35">
      <c r="A275" s="1">
        <v>273</v>
      </c>
      <c r="B275">
        <v>23630</v>
      </c>
      <c r="C275" s="5">
        <f>IF(ISBLANK(Tabelle1[[#This Row],[Column1]]),"",VALUE(LEFT(Tabelle1[[#This Row],[Column1]],2) &amp; "000"))</f>
        <v>23000</v>
      </c>
      <c r="D275" t="s">
        <v>1037</v>
      </c>
      <c r="E275">
        <v>51147</v>
      </c>
      <c r="F275" t="s">
        <v>9</v>
      </c>
      <c r="G275" t="s">
        <v>1038</v>
      </c>
      <c r="H275">
        <v>50.871814727783203</v>
      </c>
      <c r="I275">
        <v>7.1262869834899902</v>
      </c>
      <c r="J275" t="s">
        <v>1039</v>
      </c>
      <c r="K275" s="5" t="str">
        <f>IF(ISBLANK(Tabelle1[[#This Row],[Column12]]),"",_xlfn.IFNA(VLOOKUP(Tabelle1[[#This Row],[Column12]],Tabelle1!$A$1:$C$89,3,FALSE),""))</f>
        <v>Industrie/ Handwerk</v>
      </c>
      <c r="L275" s="12">
        <f>VALUE(LEFT(Tabelle1[[#This Row],[Column5]],FIND(" T",Tabelle1[[#This Row],[Column5]])-1))*1000</f>
        <v>7300000</v>
      </c>
      <c r="M275" s="12">
        <f ca="1">ROUND(Tabelle1[[#This Row],[Umsatz normiert]]*0.01*RANDBETWEEN(70,130)/100000,0)</f>
        <v>65</v>
      </c>
      <c r="N275" s="12">
        <f ca="1">ROUND(Tabelle1[[#This Row],[Umsatz normiert]]*0.004*RANDBETWEEN(70,130)/100000,0)</f>
        <v>26</v>
      </c>
      <c r="O275" s="12">
        <f ca="1">Tabelle1[[#This Row],[Ertragspotenzial]]-SUM(Tabelle1[[#This Row],[Finanzierungsgeschäft]:[Provision]])</f>
        <v>42</v>
      </c>
      <c r="P275" s="12">
        <f ca="1">ROUND(Tabelle1[[#This Row],[Umsatz normiert]]*0.02*RANDBETWEEN(90,100)/100000,0)</f>
        <v>133</v>
      </c>
      <c r="Q275" t="s">
        <v>721</v>
      </c>
      <c r="R27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Lara.Engel@tbl-transportbeton.de</v>
      </c>
      <c r="S275" s="5" t="str">
        <f ca="1">VLOOKUP(RANDBETWEEN(1,15),Tabelle2!$A$1:$B$15,2,FALSE)</f>
        <v>1C</v>
      </c>
      <c r="T275" t="s">
        <v>1133</v>
      </c>
    </row>
    <row r="276" spans="1:20" x14ac:dyDescent="0.35">
      <c r="A276" s="6">
        <v>274</v>
      </c>
      <c r="C276" s="5" t="str">
        <f>IF(ISBLANK(Tabelle1[[#This Row],[Column1]]),"",VALUE(LEFT(Tabelle1[[#This Row],[Column1]],2) &amp; "000"))</f>
        <v/>
      </c>
      <c r="D276" t="s">
        <v>1040</v>
      </c>
      <c r="E276">
        <v>50968</v>
      </c>
      <c r="F276" t="s">
        <v>9</v>
      </c>
      <c r="G276" t="s">
        <v>1041</v>
      </c>
      <c r="H276">
        <v>50.9035453796387</v>
      </c>
      <c r="I276">
        <v>6.9685811996459996</v>
      </c>
      <c r="J276" t="s">
        <v>1042</v>
      </c>
      <c r="K276" s="5" t="str">
        <f>IF(ISBLANK(Tabelle1[[#This Row],[Column12]]),"",_xlfn.IFNA(VLOOKUP(Tabelle1[[#This Row],[Column12]],Tabelle1!$A$1:$C$89,3,FALSE),""))</f>
        <v/>
      </c>
      <c r="L276" s="12">
        <f>VALUE(LEFT(Tabelle1[[#This Row],[Column5]],FIND(" T",Tabelle1[[#This Row],[Column5]])-1))*1000</f>
        <v>7306000</v>
      </c>
      <c r="M276" s="12">
        <f ca="1">ROUND(Tabelle1[[#This Row],[Umsatz normiert]]*0.01*RANDBETWEEN(70,130)/100000,0)</f>
        <v>53</v>
      </c>
      <c r="N276" s="12">
        <f ca="1">ROUND(Tabelle1[[#This Row],[Umsatz normiert]]*0.004*RANDBETWEEN(70,130)/100000,0)</f>
        <v>35</v>
      </c>
      <c r="O276" s="12">
        <f ca="1">Tabelle1[[#This Row],[Ertragspotenzial]]-SUM(Tabelle1[[#This Row],[Finanzierungsgeschäft]:[Provision]])</f>
        <v>48</v>
      </c>
      <c r="P276" s="12">
        <f ca="1">ROUND(Tabelle1[[#This Row],[Umsatz normiert]]*0.02*RANDBETWEEN(90,100)/100000,0)</f>
        <v>136</v>
      </c>
      <c r="Q276" t="s">
        <v>722</v>
      </c>
      <c r="R27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Noah.Horn@locher-medien.de</v>
      </c>
      <c r="S276" s="5" t="str">
        <f ca="1">VLOOKUP(RANDBETWEEN(1,15),Tabelle2!$A$1:$B$15,2,FALSE)</f>
        <v>3D</v>
      </c>
      <c r="T276" t="s">
        <v>1146</v>
      </c>
    </row>
    <row r="277" spans="1:20" x14ac:dyDescent="0.35">
      <c r="A277" s="1">
        <v>275</v>
      </c>
      <c r="B277">
        <v>70220</v>
      </c>
      <c r="C277" s="5">
        <f>IF(ISBLANK(Tabelle1[[#This Row],[Column1]]),"",VALUE(LEFT(Tabelle1[[#This Row],[Column1]],2) &amp; "000"))</f>
        <v>70000</v>
      </c>
      <c r="D277" t="s">
        <v>1043</v>
      </c>
      <c r="E277">
        <v>50674</v>
      </c>
      <c r="F277" t="s">
        <v>9</v>
      </c>
      <c r="G277" t="s">
        <v>1044</v>
      </c>
      <c r="H277">
        <v>50.931484222412102</v>
      </c>
      <c r="I277">
        <v>6.9333648681640598</v>
      </c>
      <c r="J277" t="s">
        <v>1045</v>
      </c>
      <c r="K277" s="5" t="str">
        <f>IF(ISBLANK(Tabelle1[[#This Row],[Column12]]),"",_xlfn.IFNA(VLOOKUP(Tabelle1[[#This Row],[Column12]],Tabelle1!$A$1:$C$89,3,FALSE),""))</f>
        <v>Dienstleistung</v>
      </c>
      <c r="L277" s="12">
        <f>VALUE(LEFT(Tabelle1[[#This Row],[Column5]],FIND(" T",Tabelle1[[#This Row],[Column5]])-1))*1000</f>
        <v>7309000</v>
      </c>
      <c r="M277" s="12">
        <f ca="1">ROUND(Tabelle1[[#This Row],[Umsatz normiert]]*0.01*RANDBETWEEN(70,130)/100000,0)</f>
        <v>56</v>
      </c>
      <c r="N277" s="12">
        <f ca="1">ROUND(Tabelle1[[#This Row],[Umsatz normiert]]*0.004*RANDBETWEEN(70,130)/100000,0)</f>
        <v>28</v>
      </c>
      <c r="O277" s="12">
        <f ca="1">Tabelle1[[#This Row],[Ertragspotenzial]]-SUM(Tabelle1[[#This Row],[Finanzierungsgeschäft]:[Provision]])</f>
        <v>50</v>
      </c>
      <c r="P277" s="12">
        <f ca="1">ROUND(Tabelle1[[#This Row],[Umsatz normiert]]*0.02*RANDBETWEEN(90,100)/100000,0)</f>
        <v>134</v>
      </c>
      <c r="Q277" t="s">
        <v>723</v>
      </c>
      <c r="R27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Hauke.Busch@yadastar.com</v>
      </c>
      <c r="S277" s="5" t="str">
        <f ca="1">VLOOKUP(RANDBETWEEN(1,15),Tabelle2!$A$1:$B$15,2,FALSE)</f>
        <v>2D</v>
      </c>
      <c r="T277" t="s">
        <v>1139</v>
      </c>
    </row>
    <row r="278" spans="1:20" x14ac:dyDescent="0.35">
      <c r="A278" s="6">
        <v>276</v>
      </c>
      <c r="B278">
        <v>62020</v>
      </c>
      <c r="C278" s="5">
        <f>IF(ISBLANK(Tabelle1[[#This Row],[Column1]]),"",VALUE(LEFT(Tabelle1[[#This Row],[Column1]],2) &amp; "000"))</f>
        <v>62000</v>
      </c>
      <c r="D278" t="s">
        <v>1046</v>
      </c>
      <c r="E278">
        <v>50672</v>
      </c>
      <c r="F278" t="s">
        <v>9</v>
      </c>
      <c r="G278" t="s">
        <v>1047</v>
      </c>
      <c r="H278">
        <v>50.942386627197301</v>
      </c>
      <c r="I278">
        <v>6.9340858459472701</v>
      </c>
      <c r="J278" t="s">
        <v>1048</v>
      </c>
      <c r="K278" s="5" t="str">
        <f>IF(ISBLANK(Tabelle1[[#This Row],[Column12]]),"",_xlfn.IFNA(VLOOKUP(Tabelle1[[#This Row],[Column12]],Tabelle1!$A$1:$C$89,3,FALSE),""))</f>
        <v>Dienstleistung</v>
      </c>
      <c r="L278" s="12">
        <f>VALUE(LEFT(Tabelle1[[#This Row],[Column5]],FIND(" T",Tabelle1[[#This Row],[Column5]])-1))*1000</f>
        <v>7317000</v>
      </c>
      <c r="M278" s="12">
        <f ca="1">ROUND(Tabelle1[[#This Row],[Umsatz normiert]]*0.01*RANDBETWEEN(70,130)/100000,0)</f>
        <v>75</v>
      </c>
      <c r="N278" s="12">
        <f ca="1">ROUND(Tabelle1[[#This Row],[Umsatz normiert]]*0.004*RANDBETWEEN(70,130)/100000,0)</f>
        <v>23</v>
      </c>
      <c r="O278" s="12">
        <f ca="1">Tabelle1[[#This Row],[Ertragspotenzial]]-SUM(Tabelle1[[#This Row],[Finanzierungsgeschäft]:[Provision]])</f>
        <v>48</v>
      </c>
      <c r="P278" s="12">
        <f ca="1">ROUND(Tabelle1[[#This Row],[Umsatz normiert]]*0.02*RANDBETWEEN(90,100)/100000,0)</f>
        <v>146</v>
      </c>
      <c r="Q278" t="s">
        <v>724</v>
      </c>
      <c r="R27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Maria.Bergmann@ki-performance.com</v>
      </c>
      <c r="S278" s="5" t="str">
        <f ca="1">VLOOKUP(RANDBETWEEN(1,15),Tabelle2!$A$1:$B$15,2,FALSE)</f>
        <v>2D</v>
      </c>
      <c r="T278" t="s">
        <v>1128</v>
      </c>
    </row>
    <row r="279" spans="1:20" x14ac:dyDescent="0.35">
      <c r="A279" s="1">
        <v>277</v>
      </c>
      <c r="B279">
        <v>52299</v>
      </c>
      <c r="C279" s="5">
        <f>IF(ISBLANK(Tabelle1[[#This Row],[Column1]]),"",VALUE(LEFT(Tabelle1[[#This Row],[Column1]],2) &amp; "000"))</f>
        <v>52000</v>
      </c>
      <c r="D279" t="s">
        <v>1049</v>
      </c>
      <c r="E279">
        <v>50858</v>
      </c>
      <c r="F279" t="s">
        <v>9</v>
      </c>
      <c r="G279" t="s">
        <v>1047</v>
      </c>
      <c r="H279">
        <v>50.914819999999999</v>
      </c>
      <c r="I279">
        <v>6.8567099999999996</v>
      </c>
      <c r="J279" t="s">
        <v>1050</v>
      </c>
      <c r="K279" s="5" t="str">
        <f>IF(ISBLANK(Tabelle1[[#This Row],[Column12]]),"",_xlfn.IFNA(VLOOKUP(Tabelle1[[#This Row],[Column12]],Tabelle1!$A$1:$C$89,3,FALSE),""))</f>
        <v>Industrie/ Handwerk</v>
      </c>
      <c r="L279" s="12">
        <f>VALUE(LEFT(Tabelle1[[#This Row],[Column5]],FIND(" T",Tabelle1[[#This Row],[Column5]])-1))*1000</f>
        <v>7317000</v>
      </c>
      <c r="M279" s="12">
        <f ca="1">ROUND(Tabelle1[[#This Row],[Umsatz normiert]]*0.01*RANDBETWEEN(70,130)/100000,0)</f>
        <v>79</v>
      </c>
      <c r="N279" s="12">
        <f ca="1">ROUND(Tabelle1[[#This Row],[Umsatz normiert]]*0.004*RANDBETWEEN(70,130)/100000,0)</f>
        <v>26</v>
      </c>
      <c r="O279" s="12">
        <f ca="1">Tabelle1[[#This Row],[Ertragspotenzial]]-SUM(Tabelle1[[#This Row],[Finanzierungsgeschäft]:[Provision]])</f>
        <v>37</v>
      </c>
      <c r="P279" s="12">
        <f ca="1">ROUND(Tabelle1[[#This Row],[Umsatz normiert]]*0.02*RANDBETWEEN(90,100)/100000,0)</f>
        <v>142</v>
      </c>
      <c r="Q279" t="s">
        <v>725</v>
      </c>
      <c r="R27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Michaela.Thomas@kununu.com</v>
      </c>
      <c r="S279" s="5" t="str">
        <f ca="1">VLOOKUP(RANDBETWEEN(1,15),Tabelle2!$A$1:$B$15,2,FALSE)</f>
        <v>2C</v>
      </c>
      <c r="T279" t="s">
        <v>1123</v>
      </c>
    </row>
    <row r="280" spans="1:20" x14ac:dyDescent="0.35">
      <c r="A280" s="6">
        <v>278</v>
      </c>
      <c r="B280">
        <v>55101</v>
      </c>
      <c r="C280" s="5">
        <f>IF(ISBLANK(Tabelle1[[#This Row],[Column1]]),"",VALUE(LEFT(Tabelle1[[#This Row],[Column1]],2) &amp; "000"))</f>
        <v>55000</v>
      </c>
      <c r="D280" t="s">
        <v>1051</v>
      </c>
      <c r="E280">
        <v>50858</v>
      </c>
      <c r="F280" t="s">
        <v>9</v>
      </c>
      <c r="G280" t="s">
        <v>1052</v>
      </c>
      <c r="H280">
        <v>50.921546936035199</v>
      </c>
      <c r="I280">
        <v>6.8575301170349103</v>
      </c>
      <c r="J280" t="s">
        <v>1053</v>
      </c>
      <c r="K280" s="5" t="str">
        <f>IF(ISBLANK(Tabelle1[[#This Row],[Column12]]),"",_xlfn.IFNA(VLOOKUP(Tabelle1[[#This Row],[Column12]],Tabelle1!$A$1:$C$89,3,FALSE),""))</f>
        <v>Dienstleistung</v>
      </c>
      <c r="L280" s="12">
        <f>VALUE(LEFT(Tabelle1[[#This Row],[Column5]],FIND(" T",Tabelle1[[#This Row],[Column5]])-1))*1000</f>
        <v>7372000</v>
      </c>
      <c r="M280" s="12">
        <f ca="1">ROUND(Tabelle1[[#This Row],[Umsatz normiert]]*0.01*RANDBETWEEN(70,130)/100000,0)</f>
        <v>74</v>
      </c>
      <c r="N280" s="12">
        <f ca="1">ROUND(Tabelle1[[#This Row],[Umsatz normiert]]*0.004*RANDBETWEEN(70,130)/100000,0)</f>
        <v>33</v>
      </c>
      <c r="O280" s="12">
        <f ca="1">Tabelle1[[#This Row],[Ertragspotenzial]]-SUM(Tabelle1[[#This Row],[Finanzierungsgeschäft]:[Provision]])</f>
        <v>27</v>
      </c>
      <c r="P280" s="12">
        <f ca="1">ROUND(Tabelle1[[#This Row],[Umsatz normiert]]*0.02*RANDBETWEEN(90,100)/100000,0)</f>
        <v>134</v>
      </c>
      <c r="Q280" t="s">
        <v>726</v>
      </c>
      <c r="R28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Sven.Voigt@aquamaris.de</v>
      </c>
      <c r="S280" s="5" t="str">
        <f ca="1">VLOOKUP(RANDBETWEEN(1,15),Tabelle2!$A$1:$B$15,2,FALSE)</f>
        <v>2C</v>
      </c>
    </row>
    <row r="281" spans="1:20" x14ac:dyDescent="0.35">
      <c r="A281" s="1">
        <v>279</v>
      </c>
      <c r="B281">
        <v>20300</v>
      </c>
      <c r="C281" s="5">
        <f>IF(ISBLANK(Tabelle1[[#This Row],[Column1]]),"",VALUE(LEFT(Tabelle1[[#This Row],[Column1]],2) &amp; "000"))</f>
        <v>20000</v>
      </c>
      <c r="D281" t="s">
        <v>1054</v>
      </c>
      <c r="E281">
        <v>50858</v>
      </c>
      <c r="F281" t="s">
        <v>9</v>
      </c>
      <c r="G281" t="s">
        <v>1055</v>
      </c>
      <c r="H281">
        <v>50.921546936035199</v>
      </c>
      <c r="I281">
        <v>6.8575301170349103</v>
      </c>
      <c r="J281" t="s">
        <v>1056</v>
      </c>
      <c r="K281" s="5" t="str">
        <f>IF(ISBLANK(Tabelle1[[#This Row],[Column12]]),"",_xlfn.IFNA(VLOOKUP(Tabelle1[[#This Row],[Column12]],Tabelle1!$A$1:$C$89,3,FALSE),""))</f>
        <v>Industrie/ Handwerk</v>
      </c>
      <c r="L281" s="12">
        <f>VALUE(LEFT(Tabelle1[[#This Row],[Column5]],FIND(" T",Tabelle1[[#This Row],[Column5]])-1))*1000</f>
        <v>7373000</v>
      </c>
      <c r="M281" s="12">
        <f ca="1">ROUND(Tabelle1[[#This Row],[Umsatz normiert]]*0.01*RANDBETWEEN(70,130)/100000,0)</f>
        <v>57</v>
      </c>
      <c r="N281" s="12">
        <f ca="1">ROUND(Tabelle1[[#This Row],[Umsatz normiert]]*0.004*RANDBETWEEN(70,130)/100000,0)</f>
        <v>29</v>
      </c>
      <c r="O281" s="12">
        <f ca="1">Tabelle1[[#This Row],[Ertragspotenzial]]-SUM(Tabelle1[[#This Row],[Finanzierungsgeschäft]:[Provision]])</f>
        <v>60</v>
      </c>
      <c r="P281" s="12">
        <f ca="1">ROUND(Tabelle1[[#This Row],[Umsatz normiert]]*0.02*RANDBETWEEN(90,100)/100000,0)</f>
        <v>146</v>
      </c>
      <c r="Q281" t="s">
        <v>727</v>
      </c>
      <c r="R28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Joerdis.Sauer@spieshecker.com</v>
      </c>
      <c r="S281" s="5" t="str">
        <f ca="1">VLOOKUP(RANDBETWEEN(1,15),Tabelle2!$A$1:$B$15,2,FALSE)</f>
        <v>1E</v>
      </c>
    </row>
    <row r="282" spans="1:20" x14ac:dyDescent="0.35">
      <c r="A282" s="6">
        <v>280</v>
      </c>
      <c r="B282">
        <v>79110</v>
      </c>
      <c r="C282" s="5">
        <f>IF(ISBLANK(Tabelle1[[#This Row],[Column1]]),"",VALUE(LEFT(Tabelle1[[#This Row],[Column1]],2) &amp; "000"))</f>
        <v>79000</v>
      </c>
      <c r="D282" t="s">
        <v>1057</v>
      </c>
      <c r="E282">
        <v>51147</v>
      </c>
      <c r="F282" t="s">
        <v>9</v>
      </c>
      <c r="G282" t="s">
        <v>1058</v>
      </c>
      <c r="H282">
        <v>50.871814727783203</v>
      </c>
      <c r="I282">
        <v>7.1262869834899902</v>
      </c>
      <c r="J282" t="s">
        <v>173</v>
      </c>
      <c r="K282" s="5" t="str">
        <f>IF(ISBLANK(Tabelle1[[#This Row],[Column12]]),"",_xlfn.IFNA(VLOOKUP(Tabelle1[[#This Row],[Column12]],Tabelle1!$A$1:$C$89,3,FALSE),""))</f>
        <v>Dienstleistung</v>
      </c>
      <c r="L282" s="12">
        <f>VALUE(LEFT(Tabelle1[[#This Row],[Column5]],FIND(" T",Tabelle1[[#This Row],[Column5]])-1))*1000</f>
        <v>7400000</v>
      </c>
      <c r="M282" s="12">
        <f ca="1">ROUND(Tabelle1[[#This Row],[Umsatz normiert]]*0.01*RANDBETWEEN(70,130)/100000,0)</f>
        <v>70</v>
      </c>
      <c r="N282" s="12">
        <f ca="1">ROUND(Tabelle1[[#This Row],[Umsatz normiert]]*0.004*RANDBETWEEN(70,130)/100000,0)</f>
        <v>33</v>
      </c>
      <c r="O282" s="12">
        <f ca="1">Tabelle1[[#This Row],[Ertragspotenzial]]-SUM(Tabelle1[[#This Row],[Finanzierungsgeschäft]:[Provision]])</f>
        <v>42</v>
      </c>
      <c r="P282" s="12">
        <f ca="1">ROUND(Tabelle1[[#This Row],[Umsatz normiert]]*0.02*RANDBETWEEN(90,100)/100000,0)</f>
        <v>145</v>
      </c>
      <c r="Q282" t="s">
        <v>728</v>
      </c>
      <c r="R28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Nele.Arnold@branchenbuch.meinestadt.de</v>
      </c>
      <c r="S282" s="5" t="str">
        <f ca="1">VLOOKUP(RANDBETWEEN(1,15),Tabelle2!$A$1:$B$15,2,FALSE)</f>
        <v>1E</v>
      </c>
      <c r="T282" t="s">
        <v>1133</v>
      </c>
    </row>
    <row r="283" spans="1:20" x14ac:dyDescent="0.35">
      <c r="A283" s="1">
        <v>281</v>
      </c>
      <c r="B283">
        <v>62020</v>
      </c>
      <c r="C283" s="5">
        <f>IF(ISBLANK(Tabelle1[[#This Row],[Column1]]),"",VALUE(LEFT(Tabelle1[[#This Row],[Column1]],2) &amp; "000"))</f>
        <v>62000</v>
      </c>
      <c r="D283" t="s">
        <v>1059</v>
      </c>
      <c r="E283">
        <v>50769</v>
      </c>
      <c r="F283" t="s">
        <v>9</v>
      </c>
      <c r="G283" t="s">
        <v>1060</v>
      </c>
      <c r="H283">
        <v>51.046260833740199</v>
      </c>
      <c r="I283">
        <v>6.8507637977600098</v>
      </c>
      <c r="J283" t="s">
        <v>173</v>
      </c>
      <c r="K283" s="5" t="str">
        <f>IF(ISBLANK(Tabelle1[[#This Row],[Column12]]),"",_xlfn.IFNA(VLOOKUP(Tabelle1[[#This Row],[Column12]],Tabelle1!$A$1:$C$89,3,FALSE),""))</f>
        <v>Dienstleistung</v>
      </c>
      <c r="L283" s="12">
        <f>VALUE(LEFT(Tabelle1[[#This Row],[Column5]],FIND(" T",Tabelle1[[#This Row],[Column5]])-1))*1000</f>
        <v>7416000</v>
      </c>
      <c r="M283" s="12">
        <f ca="1">ROUND(Tabelle1[[#This Row],[Umsatz normiert]]*0.01*RANDBETWEEN(70,130)/100000,0)</f>
        <v>73</v>
      </c>
      <c r="N283" s="12">
        <f ca="1">ROUND(Tabelle1[[#This Row],[Umsatz normiert]]*0.004*RANDBETWEEN(70,130)/100000,0)</f>
        <v>31</v>
      </c>
      <c r="O283" s="12">
        <f ca="1">Tabelle1[[#This Row],[Ertragspotenzial]]-SUM(Tabelle1[[#This Row],[Finanzierungsgeschäft]:[Provision]])</f>
        <v>38</v>
      </c>
      <c r="P283" s="12">
        <f ca="1">ROUND(Tabelle1[[#This Row],[Umsatz normiert]]*0.02*RANDBETWEEN(90,100)/100000,0)</f>
        <v>142</v>
      </c>
      <c r="Q283" t="s">
        <v>729</v>
      </c>
      <c r="R28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Hedda.Wolff@branchenbuch.meinestadt.de</v>
      </c>
      <c r="S283" s="5" t="str">
        <f ca="1">VLOOKUP(RANDBETWEEN(1,15),Tabelle2!$A$1:$B$15,2,FALSE)</f>
        <v>2C</v>
      </c>
      <c r="T283" t="s">
        <v>1113</v>
      </c>
    </row>
    <row r="284" spans="1:20" x14ac:dyDescent="0.35">
      <c r="A284" s="6">
        <v>282</v>
      </c>
      <c r="C284" s="5" t="str">
        <f>IF(ISBLANK(Tabelle1[[#This Row],[Column1]]),"",VALUE(LEFT(Tabelle1[[#This Row],[Column1]],2) &amp; "000"))</f>
        <v/>
      </c>
      <c r="D284" t="s">
        <v>1061</v>
      </c>
      <c r="E284">
        <v>50769</v>
      </c>
      <c r="F284" t="s">
        <v>9</v>
      </c>
      <c r="G284" t="s">
        <v>1062</v>
      </c>
      <c r="H284">
        <v>51.046260833740199</v>
      </c>
      <c r="I284">
        <v>6.8507637977600098</v>
      </c>
      <c r="J284" t="s">
        <v>1063</v>
      </c>
      <c r="K284" s="5" t="str">
        <f>IF(ISBLANK(Tabelle1[[#This Row],[Column12]]),"",_xlfn.IFNA(VLOOKUP(Tabelle1[[#This Row],[Column12]],Tabelle1!$A$1:$C$89,3,FALSE),""))</f>
        <v/>
      </c>
      <c r="L284" s="12">
        <f>VALUE(LEFT(Tabelle1[[#This Row],[Column5]],FIND(" T",Tabelle1[[#This Row],[Column5]])-1))*1000</f>
        <v>7417000</v>
      </c>
      <c r="M284" s="12">
        <f ca="1">ROUND(Tabelle1[[#This Row],[Umsatz normiert]]*0.01*RANDBETWEEN(70,130)/100000,0)</f>
        <v>85</v>
      </c>
      <c r="N284" s="12">
        <f ca="1">ROUND(Tabelle1[[#This Row],[Umsatz normiert]]*0.004*RANDBETWEEN(70,130)/100000,0)</f>
        <v>30</v>
      </c>
      <c r="O284" s="12">
        <f ca="1">Tabelle1[[#This Row],[Ertragspotenzial]]-SUM(Tabelle1[[#This Row],[Finanzierungsgeschäft]:[Provision]])</f>
        <v>33</v>
      </c>
      <c r="P284" s="12">
        <f ca="1">ROUND(Tabelle1[[#This Row],[Umsatz normiert]]*0.02*RANDBETWEEN(90,100)/100000,0)</f>
        <v>148</v>
      </c>
      <c r="Q284" t="s">
        <v>730</v>
      </c>
      <c r="R28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Torsten.Pfeiffer@duesseldorf.stadtbranchenbuch.com</v>
      </c>
      <c r="S284" s="5" t="str">
        <f ca="1">VLOOKUP(RANDBETWEEN(1,15),Tabelle2!$A$1:$B$15,2,FALSE)</f>
        <v>1E</v>
      </c>
      <c r="T284" t="s">
        <v>1113</v>
      </c>
    </row>
    <row r="285" spans="1:20" x14ac:dyDescent="0.35">
      <c r="A285" s="1">
        <v>283</v>
      </c>
      <c r="B285">
        <v>68201</v>
      </c>
      <c r="C285" s="5">
        <f>IF(ISBLANK(Tabelle1[[#This Row],[Column1]]),"",VALUE(LEFT(Tabelle1[[#This Row],[Column1]],2) &amp; "000"))</f>
        <v>68000</v>
      </c>
      <c r="D285" t="s">
        <v>1064</v>
      </c>
      <c r="E285">
        <v>50667</v>
      </c>
      <c r="F285" t="s">
        <v>9</v>
      </c>
      <c r="G285" t="s">
        <v>1065</v>
      </c>
      <c r="H285">
        <v>50.939319610595703</v>
      </c>
      <c r="I285">
        <v>6.9549069404602104</v>
      </c>
      <c r="J285" t="s">
        <v>1066</v>
      </c>
      <c r="K285" s="5" t="str">
        <f>IF(ISBLANK(Tabelle1[[#This Row],[Column12]]),"",_xlfn.IFNA(VLOOKUP(Tabelle1[[#This Row],[Column12]],Tabelle1!$A$1:$C$89,3,FALSE),""))</f>
        <v>Bau- und Ausbaugewerbe</v>
      </c>
      <c r="L285" s="12">
        <f>VALUE(LEFT(Tabelle1[[#This Row],[Column5]],FIND(" T",Tabelle1[[#This Row],[Column5]])-1))*1000</f>
        <v>7420000</v>
      </c>
      <c r="M285" s="12">
        <f ca="1">ROUND(Tabelle1[[#This Row],[Umsatz normiert]]*0.01*RANDBETWEEN(70,130)/100000,0)</f>
        <v>92</v>
      </c>
      <c r="N285" s="12">
        <f ca="1">ROUND(Tabelle1[[#This Row],[Umsatz normiert]]*0.004*RANDBETWEEN(70,130)/100000,0)</f>
        <v>21</v>
      </c>
      <c r="O285" s="12">
        <f ca="1">Tabelle1[[#This Row],[Ertragspotenzial]]-SUM(Tabelle1[[#This Row],[Finanzierungsgeschäft]:[Provision]])</f>
        <v>32</v>
      </c>
      <c r="P285" s="12">
        <f ca="1">ROUND(Tabelle1[[#This Row],[Umsatz normiert]]*0.02*RANDBETWEEN(90,100)/100000,0)</f>
        <v>145</v>
      </c>
      <c r="Q285" t="s">
        <v>731</v>
      </c>
      <c r="R28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Gesine.Schubert@art-invest.de</v>
      </c>
      <c r="S285" s="5" t="str">
        <f ca="1">VLOOKUP(RANDBETWEEN(1,15),Tabelle2!$A$1:$B$15,2,FALSE)</f>
        <v>3B</v>
      </c>
      <c r="T285" t="s">
        <v>1143</v>
      </c>
    </row>
    <row r="286" spans="1:20" x14ac:dyDescent="0.35">
      <c r="A286" s="6">
        <v>284</v>
      </c>
      <c r="B286">
        <v>68101</v>
      </c>
      <c r="C286" s="5">
        <f>IF(ISBLANK(Tabelle1[[#This Row],[Column1]]),"",VALUE(LEFT(Tabelle1[[#This Row],[Column1]],2) &amp; "000"))</f>
        <v>68000</v>
      </c>
      <c r="D286" t="s">
        <v>1067</v>
      </c>
      <c r="E286">
        <v>51067</v>
      </c>
      <c r="F286" t="s">
        <v>9</v>
      </c>
      <c r="G286" t="s">
        <v>1068</v>
      </c>
      <c r="H286">
        <v>50.9644584655762</v>
      </c>
      <c r="I286">
        <v>7.0407657623290998</v>
      </c>
      <c r="J286" t="s">
        <v>870</v>
      </c>
      <c r="K286" s="5" t="str">
        <f>IF(ISBLANK(Tabelle1[[#This Row],[Column12]]),"",_xlfn.IFNA(VLOOKUP(Tabelle1[[#This Row],[Column12]],Tabelle1!$A$1:$C$89,3,FALSE),""))</f>
        <v>Bau- und Ausbaugewerbe</v>
      </c>
      <c r="L286" s="12">
        <f>VALUE(LEFT(Tabelle1[[#This Row],[Column5]],FIND(" T",Tabelle1[[#This Row],[Column5]])-1))*1000</f>
        <v>7456000</v>
      </c>
      <c r="M286" s="12">
        <f ca="1">ROUND(Tabelle1[[#This Row],[Umsatz normiert]]*0.01*RANDBETWEEN(70,130)/100000,0)</f>
        <v>74</v>
      </c>
      <c r="N286" s="12">
        <f ca="1">ROUND(Tabelle1[[#This Row],[Umsatz normiert]]*0.004*RANDBETWEEN(70,130)/100000,0)</f>
        <v>28</v>
      </c>
      <c r="O286" s="12">
        <f ca="1">Tabelle1[[#This Row],[Ertragspotenzial]]-SUM(Tabelle1[[#This Row],[Finanzierungsgeschäft]:[Provision]])</f>
        <v>44</v>
      </c>
      <c r="P286" s="12">
        <f ca="1">ROUND(Tabelle1[[#This Row],[Umsatz normiert]]*0.02*RANDBETWEEN(90,100)/100000,0)</f>
        <v>146</v>
      </c>
      <c r="Q286" t="s">
        <v>732</v>
      </c>
      <c r="R28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Kjell.Vogel@genios.de</v>
      </c>
      <c r="S286" s="5" t="str">
        <f ca="1">VLOOKUP(RANDBETWEEN(1,15),Tabelle2!$A$1:$B$15,2,FALSE)</f>
        <v>3D</v>
      </c>
      <c r="T286" t="s">
        <v>1122</v>
      </c>
    </row>
    <row r="287" spans="1:20" x14ac:dyDescent="0.35">
      <c r="A287" s="1">
        <v>285</v>
      </c>
      <c r="B287">
        <v>41201</v>
      </c>
      <c r="C287" s="5">
        <f>IF(ISBLANK(Tabelle1[[#This Row],[Column1]]),"",VALUE(LEFT(Tabelle1[[#This Row],[Column1]],2) &amp; "000"))</f>
        <v>41000</v>
      </c>
      <c r="D287" t="s">
        <v>1069</v>
      </c>
      <c r="E287">
        <v>50996</v>
      </c>
      <c r="F287" t="s">
        <v>9</v>
      </c>
      <c r="G287" t="s">
        <v>1070</v>
      </c>
      <c r="H287">
        <v>50.883644104003899</v>
      </c>
      <c r="I287">
        <v>6.9868760108947798</v>
      </c>
      <c r="J287" t="s">
        <v>162</v>
      </c>
      <c r="K287" s="5" t="str">
        <f>IF(ISBLANK(Tabelle1[[#This Row],[Column12]]),"",_xlfn.IFNA(VLOOKUP(Tabelle1[[#This Row],[Column12]],Tabelle1!$A$1:$C$89,3,FALSE),""))</f>
        <v>Bau- und Ausbaugewerbe</v>
      </c>
      <c r="L287" s="12">
        <f>VALUE(LEFT(Tabelle1[[#This Row],[Column5]],FIND(" T",Tabelle1[[#This Row],[Column5]])-1))*1000</f>
        <v>7462000</v>
      </c>
      <c r="M287" s="12">
        <f ca="1">ROUND(Tabelle1[[#This Row],[Umsatz normiert]]*0.01*RANDBETWEEN(70,130)/100000,0)</f>
        <v>86</v>
      </c>
      <c r="N287" s="12">
        <f ca="1">ROUND(Tabelle1[[#This Row],[Umsatz normiert]]*0.004*RANDBETWEEN(70,130)/100000,0)</f>
        <v>28</v>
      </c>
      <c r="O287" s="12">
        <f ca="1">Tabelle1[[#This Row],[Ertragspotenzial]]-SUM(Tabelle1[[#This Row],[Finanzierungsgeschäft]:[Provision]])</f>
        <v>23</v>
      </c>
      <c r="P287" s="12">
        <f ca="1">ROUND(Tabelle1[[#This Row],[Umsatz normiert]]*0.02*RANDBETWEEN(90,100)/100000,0)</f>
        <v>137</v>
      </c>
      <c r="Q287" t="s">
        <v>733</v>
      </c>
      <c r="R28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Linda.Friedrich@northdata.de</v>
      </c>
      <c r="S287" s="5" t="str">
        <f ca="1">VLOOKUP(RANDBETWEEN(1,15),Tabelle2!$A$1:$B$15,2,FALSE)</f>
        <v>2D</v>
      </c>
      <c r="T287" t="s">
        <v>1142</v>
      </c>
    </row>
    <row r="288" spans="1:20" x14ac:dyDescent="0.35">
      <c r="A288" s="6">
        <v>286</v>
      </c>
      <c r="B288">
        <v>46750</v>
      </c>
      <c r="C288" s="5">
        <f>IF(ISBLANK(Tabelle1[[#This Row],[Column1]]),"",VALUE(LEFT(Tabelle1[[#This Row],[Column1]],2) &amp; "000"))</f>
        <v>46000</v>
      </c>
      <c r="D288" t="s">
        <v>1071</v>
      </c>
      <c r="E288">
        <v>50968</v>
      </c>
      <c r="F288" t="s">
        <v>9</v>
      </c>
      <c r="G288" t="s">
        <v>1072</v>
      </c>
      <c r="H288">
        <v>50.9035453796387</v>
      </c>
      <c r="I288">
        <v>6.9685811996459996</v>
      </c>
      <c r="J288" t="s">
        <v>1073</v>
      </c>
      <c r="K288" s="5" t="str">
        <f>IF(ISBLANK(Tabelle1[[#This Row],[Column12]]),"",_xlfn.IFNA(VLOOKUP(Tabelle1[[#This Row],[Column12]],Tabelle1!$A$1:$C$89,3,FALSE),""))</f>
        <v>Großhandel</v>
      </c>
      <c r="L288" s="12">
        <f>VALUE(LEFT(Tabelle1[[#This Row],[Column5]],FIND(" T",Tabelle1[[#This Row],[Column5]])-1))*1000</f>
        <v>7462000</v>
      </c>
      <c r="M288" s="12">
        <f ca="1">ROUND(Tabelle1[[#This Row],[Umsatz normiert]]*0.01*RANDBETWEEN(70,130)/100000,0)</f>
        <v>71</v>
      </c>
      <c r="N288" s="12">
        <f ca="1">ROUND(Tabelle1[[#This Row],[Umsatz normiert]]*0.004*RANDBETWEEN(70,130)/100000,0)</f>
        <v>38</v>
      </c>
      <c r="O288" s="12">
        <f ca="1">Tabelle1[[#This Row],[Ertragspotenzial]]-SUM(Tabelle1[[#This Row],[Finanzierungsgeschäft]:[Provision]])</f>
        <v>40</v>
      </c>
      <c r="P288" s="12">
        <f ca="1">ROUND(Tabelle1[[#This Row],[Umsatz normiert]]*0.02*RANDBETWEEN(90,100)/100000,0)</f>
        <v>149</v>
      </c>
      <c r="Q288" t="s">
        <v>734</v>
      </c>
      <c r="R28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Ruth.Keller@wesseling.frag-christel.de</v>
      </c>
      <c r="S288" s="5" t="str">
        <f ca="1">VLOOKUP(RANDBETWEEN(1,15),Tabelle2!$A$1:$B$15,2,FALSE)</f>
        <v>2B</v>
      </c>
      <c r="T288" t="s">
        <v>1146</v>
      </c>
    </row>
    <row r="289" spans="1:20" x14ac:dyDescent="0.35">
      <c r="A289" s="1">
        <v>287</v>
      </c>
      <c r="B289">
        <v>87300</v>
      </c>
      <c r="C289" s="5">
        <f>IF(ISBLANK(Tabelle1[[#This Row],[Column1]]),"",VALUE(LEFT(Tabelle1[[#This Row],[Column1]],2) &amp; "000"))</f>
        <v>87000</v>
      </c>
      <c r="D289" t="s">
        <v>1074</v>
      </c>
      <c r="E289">
        <v>50829</v>
      </c>
      <c r="F289" t="s">
        <v>9</v>
      </c>
      <c r="G289" t="s">
        <v>1075</v>
      </c>
      <c r="H289">
        <v>50.971748352050803</v>
      </c>
      <c r="I289">
        <v>6.86026811599731</v>
      </c>
      <c r="J289" t="s">
        <v>1076</v>
      </c>
      <c r="K289" s="5" t="str">
        <f>IF(ISBLANK(Tabelle1[[#This Row],[Column12]]),"",_xlfn.IFNA(VLOOKUP(Tabelle1[[#This Row],[Column12]],Tabelle1!$A$1:$C$89,3,FALSE),""))</f>
        <v>Bau- und Ausbaugewerbe</v>
      </c>
      <c r="L289" s="12">
        <f>VALUE(LEFT(Tabelle1[[#This Row],[Column5]],FIND(" T",Tabelle1[[#This Row],[Column5]])-1))*1000</f>
        <v>7488000</v>
      </c>
      <c r="M289" s="12">
        <f ca="1">ROUND(Tabelle1[[#This Row],[Umsatz normiert]]*0.01*RANDBETWEEN(70,130)/100000,0)</f>
        <v>76</v>
      </c>
      <c r="N289" s="12">
        <f ca="1">ROUND(Tabelle1[[#This Row],[Umsatz normiert]]*0.004*RANDBETWEEN(70,130)/100000,0)</f>
        <v>28</v>
      </c>
      <c r="O289" s="12">
        <f ca="1">Tabelle1[[#This Row],[Ertragspotenzial]]-SUM(Tabelle1[[#This Row],[Finanzierungsgeschäft]:[Provision]])</f>
        <v>31</v>
      </c>
      <c r="P289" s="12">
        <f ca="1">ROUND(Tabelle1[[#This Row],[Umsatz normiert]]*0.02*RANDBETWEEN(90,100)/100000,0)</f>
        <v>135</v>
      </c>
      <c r="Q289" t="s">
        <v>735</v>
      </c>
      <c r="R28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Eva.Guenther@haus-brigida.de</v>
      </c>
      <c r="S289" s="5" t="str">
        <f ca="1">VLOOKUP(RANDBETWEEN(1,15),Tabelle2!$A$1:$B$15,2,FALSE)</f>
        <v>3A</v>
      </c>
      <c r="T289" t="s">
        <v>1126</v>
      </c>
    </row>
    <row r="290" spans="1:20" x14ac:dyDescent="0.35">
      <c r="A290" s="6">
        <v>288</v>
      </c>
      <c r="B290">
        <v>46462</v>
      </c>
      <c r="C290" s="5">
        <f>IF(ISBLANK(Tabelle1[[#This Row],[Column1]]),"",VALUE(LEFT(Tabelle1[[#This Row],[Column1]],2) &amp; "000"))</f>
        <v>46000</v>
      </c>
      <c r="D290" t="s">
        <v>1077</v>
      </c>
      <c r="E290">
        <v>50829</v>
      </c>
      <c r="F290" t="s">
        <v>9</v>
      </c>
      <c r="G290" t="s">
        <v>1078</v>
      </c>
      <c r="H290">
        <v>50.971748352050803</v>
      </c>
      <c r="I290">
        <v>6.86026811599731</v>
      </c>
      <c r="J290" t="s">
        <v>1079</v>
      </c>
      <c r="K290" s="5" t="str">
        <f>IF(ISBLANK(Tabelle1[[#This Row],[Column12]]),"",_xlfn.IFNA(VLOOKUP(Tabelle1[[#This Row],[Column12]],Tabelle1!$A$1:$C$89,3,FALSE),""))</f>
        <v>Großhandel</v>
      </c>
      <c r="L290" s="12">
        <f>VALUE(LEFT(Tabelle1[[#This Row],[Column5]],FIND(" T",Tabelle1[[#This Row],[Column5]])-1))*1000</f>
        <v>7500000</v>
      </c>
      <c r="M290" s="12">
        <f ca="1">ROUND(Tabelle1[[#This Row],[Umsatz normiert]]*0.01*RANDBETWEEN(70,130)/100000,0)</f>
        <v>73</v>
      </c>
      <c r="N290" s="12">
        <f ca="1">ROUND(Tabelle1[[#This Row],[Umsatz normiert]]*0.004*RANDBETWEEN(70,130)/100000,0)</f>
        <v>22</v>
      </c>
      <c r="O290" s="12">
        <f ca="1">Tabelle1[[#This Row],[Ertragspotenzial]]-SUM(Tabelle1[[#This Row],[Finanzierungsgeschäft]:[Provision]])</f>
        <v>46</v>
      </c>
      <c r="P290" s="12">
        <f ca="1">ROUND(Tabelle1[[#This Row],[Umsatz normiert]]*0.02*RANDBETWEEN(90,100)/100000,0)</f>
        <v>141</v>
      </c>
      <c r="Q290" t="s">
        <v>736</v>
      </c>
      <c r="R29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Christina.Frank@chemie.de</v>
      </c>
      <c r="S290" s="5" t="str">
        <f ca="1">VLOOKUP(RANDBETWEEN(1,15),Tabelle2!$A$1:$B$15,2,FALSE)</f>
        <v>2B</v>
      </c>
      <c r="T290" t="s">
        <v>1126</v>
      </c>
    </row>
    <row r="291" spans="1:20" x14ac:dyDescent="0.35">
      <c r="A291" s="1">
        <v>289</v>
      </c>
      <c r="B291">
        <v>46734</v>
      </c>
      <c r="C291" s="5">
        <f>IF(ISBLANK(Tabelle1[[#This Row],[Column1]]),"",VALUE(LEFT(Tabelle1[[#This Row],[Column1]],2) &amp; "000"))</f>
        <v>46000</v>
      </c>
      <c r="D291" t="s">
        <v>1080</v>
      </c>
      <c r="E291">
        <v>51147</v>
      </c>
      <c r="F291" t="s">
        <v>9</v>
      </c>
      <c r="G291" t="s">
        <v>1081</v>
      </c>
      <c r="H291">
        <v>50.871814727783203</v>
      </c>
      <c r="I291">
        <v>7.1262869834899902</v>
      </c>
      <c r="J291" t="s">
        <v>1082</v>
      </c>
      <c r="K291" s="5" t="str">
        <f>IF(ISBLANK(Tabelle1[[#This Row],[Column12]]),"",_xlfn.IFNA(VLOOKUP(Tabelle1[[#This Row],[Column12]],Tabelle1!$A$1:$C$89,3,FALSE),""))</f>
        <v>Großhandel</v>
      </c>
      <c r="L291" s="12">
        <f>VALUE(LEFT(Tabelle1[[#This Row],[Column5]],FIND(" T",Tabelle1[[#This Row],[Column5]])-1))*1000</f>
        <v>7500000</v>
      </c>
      <c r="M291" s="12">
        <f ca="1">ROUND(Tabelle1[[#This Row],[Umsatz normiert]]*0.01*RANDBETWEEN(70,130)/100000,0)</f>
        <v>84</v>
      </c>
      <c r="N291" s="12">
        <f ca="1">ROUND(Tabelle1[[#This Row],[Umsatz normiert]]*0.004*RANDBETWEEN(70,130)/100000,0)</f>
        <v>39</v>
      </c>
      <c r="O291" s="12">
        <f ca="1">Tabelle1[[#This Row],[Ertragspotenzial]]-SUM(Tabelle1[[#This Row],[Finanzierungsgeschäft]:[Provision]])</f>
        <v>15</v>
      </c>
      <c r="P291" s="12">
        <f ca="1">ROUND(Tabelle1[[#This Row],[Umsatz normiert]]*0.02*RANDBETWEEN(90,100)/100000,0)</f>
        <v>138</v>
      </c>
      <c r="Q291" t="s">
        <v>737</v>
      </c>
      <c r="R291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Lennja.Berger@koeln.stadtbranchenbuch.com</v>
      </c>
      <c r="S291" s="5" t="str">
        <f ca="1">VLOOKUP(RANDBETWEEN(1,15),Tabelle2!$A$1:$B$15,2,FALSE)</f>
        <v>1D</v>
      </c>
      <c r="T291" t="s">
        <v>1133</v>
      </c>
    </row>
    <row r="292" spans="1:20" x14ac:dyDescent="0.35">
      <c r="A292" s="6">
        <v>290</v>
      </c>
      <c r="B292">
        <v>96090</v>
      </c>
      <c r="C292" s="5">
        <f>IF(ISBLANK(Tabelle1[[#This Row],[Column1]]),"",VALUE(LEFT(Tabelle1[[#This Row],[Column1]],2) &amp; "000"))</f>
        <v>96000</v>
      </c>
      <c r="D292" t="s">
        <v>1083</v>
      </c>
      <c r="E292">
        <v>50969</v>
      </c>
      <c r="F292" t="s">
        <v>9</v>
      </c>
      <c r="G292" t="s">
        <v>1084</v>
      </c>
      <c r="H292">
        <v>50.906085968017599</v>
      </c>
      <c r="I292">
        <v>6.9375147819518999</v>
      </c>
      <c r="J292" t="s">
        <v>1085</v>
      </c>
      <c r="K292" s="5" t="str">
        <f>IF(ISBLANK(Tabelle1[[#This Row],[Column12]]),"",_xlfn.IFNA(VLOOKUP(Tabelle1[[#This Row],[Column12]],Tabelle1!$A$1:$C$89,3,FALSE),""))</f>
        <v>Dienstleistung</v>
      </c>
      <c r="L292" s="12">
        <f>VALUE(LEFT(Tabelle1[[#This Row],[Column5]],FIND(" T",Tabelle1[[#This Row],[Column5]])-1))*1000</f>
        <v>7500000</v>
      </c>
      <c r="M292" s="12">
        <f ca="1">ROUND(Tabelle1[[#This Row],[Umsatz normiert]]*0.01*RANDBETWEEN(70,130)/100000,0)</f>
        <v>95</v>
      </c>
      <c r="N292" s="12">
        <f ca="1">ROUND(Tabelle1[[#This Row],[Umsatz normiert]]*0.004*RANDBETWEEN(70,130)/100000,0)</f>
        <v>35</v>
      </c>
      <c r="O292" s="12">
        <f ca="1">Tabelle1[[#This Row],[Ertragspotenzial]]-SUM(Tabelle1[[#This Row],[Finanzierungsgeschäft]:[Provision]])</f>
        <v>5</v>
      </c>
      <c r="P292" s="12">
        <f ca="1">ROUND(Tabelle1[[#This Row],[Umsatz normiert]]*0.02*RANDBETWEEN(90,100)/100000,0)</f>
        <v>135</v>
      </c>
      <c r="Q292" t="s">
        <v>738</v>
      </c>
      <c r="R292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Rory.Winkler@inteligy.de</v>
      </c>
      <c r="S292" s="5" t="str">
        <f ca="1">VLOOKUP(RANDBETWEEN(1,15),Tabelle2!$A$1:$B$15,2,FALSE)</f>
        <v>2B</v>
      </c>
      <c r="T292" t="s">
        <v>1115</v>
      </c>
    </row>
    <row r="293" spans="1:20" x14ac:dyDescent="0.35">
      <c r="A293" s="1">
        <v>291</v>
      </c>
      <c r="B293">
        <v>43210</v>
      </c>
      <c r="C293" s="5">
        <f>IF(ISBLANK(Tabelle1[[#This Row],[Column1]]),"",VALUE(LEFT(Tabelle1[[#This Row],[Column1]],2) &amp; "000"))</f>
        <v>43000</v>
      </c>
      <c r="D293" t="s">
        <v>1086</v>
      </c>
      <c r="E293">
        <v>50996</v>
      </c>
      <c r="F293" t="s">
        <v>9</v>
      </c>
      <c r="G293" t="s">
        <v>1087</v>
      </c>
      <c r="H293">
        <v>50.883644104003899</v>
      </c>
      <c r="I293">
        <v>6.9868760108947798</v>
      </c>
      <c r="J293" t="s">
        <v>1088</v>
      </c>
      <c r="K293" s="5" t="str">
        <f>IF(ISBLANK(Tabelle1[[#This Row],[Column12]]),"",_xlfn.IFNA(VLOOKUP(Tabelle1[[#This Row],[Column12]],Tabelle1!$A$1:$C$89,3,FALSE),""))</f>
        <v>Bau- und Ausbaugewerbe</v>
      </c>
      <c r="L293" s="12">
        <f>VALUE(LEFT(Tabelle1[[#This Row],[Column5]],FIND(" T",Tabelle1[[#This Row],[Column5]])-1))*1000</f>
        <v>7500000</v>
      </c>
      <c r="M293" s="12">
        <f ca="1">ROUND(Tabelle1[[#This Row],[Umsatz normiert]]*0.01*RANDBETWEEN(70,130)/100000,0)</f>
        <v>65</v>
      </c>
      <c r="N293" s="12">
        <f ca="1">ROUND(Tabelle1[[#This Row],[Umsatz normiert]]*0.004*RANDBETWEEN(70,130)/100000,0)</f>
        <v>31</v>
      </c>
      <c r="O293" s="12">
        <f ca="1">Tabelle1[[#This Row],[Ertragspotenzial]]-SUM(Tabelle1[[#This Row],[Finanzierungsgeschäft]:[Provision]])</f>
        <v>53</v>
      </c>
      <c r="P293" s="12">
        <f ca="1">ROUND(Tabelle1[[#This Row],[Umsatz normiert]]*0.02*RANDBETWEEN(90,100)/100000,0)</f>
        <v>149</v>
      </c>
      <c r="Q293" t="s">
        <v>739</v>
      </c>
      <c r="R293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Elias.Roth@cryptin.de</v>
      </c>
      <c r="S293" s="5" t="str">
        <f ca="1">VLOOKUP(RANDBETWEEN(1,15),Tabelle2!$A$1:$B$15,2,FALSE)</f>
        <v>3A</v>
      </c>
      <c r="T293" t="s">
        <v>1142</v>
      </c>
    </row>
    <row r="294" spans="1:20" x14ac:dyDescent="0.35">
      <c r="A294" s="6">
        <v>292</v>
      </c>
      <c r="B294">
        <v>70220</v>
      </c>
      <c r="C294" s="5">
        <f>IF(ISBLANK(Tabelle1[[#This Row],[Column1]]),"",VALUE(LEFT(Tabelle1[[#This Row],[Column1]],2) &amp; "000"))</f>
        <v>70000</v>
      </c>
      <c r="D294" t="s">
        <v>1089</v>
      </c>
      <c r="E294">
        <v>50672</v>
      </c>
      <c r="F294" t="s">
        <v>9</v>
      </c>
      <c r="G294" t="s">
        <v>1087</v>
      </c>
      <c r="H294">
        <v>50.942386627197301</v>
      </c>
      <c r="I294">
        <v>6.9340858459472701</v>
      </c>
      <c r="J294" t="s">
        <v>1090</v>
      </c>
      <c r="K294" s="5" t="str">
        <f>IF(ISBLANK(Tabelle1[[#This Row],[Column12]]),"",_xlfn.IFNA(VLOOKUP(Tabelle1[[#This Row],[Column12]],Tabelle1!$A$1:$C$89,3,FALSE),""))</f>
        <v>Dienstleistung</v>
      </c>
      <c r="L294" s="12">
        <f>VALUE(LEFT(Tabelle1[[#This Row],[Column5]],FIND(" T",Tabelle1[[#This Row],[Column5]])-1))*1000</f>
        <v>7500000</v>
      </c>
      <c r="M294" s="12">
        <f ca="1">ROUND(Tabelle1[[#This Row],[Umsatz normiert]]*0.01*RANDBETWEEN(70,130)/100000,0)</f>
        <v>59</v>
      </c>
      <c r="N294" s="12">
        <f ca="1">ROUND(Tabelle1[[#This Row],[Umsatz normiert]]*0.004*RANDBETWEEN(70,130)/100000,0)</f>
        <v>24</v>
      </c>
      <c r="O294" s="12">
        <f ca="1">Tabelle1[[#This Row],[Ertragspotenzial]]-SUM(Tabelle1[[#This Row],[Finanzierungsgeschäft]:[Provision]])</f>
        <v>57</v>
      </c>
      <c r="P294" s="12">
        <f ca="1">ROUND(Tabelle1[[#This Row],[Umsatz normiert]]*0.02*RANDBETWEEN(90,100)/100000,0)</f>
        <v>140</v>
      </c>
      <c r="Q294" t="s">
        <v>740</v>
      </c>
      <c r="R294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Andrea.Beck@pso-vertriebsprogramme.de</v>
      </c>
      <c r="S294" s="5" t="str">
        <f ca="1">VLOOKUP(RANDBETWEEN(1,15),Tabelle2!$A$1:$B$15,2,FALSE)</f>
        <v>3B</v>
      </c>
      <c r="T294" t="s">
        <v>1128</v>
      </c>
    </row>
    <row r="295" spans="1:20" x14ac:dyDescent="0.35">
      <c r="A295" s="1">
        <v>293</v>
      </c>
      <c r="B295">
        <v>32503</v>
      </c>
      <c r="C295" s="5">
        <f>IF(ISBLANK(Tabelle1[[#This Row],[Column1]]),"",VALUE(LEFT(Tabelle1[[#This Row],[Column1]],2) &amp; "000"))</f>
        <v>32000</v>
      </c>
      <c r="D295" t="s">
        <v>1091</v>
      </c>
      <c r="E295">
        <v>50769</v>
      </c>
      <c r="F295" t="s">
        <v>9</v>
      </c>
      <c r="G295" t="s">
        <v>1092</v>
      </c>
      <c r="H295">
        <v>51.046260833740199</v>
      </c>
      <c r="I295">
        <v>6.8507637977600098</v>
      </c>
      <c r="J295" t="s">
        <v>1093</v>
      </c>
      <c r="K295" s="5" t="str">
        <f>IF(ISBLANK(Tabelle1[[#This Row],[Column12]]),"",_xlfn.IFNA(VLOOKUP(Tabelle1[[#This Row],[Column12]],Tabelle1!$A$1:$C$89,3,FALSE),""))</f>
        <v>Industrie/ Handwerk</v>
      </c>
      <c r="L295" s="12">
        <f>VALUE(LEFT(Tabelle1[[#This Row],[Column5]],FIND(" T",Tabelle1[[#This Row],[Column5]])-1))*1000</f>
        <v>7500000</v>
      </c>
      <c r="M295" s="12">
        <f ca="1">ROUND(Tabelle1[[#This Row],[Umsatz normiert]]*0.01*RANDBETWEEN(70,130)/100000,0)</f>
        <v>89</v>
      </c>
      <c r="N295" s="12">
        <f ca="1">ROUND(Tabelle1[[#This Row],[Umsatz normiert]]*0.004*RANDBETWEEN(70,130)/100000,0)</f>
        <v>36</v>
      </c>
      <c r="O295" s="12">
        <f ca="1">Tabelle1[[#This Row],[Ertragspotenzial]]-SUM(Tabelle1[[#This Row],[Finanzierungsgeschäft]:[Provision]])</f>
        <v>12</v>
      </c>
      <c r="P295" s="12">
        <f ca="1">ROUND(Tabelle1[[#This Row],[Umsatz normiert]]*0.02*RANDBETWEEN(90,100)/100000,0)</f>
        <v>137</v>
      </c>
      <c r="Q295" t="s">
        <v>741</v>
      </c>
      <c r="R295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Svea.Lorenz@bauschdental.com</v>
      </c>
      <c r="S295" s="5" t="str">
        <f ca="1">VLOOKUP(RANDBETWEEN(1,15),Tabelle2!$A$1:$B$15,2,FALSE)</f>
        <v>2B</v>
      </c>
      <c r="T295" t="s">
        <v>1113</v>
      </c>
    </row>
    <row r="296" spans="1:20" x14ac:dyDescent="0.35">
      <c r="A296" s="6">
        <v>294</v>
      </c>
      <c r="B296">
        <v>64991</v>
      </c>
      <c r="C296" s="5">
        <f>IF(ISBLANK(Tabelle1[[#This Row],[Column1]]),"",VALUE(LEFT(Tabelle1[[#This Row],[Column1]],2) &amp; "000"))</f>
        <v>64000</v>
      </c>
      <c r="D296" t="s">
        <v>1094</v>
      </c>
      <c r="E296">
        <v>50668</v>
      </c>
      <c r="F296" t="s">
        <v>9</v>
      </c>
      <c r="G296" t="s">
        <v>1095</v>
      </c>
      <c r="H296">
        <v>50.974089999999997</v>
      </c>
      <c r="I296">
        <v>6.9274100000000001</v>
      </c>
      <c r="J296" t="s">
        <v>1096</v>
      </c>
      <c r="K296" s="5" t="str">
        <f>IF(ISBLANK(Tabelle1[[#This Row],[Column12]]),"",_xlfn.IFNA(VLOOKUP(Tabelle1[[#This Row],[Column12]],Tabelle1!$A$1:$C$89,3,FALSE),""))</f>
        <v>Dienstleistung</v>
      </c>
      <c r="L296" s="12">
        <f>VALUE(LEFT(Tabelle1[[#This Row],[Column5]],FIND(" T",Tabelle1[[#This Row],[Column5]])-1))*1000</f>
        <v>7502000</v>
      </c>
      <c r="M296" s="12">
        <f ca="1">ROUND(Tabelle1[[#This Row],[Umsatz normiert]]*0.01*RANDBETWEEN(70,130)/100000,0)</f>
        <v>83</v>
      </c>
      <c r="N296" s="12">
        <f ca="1">ROUND(Tabelle1[[#This Row],[Umsatz normiert]]*0.004*RANDBETWEEN(70,130)/100000,0)</f>
        <v>37</v>
      </c>
      <c r="O296" s="12">
        <f ca="1">Tabelle1[[#This Row],[Ertragspotenzial]]-SUM(Tabelle1[[#This Row],[Finanzierungsgeschäft]:[Provision]])</f>
        <v>26</v>
      </c>
      <c r="P296" s="12">
        <f ca="1">ROUND(Tabelle1[[#This Row],[Umsatz normiert]]*0.02*RANDBETWEEN(90,100)/100000,0)</f>
        <v>146</v>
      </c>
      <c r="Q296" t="s">
        <v>742</v>
      </c>
      <c r="R296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Soeren.Baumann@sg-bilderstoeckchen.de</v>
      </c>
      <c r="S296" s="5" t="str">
        <f ca="1">VLOOKUP(RANDBETWEEN(1,15),Tabelle2!$A$1:$B$15,2,FALSE)</f>
        <v>1D</v>
      </c>
      <c r="T296" t="s">
        <v>1169</v>
      </c>
    </row>
    <row r="297" spans="1:20" x14ac:dyDescent="0.35">
      <c r="A297" s="1">
        <v>295</v>
      </c>
      <c r="B297">
        <v>46721</v>
      </c>
      <c r="C297" s="5">
        <f>IF(ISBLANK(Tabelle1[[#This Row],[Column1]]),"",VALUE(LEFT(Tabelle1[[#This Row],[Column1]],2) &amp; "000"))</f>
        <v>46000</v>
      </c>
      <c r="D297" t="s">
        <v>1097</v>
      </c>
      <c r="E297">
        <v>50735</v>
      </c>
      <c r="F297" t="s">
        <v>9</v>
      </c>
      <c r="G297" t="s">
        <v>1098</v>
      </c>
      <c r="H297">
        <v>50.9937553405762</v>
      </c>
      <c r="I297">
        <v>6.9599199295043901</v>
      </c>
      <c r="J297" t="s">
        <v>1099</v>
      </c>
      <c r="K297" s="5" t="str">
        <f>IF(ISBLANK(Tabelle1[[#This Row],[Column12]]),"",_xlfn.IFNA(VLOOKUP(Tabelle1[[#This Row],[Column12]],Tabelle1!$A$1:$C$89,3,FALSE),""))</f>
        <v>Großhandel</v>
      </c>
      <c r="L297" s="12">
        <f>VALUE(LEFT(Tabelle1[[#This Row],[Column5]],FIND(" T",Tabelle1[[#This Row],[Column5]])-1))*1000</f>
        <v>7518000</v>
      </c>
      <c r="M297" s="12">
        <f ca="1">ROUND(Tabelle1[[#This Row],[Umsatz normiert]]*0.01*RANDBETWEEN(70,130)/100000,0)</f>
        <v>59</v>
      </c>
      <c r="N297" s="12">
        <f ca="1">ROUND(Tabelle1[[#This Row],[Umsatz normiert]]*0.004*RANDBETWEEN(70,130)/100000,0)</f>
        <v>31</v>
      </c>
      <c r="O297" s="12">
        <f ca="1">Tabelle1[[#This Row],[Ertragspotenzial]]-SUM(Tabelle1[[#This Row],[Finanzierungsgeschäft]:[Provision]])</f>
        <v>47</v>
      </c>
      <c r="P297" s="12">
        <f ca="1">ROUND(Tabelle1[[#This Row],[Umsatz normiert]]*0.02*RANDBETWEEN(90,100)/100000,0)</f>
        <v>137</v>
      </c>
      <c r="Q297" t="s">
        <v>743</v>
      </c>
      <c r="R297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Lasse.Franke@heitmann-stahl.de</v>
      </c>
      <c r="S297" s="5" t="str">
        <f ca="1">VLOOKUP(RANDBETWEEN(1,15),Tabelle2!$A$1:$B$15,2,FALSE)</f>
        <v>1E</v>
      </c>
      <c r="T297" t="s">
        <v>1112</v>
      </c>
    </row>
    <row r="298" spans="1:20" x14ac:dyDescent="0.35">
      <c r="A298" s="6">
        <v>296</v>
      </c>
      <c r="B298">
        <v>86909</v>
      </c>
      <c r="C298" s="5">
        <f>IF(ISBLANK(Tabelle1[[#This Row],[Column1]]),"",VALUE(LEFT(Tabelle1[[#This Row],[Column1]],2) &amp; "000"))</f>
        <v>86000</v>
      </c>
      <c r="D298" t="s">
        <v>1100</v>
      </c>
      <c r="E298">
        <v>50733</v>
      </c>
      <c r="F298" t="s">
        <v>9</v>
      </c>
      <c r="G298" t="s">
        <v>1101</v>
      </c>
      <c r="H298">
        <v>50.9646606445312</v>
      </c>
      <c r="I298">
        <v>6.9513039588928196</v>
      </c>
      <c r="J298" t="s">
        <v>1102</v>
      </c>
      <c r="K298" s="5" t="str">
        <f>IF(ISBLANK(Tabelle1[[#This Row],[Column12]]),"",_xlfn.IFNA(VLOOKUP(Tabelle1[[#This Row],[Column12]],Tabelle1!$A$1:$C$89,3,FALSE),""))</f>
        <v>Dienstleistung</v>
      </c>
      <c r="L298" s="12">
        <f>VALUE(LEFT(Tabelle1[[#This Row],[Column5]],FIND(" T",Tabelle1[[#This Row],[Column5]])-1))*1000</f>
        <v>7524000</v>
      </c>
      <c r="M298" s="12">
        <f ca="1">ROUND(Tabelle1[[#This Row],[Umsatz normiert]]*0.01*RANDBETWEEN(70,130)/100000,0)</f>
        <v>90</v>
      </c>
      <c r="N298" s="12">
        <f ca="1">ROUND(Tabelle1[[#This Row],[Umsatz normiert]]*0.004*RANDBETWEEN(70,130)/100000,0)</f>
        <v>24</v>
      </c>
      <c r="O298" s="12">
        <f ca="1">Tabelle1[[#This Row],[Ertragspotenzial]]-SUM(Tabelle1[[#This Row],[Finanzierungsgeschäft]:[Provision]])</f>
        <v>29</v>
      </c>
      <c r="P298" s="12">
        <f ca="1">ROUND(Tabelle1[[#This Row],[Umsatz normiert]]*0.02*RANDBETWEEN(90,100)/100000,0)</f>
        <v>143</v>
      </c>
      <c r="Q298" t="s">
        <v>744</v>
      </c>
      <c r="R298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Emma.Albrecht@vinzentinerinnen.de</v>
      </c>
      <c r="S298" s="5" t="str">
        <f ca="1">VLOOKUP(RANDBETWEEN(1,15),Tabelle2!$A$1:$B$15,2,FALSE)</f>
        <v>3B</v>
      </c>
      <c r="T298" t="s">
        <v>1170</v>
      </c>
    </row>
    <row r="299" spans="1:20" x14ac:dyDescent="0.35">
      <c r="A299" s="1">
        <v>297</v>
      </c>
      <c r="B299">
        <v>68320</v>
      </c>
      <c r="C299" s="5">
        <f>IF(ISBLANK(Tabelle1[[#This Row],[Column1]]),"",VALUE(LEFT(Tabelle1[[#This Row],[Column1]],2) &amp; "000"))</f>
        <v>68000</v>
      </c>
      <c r="D299" t="s">
        <v>1103</v>
      </c>
      <c r="E299">
        <v>50858</v>
      </c>
      <c r="F299" t="s">
        <v>9</v>
      </c>
      <c r="G299" t="s">
        <v>1104</v>
      </c>
      <c r="H299">
        <v>50.921546936035199</v>
      </c>
      <c r="I299">
        <v>6.8575301170349103</v>
      </c>
      <c r="J299" t="s">
        <v>162</v>
      </c>
      <c r="K299" s="5" t="str">
        <f>IF(ISBLANK(Tabelle1[[#This Row],[Column12]]),"",_xlfn.IFNA(VLOOKUP(Tabelle1[[#This Row],[Column12]],Tabelle1!$A$1:$C$89,3,FALSE),""))</f>
        <v>Bau- und Ausbaugewerbe</v>
      </c>
      <c r="L299" s="12">
        <f>VALUE(LEFT(Tabelle1[[#This Row],[Column5]],FIND(" T",Tabelle1[[#This Row],[Column5]])-1))*1000</f>
        <v>7556000</v>
      </c>
      <c r="M299" s="12">
        <f ca="1">ROUND(Tabelle1[[#This Row],[Umsatz normiert]]*0.01*RANDBETWEEN(70,130)/100000,0)</f>
        <v>71</v>
      </c>
      <c r="N299" s="12">
        <f ca="1">ROUND(Tabelle1[[#This Row],[Umsatz normiert]]*0.004*RANDBETWEEN(70,130)/100000,0)</f>
        <v>37</v>
      </c>
      <c r="O299" s="12">
        <f ca="1">Tabelle1[[#This Row],[Ertragspotenzial]]-SUM(Tabelle1[[#This Row],[Finanzierungsgeschäft]:[Provision]])</f>
        <v>40</v>
      </c>
      <c r="P299" s="12">
        <f ca="1">ROUND(Tabelle1[[#This Row],[Umsatz normiert]]*0.02*RANDBETWEEN(90,100)/100000,0)</f>
        <v>148</v>
      </c>
      <c r="Q299" t="s">
        <v>745</v>
      </c>
      <c r="R299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Fynn.Schuster@northdata.de</v>
      </c>
      <c r="S299" s="5" t="str">
        <f ca="1">VLOOKUP(RANDBETWEEN(1,15),Tabelle2!$A$1:$B$15,2,FALSE)</f>
        <v>1A</v>
      </c>
    </row>
    <row r="300" spans="1:20" x14ac:dyDescent="0.35">
      <c r="A300" s="6">
        <v>298</v>
      </c>
      <c r="B300">
        <v>68100</v>
      </c>
      <c r="C300" s="5">
        <f>IF(ISBLANK(Tabelle1[[#This Row],[Column1]]),"",VALUE(LEFT(Tabelle1[[#This Row],[Column1]],2) &amp; "000"))</f>
        <v>68000</v>
      </c>
      <c r="D300" t="s">
        <v>1105</v>
      </c>
      <c r="E300">
        <v>50678</v>
      </c>
      <c r="F300" t="s">
        <v>9</v>
      </c>
      <c r="G300" t="s">
        <v>1106</v>
      </c>
      <c r="H300">
        <v>50.925933837890597</v>
      </c>
      <c r="I300">
        <v>6.9618039131164604</v>
      </c>
      <c r="J300" t="s">
        <v>1107</v>
      </c>
      <c r="K300" s="5" t="str">
        <f>IF(ISBLANK(Tabelle1[[#This Row],[Column12]]),"",_xlfn.IFNA(VLOOKUP(Tabelle1[[#This Row],[Column12]],Tabelle1!$A$1:$C$89,3,FALSE),""))</f>
        <v>Bau- und Ausbaugewerbe</v>
      </c>
      <c r="L300" s="12">
        <f>VALUE(LEFT(Tabelle1[[#This Row],[Column5]],FIND(" T",Tabelle1[[#This Row],[Column5]])-1))*1000</f>
        <v>7558000</v>
      </c>
      <c r="M300" s="12">
        <f ca="1">ROUND(Tabelle1[[#This Row],[Umsatz normiert]]*0.01*RANDBETWEEN(70,130)/100000,0)</f>
        <v>98</v>
      </c>
      <c r="N300" s="12">
        <f ca="1">ROUND(Tabelle1[[#This Row],[Umsatz normiert]]*0.004*RANDBETWEEN(70,130)/100000,0)</f>
        <v>21</v>
      </c>
      <c r="O300" s="12">
        <f ca="1">Tabelle1[[#This Row],[Ertragspotenzial]]-SUM(Tabelle1[[#This Row],[Finanzierungsgeschäft]:[Provision]])</f>
        <v>28</v>
      </c>
      <c r="P300" s="12">
        <f ca="1">ROUND(Tabelle1[[#This Row],[Umsatz normiert]]*0.02*RANDBETWEEN(90,100)/100000,0)</f>
        <v>147</v>
      </c>
      <c r="Q300" t="s">
        <v>746</v>
      </c>
      <c r="R300" s="5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Carolin.Simon@yooberlin.com</v>
      </c>
      <c r="S300" s="5" t="str">
        <f ca="1">VLOOKUP(RANDBETWEEN(1,15),Tabelle2!$A$1:$B$15,2,FALSE)</f>
        <v>1B</v>
      </c>
      <c r="T300" t="s">
        <v>1151</v>
      </c>
    </row>
    <row r="301" spans="1:20" x14ac:dyDescent="0.35">
      <c r="A301" s="1">
        <v>299</v>
      </c>
      <c r="B301" s="7">
        <v>96090</v>
      </c>
      <c r="C301" s="8">
        <f>IF(ISBLANK(Tabelle1[[#This Row],[Column1]]),"",VALUE(LEFT(Tabelle1[[#This Row],[Column1]],2) &amp; "000"))</f>
        <v>96000</v>
      </c>
      <c r="D301" t="s">
        <v>1108</v>
      </c>
      <c r="E301">
        <v>51063</v>
      </c>
      <c r="F301" t="s">
        <v>9</v>
      </c>
      <c r="G301" t="s">
        <v>1109</v>
      </c>
      <c r="H301">
        <v>50.966751098632798</v>
      </c>
      <c r="I301">
        <v>7.0143260955810502</v>
      </c>
      <c r="J301" t="s">
        <v>1110</v>
      </c>
      <c r="K301" s="8" t="str">
        <f>IF(ISBLANK(Tabelle1[[#This Row],[Column12]]),"",_xlfn.IFNA(VLOOKUP(Tabelle1[[#This Row],[Column12]],Tabelle1!$A$1:$C$89,3,FALSE),""))</f>
        <v>Dienstleistung</v>
      </c>
      <c r="L301" s="13">
        <f>VALUE(LEFT(Tabelle1[[#This Row],[Column5]],FIND(" T",Tabelle1[[#This Row],[Column5]])-1))*1000</f>
        <v>7569000</v>
      </c>
      <c r="M301" s="13">
        <f ca="1">ROUND(Tabelle1[[#This Row],[Umsatz normiert]]*0.01*RANDBETWEEN(70,130)/100000,0)</f>
        <v>62</v>
      </c>
      <c r="N301" s="13">
        <f ca="1">ROUND(Tabelle1[[#This Row],[Umsatz normiert]]*0.004*RANDBETWEEN(70,130)/100000,0)</f>
        <v>22</v>
      </c>
      <c r="O301" s="13">
        <f ca="1">Tabelle1[[#This Row],[Ertragspotenzial]]-SUM(Tabelle1[[#This Row],[Finanzierungsgeschäft]:[Provision]])</f>
        <v>57</v>
      </c>
      <c r="P301" s="13">
        <f ca="1">ROUND(Tabelle1[[#This Row],[Umsatz normiert]]*0.02*RANDBETWEEN(90,100)/100000,0)</f>
        <v>141</v>
      </c>
      <c r="Q301" t="s">
        <v>747</v>
      </c>
      <c r="R301" s="8" t="str">
        <f>IF(ISBLANK(Tabelle1[[#This Row],[Web-URL]]),"",SUBSTITUTE(SUBSTITUTE(SUBSTITUTE(SUBSTITUTE(SUBSTITUTE(Tabelle1[[#This Row],[Ansprechpartner]]," ","."),"ü","ue"),"ä","ae"),"ö","oe"),"ß","ss")&amp;"@"&amp;SUBSTITUTE(SUBSTITUTE(SUBSTITUTE(Tabelle1[[#This Row],[Web-URL]],"http://",""),"https://",""),"www.",""))</f>
        <v>Oliver.Ludwig@verticalvision.com</v>
      </c>
      <c r="S301" s="8" t="str">
        <f ca="1">VLOOKUP(RANDBETWEEN(1,15),Tabelle2!$A$1:$B$15,2,FALSE)</f>
        <v>3B</v>
      </c>
      <c r="T301" t="s">
        <v>1138</v>
      </c>
    </row>
  </sheetData>
  <hyperlinks>
    <hyperlink ref="J202" r:id="rId1" xr:uid="{6783A15B-DF3F-4A6D-AEC6-0EEA96BC665C}"/>
  </hyperlinks>
  <pageMargins left="0.75" right="0.75" top="1" bottom="1" header="0.5" footer="0.5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83DF-CA04-461E-9F6F-1B2615D81CB7}">
  <sheetPr codeName="Tabelle1"/>
  <dimension ref="A1:E15"/>
  <sheetViews>
    <sheetView workbookViewId="0">
      <selection sqref="A1:A15"/>
    </sheetView>
  </sheetViews>
  <sheetFormatPr baseColWidth="10" defaultRowHeight="14.5" x14ac:dyDescent="0.35"/>
  <sheetData>
    <row r="1" spans="1:5" x14ac:dyDescent="0.35">
      <c r="A1">
        <v>1</v>
      </c>
      <c r="B1" t="s">
        <v>832</v>
      </c>
    </row>
    <row r="2" spans="1:5" x14ac:dyDescent="0.35">
      <c r="A2">
        <v>2</v>
      </c>
      <c r="B2" t="s">
        <v>833</v>
      </c>
    </row>
    <row r="3" spans="1:5" x14ac:dyDescent="0.35">
      <c r="A3">
        <v>3</v>
      </c>
      <c r="B3" t="s">
        <v>834</v>
      </c>
    </row>
    <row r="4" spans="1:5" x14ac:dyDescent="0.35">
      <c r="A4">
        <v>4</v>
      </c>
      <c r="B4" t="s">
        <v>835</v>
      </c>
    </row>
    <row r="5" spans="1:5" x14ac:dyDescent="0.35">
      <c r="A5">
        <v>5</v>
      </c>
      <c r="B5" t="s">
        <v>836</v>
      </c>
    </row>
    <row r="6" spans="1:5" x14ac:dyDescent="0.35">
      <c r="A6">
        <v>6</v>
      </c>
      <c r="B6" t="s">
        <v>837</v>
      </c>
      <c r="E6">
        <f>NORMDIST(15,8,7,FALSE)</f>
        <v>3.4567246359877624E-2</v>
      </c>
    </row>
    <row r="7" spans="1:5" x14ac:dyDescent="0.35">
      <c r="A7">
        <v>7</v>
      </c>
      <c r="B7" t="s">
        <v>838</v>
      </c>
      <c r="E7">
        <f ca="1">NORMDIST(RAND(),8,7,FALSE)</f>
        <v>3.1233194962819687E-2</v>
      </c>
    </row>
    <row r="8" spans="1:5" x14ac:dyDescent="0.35">
      <c r="A8">
        <v>8</v>
      </c>
      <c r="B8" t="s">
        <v>839</v>
      </c>
      <c r="E8">
        <f t="shared" ref="E8:E13" ca="1" si="0">NORMDIST(RAND(),8,7,FALSE)*15</f>
        <v>0.47961881947548851</v>
      </c>
    </row>
    <row r="9" spans="1:5" x14ac:dyDescent="0.35">
      <c r="A9">
        <v>9</v>
      </c>
      <c r="B9" t="s">
        <v>840</v>
      </c>
      <c r="E9">
        <f t="shared" ca="1" si="0"/>
        <v>0.51458460365226966</v>
      </c>
    </row>
    <row r="10" spans="1:5" x14ac:dyDescent="0.35">
      <c r="A10">
        <v>10</v>
      </c>
      <c r="B10" t="s">
        <v>841</v>
      </c>
      <c r="E10">
        <f t="shared" ca="1" si="0"/>
        <v>0.45297858632155308</v>
      </c>
    </row>
    <row r="11" spans="1:5" x14ac:dyDescent="0.35">
      <c r="A11">
        <v>11</v>
      </c>
      <c r="B11" t="s">
        <v>842</v>
      </c>
      <c r="E11">
        <f t="shared" ca="1" si="0"/>
        <v>0.46136613024347795</v>
      </c>
    </row>
    <row r="12" spans="1:5" x14ac:dyDescent="0.35">
      <c r="A12">
        <v>12</v>
      </c>
      <c r="B12" t="s">
        <v>843</v>
      </c>
      <c r="E12">
        <f t="shared" ca="1" si="0"/>
        <v>0.50316390804056133</v>
      </c>
    </row>
    <row r="13" spans="1:5" x14ac:dyDescent="0.35">
      <c r="A13">
        <v>13</v>
      </c>
      <c r="B13" t="s">
        <v>844</v>
      </c>
      <c r="E13">
        <f t="shared" ca="1" si="0"/>
        <v>0.44646107101393995</v>
      </c>
    </row>
    <row r="14" spans="1:5" x14ac:dyDescent="0.35">
      <c r="A14">
        <v>14</v>
      </c>
      <c r="B14" t="s">
        <v>845</v>
      </c>
    </row>
    <row r="15" spans="1:5" x14ac:dyDescent="0.35">
      <c r="A15">
        <v>15</v>
      </c>
      <c r="B15" t="s">
        <v>846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C79A-7B10-447E-8082-465D0557BB94}">
  <dimension ref="A1:C89"/>
  <sheetViews>
    <sheetView topLeftCell="A8" workbookViewId="0">
      <selection activeCell="D36" sqref="D36"/>
    </sheetView>
  </sheetViews>
  <sheetFormatPr baseColWidth="10" defaultRowHeight="14.5" x14ac:dyDescent="0.35"/>
  <cols>
    <col min="2" max="2" width="118" bestFit="1" customWidth="1"/>
    <col min="3" max="3" width="22.453125" bestFit="1" customWidth="1"/>
  </cols>
  <sheetData>
    <row r="1" spans="1:3" x14ac:dyDescent="0.35">
      <c r="A1">
        <v>0</v>
      </c>
      <c r="B1" t="s">
        <v>594</v>
      </c>
      <c r="C1" t="s">
        <v>526</v>
      </c>
    </row>
    <row r="2" spans="1:3" x14ac:dyDescent="0.35">
      <c r="A2">
        <v>1000</v>
      </c>
      <c r="B2" t="s">
        <v>587</v>
      </c>
      <c r="C2" t="s">
        <v>545</v>
      </c>
    </row>
    <row r="3" spans="1:3" x14ac:dyDescent="0.35">
      <c r="A3">
        <v>2000</v>
      </c>
      <c r="B3" t="s">
        <v>547</v>
      </c>
      <c r="C3" t="s">
        <v>545</v>
      </c>
    </row>
    <row r="4" spans="1:3" x14ac:dyDescent="0.35">
      <c r="A4">
        <v>3000</v>
      </c>
      <c r="B4" t="s">
        <v>544</v>
      </c>
      <c r="C4" t="s">
        <v>545</v>
      </c>
    </row>
    <row r="5" spans="1:3" x14ac:dyDescent="0.35">
      <c r="A5">
        <v>5000</v>
      </c>
      <c r="B5" t="s">
        <v>582</v>
      </c>
      <c r="C5" t="s">
        <v>541</v>
      </c>
    </row>
    <row r="6" spans="1:3" x14ac:dyDescent="0.35">
      <c r="A6">
        <v>6000</v>
      </c>
      <c r="B6" t="s">
        <v>553</v>
      </c>
      <c r="C6" t="s">
        <v>541</v>
      </c>
    </row>
    <row r="7" spans="1:3" x14ac:dyDescent="0.35">
      <c r="A7">
        <v>7000</v>
      </c>
      <c r="B7" t="s">
        <v>540</v>
      </c>
      <c r="C7" t="s">
        <v>541</v>
      </c>
    </row>
    <row r="8" spans="1:3" x14ac:dyDescent="0.35">
      <c r="A8">
        <v>8000</v>
      </c>
      <c r="B8" t="s">
        <v>554</v>
      </c>
      <c r="C8" t="s">
        <v>541</v>
      </c>
    </row>
    <row r="9" spans="1:3" x14ac:dyDescent="0.35">
      <c r="A9">
        <v>9000</v>
      </c>
      <c r="B9" t="s">
        <v>536</v>
      </c>
      <c r="C9" t="s">
        <v>526</v>
      </c>
    </row>
    <row r="10" spans="1:3" x14ac:dyDescent="0.35">
      <c r="A10">
        <v>10000</v>
      </c>
      <c r="B10" t="s">
        <v>570</v>
      </c>
      <c r="C10" t="s">
        <v>541</v>
      </c>
    </row>
    <row r="11" spans="1:3" x14ac:dyDescent="0.35">
      <c r="A11">
        <v>11000</v>
      </c>
      <c r="B11" t="s">
        <v>552</v>
      </c>
      <c r="C11" t="s">
        <v>541</v>
      </c>
    </row>
    <row r="12" spans="1:3" x14ac:dyDescent="0.35">
      <c r="A12">
        <v>12000</v>
      </c>
      <c r="B12" t="s">
        <v>606</v>
      </c>
      <c r="C12" t="s">
        <v>541</v>
      </c>
    </row>
    <row r="13" spans="1:3" x14ac:dyDescent="0.35">
      <c r="A13">
        <v>13000</v>
      </c>
      <c r="B13" t="s">
        <v>572</v>
      </c>
      <c r="C13" t="s">
        <v>541</v>
      </c>
    </row>
    <row r="14" spans="1:3" x14ac:dyDescent="0.35">
      <c r="A14">
        <v>14000</v>
      </c>
      <c r="B14" t="s">
        <v>560</v>
      </c>
      <c r="C14" t="s">
        <v>541</v>
      </c>
    </row>
    <row r="15" spans="1:3" x14ac:dyDescent="0.35">
      <c r="A15">
        <v>15000</v>
      </c>
      <c r="B15" t="s">
        <v>567</v>
      </c>
      <c r="C15" t="s">
        <v>541</v>
      </c>
    </row>
    <row r="16" spans="1:3" x14ac:dyDescent="0.35">
      <c r="A16">
        <v>16000</v>
      </c>
      <c r="B16" t="s">
        <v>565</v>
      </c>
      <c r="C16" t="s">
        <v>541</v>
      </c>
    </row>
    <row r="17" spans="1:3" x14ac:dyDescent="0.35">
      <c r="A17">
        <v>17000</v>
      </c>
      <c r="B17" t="s">
        <v>571</v>
      </c>
      <c r="C17" t="s">
        <v>541</v>
      </c>
    </row>
    <row r="18" spans="1:3" x14ac:dyDescent="0.35">
      <c r="A18">
        <v>18000</v>
      </c>
      <c r="B18" t="s">
        <v>562</v>
      </c>
      <c r="C18" t="s">
        <v>541</v>
      </c>
    </row>
    <row r="19" spans="1:3" x14ac:dyDescent="0.35">
      <c r="A19">
        <v>19000</v>
      </c>
      <c r="B19" t="s">
        <v>583</v>
      </c>
      <c r="C19" t="s">
        <v>541</v>
      </c>
    </row>
    <row r="20" spans="1:3" x14ac:dyDescent="0.35">
      <c r="A20">
        <v>20000</v>
      </c>
      <c r="B20" t="s">
        <v>574</v>
      </c>
      <c r="C20" t="s">
        <v>541</v>
      </c>
    </row>
    <row r="21" spans="1:3" x14ac:dyDescent="0.35">
      <c r="A21">
        <v>21000</v>
      </c>
      <c r="B21" t="s">
        <v>576</v>
      </c>
      <c r="C21" t="s">
        <v>541</v>
      </c>
    </row>
    <row r="22" spans="1:3" x14ac:dyDescent="0.35">
      <c r="A22">
        <v>22000</v>
      </c>
      <c r="B22" t="s">
        <v>564</v>
      </c>
      <c r="C22" t="s">
        <v>541</v>
      </c>
    </row>
    <row r="23" spans="1:3" x14ac:dyDescent="0.35">
      <c r="A23">
        <v>23000</v>
      </c>
      <c r="B23" t="s">
        <v>563</v>
      </c>
      <c r="C23" t="s">
        <v>541</v>
      </c>
    </row>
    <row r="24" spans="1:3" x14ac:dyDescent="0.35">
      <c r="A24">
        <v>24000</v>
      </c>
      <c r="B24" t="s">
        <v>590</v>
      </c>
      <c r="C24" t="s">
        <v>541</v>
      </c>
    </row>
    <row r="25" spans="1:3" x14ac:dyDescent="0.35">
      <c r="A25">
        <v>25000</v>
      </c>
      <c r="B25" t="s">
        <v>568</v>
      </c>
      <c r="C25" t="s">
        <v>541</v>
      </c>
    </row>
    <row r="26" spans="1:3" x14ac:dyDescent="0.35">
      <c r="A26">
        <v>26000</v>
      </c>
      <c r="B26" t="s">
        <v>561</v>
      </c>
      <c r="C26" t="s">
        <v>541</v>
      </c>
    </row>
    <row r="27" spans="1:3" x14ac:dyDescent="0.35">
      <c r="A27">
        <v>27000</v>
      </c>
      <c r="B27" t="s">
        <v>575</v>
      </c>
      <c r="C27" t="s">
        <v>541</v>
      </c>
    </row>
    <row r="28" spans="1:3" x14ac:dyDescent="0.35">
      <c r="A28">
        <v>28000</v>
      </c>
      <c r="B28" t="s">
        <v>589</v>
      </c>
      <c r="C28" t="s">
        <v>541</v>
      </c>
    </row>
    <row r="29" spans="1:3" x14ac:dyDescent="0.35">
      <c r="A29">
        <v>29000</v>
      </c>
      <c r="B29" t="s">
        <v>566</v>
      </c>
      <c r="C29" t="s">
        <v>541</v>
      </c>
    </row>
    <row r="30" spans="1:3" x14ac:dyDescent="0.35">
      <c r="A30">
        <v>30000</v>
      </c>
      <c r="B30" t="s">
        <v>603</v>
      </c>
      <c r="C30" t="s">
        <v>541</v>
      </c>
    </row>
    <row r="31" spans="1:3" x14ac:dyDescent="0.35">
      <c r="A31">
        <v>31000</v>
      </c>
      <c r="B31" t="s">
        <v>569</v>
      </c>
      <c r="C31" t="s">
        <v>541</v>
      </c>
    </row>
    <row r="32" spans="1:3" x14ac:dyDescent="0.35">
      <c r="A32">
        <v>32000</v>
      </c>
      <c r="B32" t="s">
        <v>577</v>
      </c>
      <c r="C32" t="s">
        <v>541</v>
      </c>
    </row>
    <row r="33" spans="1:3" x14ac:dyDescent="0.35">
      <c r="A33">
        <v>33000</v>
      </c>
      <c r="B33" t="s">
        <v>597</v>
      </c>
      <c r="C33" t="s">
        <v>526</v>
      </c>
    </row>
    <row r="34" spans="1:3" x14ac:dyDescent="0.35">
      <c r="A34">
        <v>35000</v>
      </c>
      <c r="B34" t="s">
        <v>533</v>
      </c>
      <c r="C34" t="s">
        <v>526</v>
      </c>
    </row>
    <row r="35" spans="1:3" x14ac:dyDescent="0.35">
      <c r="A35">
        <v>36000</v>
      </c>
      <c r="B35" t="s">
        <v>617</v>
      </c>
      <c r="C35" t="s">
        <v>526</v>
      </c>
    </row>
    <row r="36" spans="1:3" x14ac:dyDescent="0.35">
      <c r="A36">
        <v>37000</v>
      </c>
      <c r="B36" t="s">
        <v>525</v>
      </c>
      <c r="C36" t="s">
        <v>526</v>
      </c>
    </row>
    <row r="37" spans="1:3" x14ac:dyDescent="0.35">
      <c r="A37">
        <v>38000</v>
      </c>
      <c r="B37" t="s">
        <v>600</v>
      </c>
      <c r="C37" t="s">
        <v>541</v>
      </c>
    </row>
    <row r="38" spans="1:3" x14ac:dyDescent="0.35">
      <c r="A38">
        <v>39000</v>
      </c>
      <c r="B38" t="s">
        <v>529</v>
      </c>
      <c r="C38" t="s">
        <v>526</v>
      </c>
    </row>
    <row r="39" spans="1:3" x14ac:dyDescent="0.35">
      <c r="A39">
        <v>41000</v>
      </c>
      <c r="B39" t="s">
        <v>578</v>
      </c>
      <c r="C39" t="s">
        <v>550</v>
      </c>
    </row>
    <row r="40" spans="1:3" x14ac:dyDescent="0.35">
      <c r="A40">
        <v>42000</v>
      </c>
      <c r="B40" t="s">
        <v>608</v>
      </c>
      <c r="C40" t="s">
        <v>550</v>
      </c>
    </row>
    <row r="41" spans="1:3" x14ac:dyDescent="0.35">
      <c r="A41">
        <v>43000</v>
      </c>
      <c r="B41" t="s">
        <v>615</v>
      </c>
      <c r="C41" t="s">
        <v>550</v>
      </c>
    </row>
    <row r="42" spans="1:3" x14ac:dyDescent="0.35">
      <c r="A42">
        <v>45000</v>
      </c>
      <c r="B42" t="s">
        <v>558</v>
      </c>
      <c r="C42" t="s">
        <v>556</v>
      </c>
    </row>
    <row r="43" spans="1:3" x14ac:dyDescent="0.35">
      <c r="A43">
        <v>46000</v>
      </c>
      <c r="B43" t="s">
        <v>555</v>
      </c>
      <c r="C43" t="s">
        <v>556</v>
      </c>
    </row>
    <row r="44" spans="1:3" x14ac:dyDescent="0.35">
      <c r="A44">
        <v>47000</v>
      </c>
      <c r="B44" t="s">
        <v>531</v>
      </c>
      <c r="C44" t="s">
        <v>532</v>
      </c>
    </row>
    <row r="45" spans="1:3" x14ac:dyDescent="0.35">
      <c r="A45">
        <v>49000</v>
      </c>
      <c r="B45" t="s">
        <v>586</v>
      </c>
      <c r="C45" t="s">
        <v>550</v>
      </c>
    </row>
    <row r="46" spans="1:3" x14ac:dyDescent="0.35">
      <c r="A46">
        <v>50000</v>
      </c>
      <c r="B46" t="s">
        <v>601</v>
      </c>
      <c r="C46" t="s">
        <v>541</v>
      </c>
    </row>
    <row r="47" spans="1:3" x14ac:dyDescent="0.35">
      <c r="A47">
        <v>51000</v>
      </c>
      <c r="B47" t="s">
        <v>588</v>
      </c>
      <c r="C47" t="s">
        <v>526</v>
      </c>
    </row>
    <row r="48" spans="1:3" x14ac:dyDescent="0.35">
      <c r="A48">
        <v>52000</v>
      </c>
      <c r="B48" t="s">
        <v>585</v>
      </c>
      <c r="C48" t="s">
        <v>541</v>
      </c>
    </row>
    <row r="49" spans="1:3" x14ac:dyDescent="0.35">
      <c r="A49">
        <v>53000</v>
      </c>
      <c r="B49" t="s">
        <v>592</v>
      </c>
      <c r="C49" t="s">
        <v>526</v>
      </c>
    </row>
    <row r="50" spans="1:3" x14ac:dyDescent="0.35">
      <c r="A50">
        <v>55000</v>
      </c>
      <c r="B50" t="s">
        <v>528</v>
      </c>
      <c r="C50" t="s">
        <v>526</v>
      </c>
    </row>
    <row r="51" spans="1:3" x14ac:dyDescent="0.35">
      <c r="A51">
        <v>56000</v>
      </c>
      <c r="B51" t="s">
        <v>548</v>
      </c>
      <c r="C51" t="s">
        <v>526</v>
      </c>
    </row>
    <row r="52" spans="1:3" x14ac:dyDescent="0.35">
      <c r="A52">
        <v>58000</v>
      </c>
      <c r="B52" t="s">
        <v>609</v>
      </c>
      <c r="C52" t="s">
        <v>526</v>
      </c>
    </row>
    <row r="53" spans="1:3" x14ac:dyDescent="0.35">
      <c r="A53">
        <v>59000</v>
      </c>
      <c r="B53" t="s">
        <v>581</v>
      </c>
      <c r="C53" t="s">
        <v>526</v>
      </c>
    </row>
    <row r="54" spans="1:3" x14ac:dyDescent="0.35">
      <c r="A54">
        <v>60000</v>
      </c>
      <c r="B54" t="s">
        <v>599</v>
      </c>
      <c r="C54" t="s">
        <v>526</v>
      </c>
    </row>
    <row r="55" spans="1:3" x14ac:dyDescent="0.35">
      <c r="A55">
        <v>61000</v>
      </c>
      <c r="B55" t="s">
        <v>607</v>
      </c>
      <c r="C55" t="s">
        <v>526</v>
      </c>
    </row>
    <row r="56" spans="1:3" x14ac:dyDescent="0.35">
      <c r="A56">
        <v>62000</v>
      </c>
      <c r="B56" t="s">
        <v>534</v>
      </c>
      <c r="C56" t="s">
        <v>526</v>
      </c>
    </row>
    <row r="57" spans="1:3" x14ac:dyDescent="0.35">
      <c r="A57">
        <v>63000</v>
      </c>
      <c r="B57" t="s">
        <v>579</v>
      </c>
      <c r="C57" t="s">
        <v>526</v>
      </c>
    </row>
    <row r="58" spans="1:3" x14ac:dyDescent="0.35">
      <c r="A58">
        <v>64000</v>
      </c>
      <c r="B58" t="s">
        <v>537</v>
      </c>
      <c r="C58" t="s">
        <v>526</v>
      </c>
    </row>
    <row r="59" spans="1:3" x14ac:dyDescent="0.35">
      <c r="A59">
        <v>65000</v>
      </c>
      <c r="B59" t="s">
        <v>612</v>
      </c>
      <c r="C59" t="s">
        <v>526</v>
      </c>
    </row>
    <row r="60" spans="1:3" x14ac:dyDescent="0.35">
      <c r="A60">
        <v>66000</v>
      </c>
      <c r="B60" t="s">
        <v>591</v>
      </c>
      <c r="C60" t="s">
        <v>526</v>
      </c>
    </row>
    <row r="61" spans="1:3" x14ac:dyDescent="0.35">
      <c r="A61">
        <v>68000</v>
      </c>
      <c r="B61" t="s">
        <v>557</v>
      </c>
      <c r="C61" t="s">
        <v>550</v>
      </c>
    </row>
    <row r="62" spans="1:3" x14ac:dyDescent="0.35">
      <c r="A62">
        <v>69000</v>
      </c>
      <c r="B62" t="s">
        <v>595</v>
      </c>
      <c r="C62" t="s">
        <v>526</v>
      </c>
    </row>
    <row r="63" spans="1:3" x14ac:dyDescent="0.35">
      <c r="A63">
        <v>70000</v>
      </c>
      <c r="B63" t="s">
        <v>613</v>
      </c>
      <c r="C63" t="s">
        <v>526</v>
      </c>
    </row>
    <row r="64" spans="1:3" x14ac:dyDescent="0.35">
      <c r="A64">
        <v>71000</v>
      </c>
      <c r="B64" t="s">
        <v>527</v>
      </c>
      <c r="C64" t="s">
        <v>526</v>
      </c>
    </row>
    <row r="65" spans="1:3" x14ac:dyDescent="0.35">
      <c r="A65">
        <v>72000</v>
      </c>
      <c r="B65" t="s">
        <v>546</v>
      </c>
      <c r="C65" t="s">
        <v>526</v>
      </c>
    </row>
    <row r="66" spans="1:3" x14ac:dyDescent="0.35">
      <c r="A66">
        <v>73000</v>
      </c>
      <c r="B66" t="s">
        <v>618</v>
      </c>
      <c r="C66" t="s">
        <v>526</v>
      </c>
    </row>
    <row r="67" spans="1:3" x14ac:dyDescent="0.35">
      <c r="A67">
        <v>74000</v>
      </c>
      <c r="B67" t="s">
        <v>602</v>
      </c>
      <c r="C67" t="s">
        <v>526</v>
      </c>
    </row>
    <row r="68" spans="1:3" x14ac:dyDescent="0.35">
      <c r="A68">
        <v>75000</v>
      </c>
      <c r="B68" t="s">
        <v>614</v>
      </c>
      <c r="C68" t="s">
        <v>526</v>
      </c>
    </row>
    <row r="69" spans="1:3" x14ac:dyDescent="0.35">
      <c r="A69">
        <v>77000</v>
      </c>
      <c r="B69" t="s">
        <v>610</v>
      </c>
      <c r="C69" t="s">
        <v>526</v>
      </c>
    </row>
    <row r="70" spans="1:3" x14ac:dyDescent="0.35">
      <c r="A70">
        <v>78000</v>
      </c>
      <c r="B70" t="s">
        <v>611</v>
      </c>
      <c r="C70" t="s">
        <v>526</v>
      </c>
    </row>
    <row r="71" spans="1:3" x14ac:dyDescent="0.35">
      <c r="A71">
        <v>79000</v>
      </c>
      <c r="B71" t="s">
        <v>596</v>
      </c>
      <c r="C71" t="s">
        <v>526</v>
      </c>
    </row>
    <row r="72" spans="1:3" x14ac:dyDescent="0.35">
      <c r="A72">
        <v>80000</v>
      </c>
      <c r="B72" t="s">
        <v>616</v>
      </c>
      <c r="C72" t="s">
        <v>526</v>
      </c>
    </row>
    <row r="73" spans="1:3" x14ac:dyDescent="0.35">
      <c r="A73">
        <v>81000</v>
      </c>
      <c r="B73" t="s">
        <v>549</v>
      </c>
      <c r="C73" t="s">
        <v>550</v>
      </c>
    </row>
    <row r="74" spans="1:3" x14ac:dyDescent="0.35">
      <c r="A74">
        <v>82000</v>
      </c>
      <c r="B74" t="s">
        <v>539</v>
      </c>
      <c r="C74" t="s">
        <v>526</v>
      </c>
    </row>
    <row r="75" spans="1:3" x14ac:dyDescent="0.35">
      <c r="A75">
        <v>84000</v>
      </c>
      <c r="B75" t="s">
        <v>619</v>
      </c>
      <c r="C75" t="s">
        <v>526</v>
      </c>
    </row>
    <row r="76" spans="1:3" x14ac:dyDescent="0.35">
      <c r="A76">
        <v>85000</v>
      </c>
      <c r="B76" t="s">
        <v>542</v>
      </c>
      <c r="C76" t="s">
        <v>526</v>
      </c>
    </row>
    <row r="77" spans="1:3" x14ac:dyDescent="0.35">
      <c r="A77">
        <v>86000</v>
      </c>
      <c r="B77" t="s">
        <v>551</v>
      </c>
      <c r="C77" t="s">
        <v>526</v>
      </c>
    </row>
    <row r="78" spans="1:3" x14ac:dyDescent="0.35">
      <c r="A78">
        <v>87000</v>
      </c>
      <c r="B78" t="s">
        <v>559</v>
      </c>
      <c r="C78" t="s">
        <v>550</v>
      </c>
    </row>
    <row r="79" spans="1:3" x14ac:dyDescent="0.35">
      <c r="A79">
        <v>88000</v>
      </c>
      <c r="B79" t="s">
        <v>604</v>
      </c>
      <c r="C79" t="s">
        <v>526</v>
      </c>
    </row>
    <row r="80" spans="1:3" x14ac:dyDescent="0.35">
      <c r="A80">
        <v>90000</v>
      </c>
      <c r="B80" t="s">
        <v>584</v>
      </c>
      <c r="C80" t="s">
        <v>526</v>
      </c>
    </row>
    <row r="81" spans="1:3" x14ac:dyDescent="0.35">
      <c r="A81">
        <v>91000</v>
      </c>
      <c r="B81" t="s">
        <v>530</v>
      </c>
      <c r="C81" t="s">
        <v>526</v>
      </c>
    </row>
    <row r="82" spans="1:3" x14ac:dyDescent="0.35">
      <c r="A82">
        <v>92000</v>
      </c>
      <c r="B82" t="s">
        <v>605</v>
      </c>
      <c r="C82" t="s">
        <v>526</v>
      </c>
    </row>
    <row r="83" spans="1:3" x14ac:dyDescent="0.35">
      <c r="A83">
        <v>93000</v>
      </c>
      <c r="B83" t="s">
        <v>535</v>
      </c>
      <c r="C83" t="s">
        <v>526</v>
      </c>
    </row>
    <row r="84" spans="1:3" x14ac:dyDescent="0.35">
      <c r="A84">
        <v>94000</v>
      </c>
      <c r="B84" t="s">
        <v>580</v>
      </c>
      <c r="C84" t="s">
        <v>526</v>
      </c>
    </row>
    <row r="85" spans="1:3" x14ac:dyDescent="0.35">
      <c r="A85">
        <v>95000</v>
      </c>
      <c r="B85" t="s">
        <v>598</v>
      </c>
      <c r="C85" t="s">
        <v>526</v>
      </c>
    </row>
    <row r="86" spans="1:3" x14ac:dyDescent="0.35">
      <c r="A86">
        <v>96000</v>
      </c>
      <c r="B86" t="s">
        <v>538</v>
      </c>
      <c r="C86" t="s">
        <v>526</v>
      </c>
    </row>
    <row r="87" spans="1:3" x14ac:dyDescent="0.35">
      <c r="A87">
        <v>97000</v>
      </c>
      <c r="B87" t="s">
        <v>593</v>
      </c>
      <c r="C87" t="s">
        <v>526</v>
      </c>
    </row>
    <row r="88" spans="1:3" x14ac:dyDescent="0.35">
      <c r="A88">
        <v>98000</v>
      </c>
      <c r="B88" t="s">
        <v>573</v>
      </c>
      <c r="C88" t="s">
        <v>541</v>
      </c>
    </row>
    <row r="89" spans="1:3" x14ac:dyDescent="0.35">
      <c r="A89">
        <v>99000</v>
      </c>
      <c r="B89" t="s">
        <v>543</v>
      </c>
      <c r="C89" t="s">
        <v>526</v>
      </c>
    </row>
  </sheetData>
  <sortState ref="A1:C89">
    <sortCondition ref="A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Tabelle2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surface01</cp:lastModifiedBy>
  <dcterms:created xsi:type="dcterms:W3CDTF">2018-11-07T13:47:51Z</dcterms:created>
  <dcterms:modified xsi:type="dcterms:W3CDTF">2018-11-07T19:39:18Z</dcterms:modified>
</cp:coreProperties>
</file>