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ersdh/Docs/GitHub/repos/maker-auto_gradient_equilibration/experiments/"/>
    </mc:Choice>
  </mc:AlternateContent>
  <xr:revisionPtr revIDLastSave="0" documentId="13_ncr:1_{0AA1DBEA-1D5F-7F45-9132-4626D648C84D}" xr6:coauthVersionLast="47" xr6:coauthVersionMax="47" xr10:uidLastSave="{00000000-0000-0000-0000-000000000000}"/>
  <bookViews>
    <workbookView xWindow="5840" yWindow="1460" windowWidth="23040" windowHeight="12540" xr2:uid="{3B47E96C-C9B2-C548-853E-FB8C88EE2EFB}"/>
  </bookViews>
  <sheets>
    <sheet name="Sheet1" sheetId="1" r:id="rId1"/>
  </sheets>
  <definedNames>
    <definedName name="_xlchart.v1.0" hidden="1">Sheet1!$B$2:$B$5</definedName>
    <definedName name="_xlchart.v1.1" hidden="1">Sheet1!$B$7:$B$9</definedName>
    <definedName name="_xlchart.v1.10" hidden="1">Sheet1!$B$2:$B$5</definedName>
    <definedName name="_xlchart.v1.11" hidden="1">Sheet1!$B$7:$B$9</definedName>
    <definedName name="_xlchart.v1.12" hidden="1">Sheet1!$K$1</definedName>
    <definedName name="_xlchart.v1.13" hidden="1">Sheet1!$K$2:$K$5</definedName>
    <definedName name="_xlchart.v1.14" hidden="1">Sheet1!$K$7:$K$9</definedName>
    <definedName name="_xlchart.v1.15" hidden="1">Sheet1!$B$2:$B$5</definedName>
    <definedName name="_xlchart.v1.16" hidden="1">Sheet1!$B$7:$B$9</definedName>
    <definedName name="_xlchart.v1.17" hidden="1">Sheet1!$K$1</definedName>
    <definedName name="_xlchart.v1.18" hidden="1">Sheet1!$K$2:$K$5</definedName>
    <definedName name="_xlchart.v1.19" hidden="1">Sheet1!$K$7:$K$9</definedName>
    <definedName name="_xlchart.v1.2" hidden="1">Sheet1!$K$1</definedName>
    <definedName name="_xlchart.v1.3" hidden="1">Sheet1!$K$2:$K$5</definedName>
    <definedName name="_xlchart.v1.4" hidden="1">Sheet1!$K$7:$K$9</definedName>
    <definedName name="_xlchart.v1.5" hidden="1">Sheet1!$B$2:$B$5</definedName>
    <definedName name="_xlchart.v1.6" hidden="1">Sheet1!$B$7:$B$9</definedName>
    <definedName name="_xlchart.v1.7" hidden="1">Sheet1!$K$1</definedName>
    <definedName name="_xlchart.v1.8" hidden="1">Sheet1!$K$2:$K$5</definedName>
    <definedName name="_xlchart.v1.9" hidden="1">Sheet1!$K$7:$K$9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L9" i="1"/>
  <c r="M9" i="1" s="1"/>
  <c r="K9" i="1"/>
  <c r="L8" i="1"/>
  <c r="M8" i="1" s="1"/>
  <c r="L7" i="1"/>
  <c r="M7" i="1" s="1"/>
  <c r="K8" i="1"/>
  <c r="K7" i="1"/>
  <c r="L5" i="1"/>
  <c r="M5" i="1" s="1"/>
  <c r="L4" i="1"/>
  <c r="M4" i="1" s="1"/>
  <c r="L3" i="1"/>
  <c r="M3" i="1" s="1"/>
  <c r="L2" i="1"/>
  <c r="M2" i="1" s="1"/>
  <c r="K2" i="1"/>
  <c r="K5" i="1"/>
  <c r="K4" i="1"/>
  <c r="K3" i="1"/>
</calcChain>
</file>

<file path=xl/sharedStrings.xml><?xml version="1.0" encoding="utf-8"?>
<sst xmlns="http://schemas.openxmlformats.org/spreadsheetml/2006/main" count="11" uniqueCount="8">
  <si>
    <t>Time</t>
  </si>
  <si>
    <t>e3 mosaicity</t>
  </si>
  <si>
    <t>Crystal</t>
  </si>
  <si>
    <t>alact</t>
  </si>
  <si>
    <t>Stdev</t>
  </si>
  <si>
    <t>STERR</t>
  </si>
  <si>
    <t>lysozyme</t>
  </si>
  <si>
    <t>direct from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</si>
</sst>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e3 mosaicity - alpha</a:t>
            </a:r>
            <a:r>
              <a:rPr lang="en-US" baseline="0"/>
              <a:t> lactalbumin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e3 mosaicity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Sheet1!$M$2:$M$5</c:f>
                <c:numCache>
                  <c:formatCode>General</c:formatCode>
                  <c:ptCount val="4"/>
                  <c:pt idx="0">
                    <c:v>7.999999999999996E-2</c:v>
                  </c:pt>
                  <c:pt idx="1">
                    <c:v>4.8390770469860123E-2</c:v>
                  </c:pt>
                  <c:pt idx="2">
                    <c:v>3.7749172176353735E-2</c:v>
                  </c:pt>
                  <c:pt idx="3">
                    <c:v>4.1508031351374014E-2</c:v>
                  </c:pt>
                </c:numCache>
              </c:numRef>
            </c:plus>
            <c:minus>
              <c:numRef>
                <c:f>Sheet1!$M$2:$M$5</c:f>
                <c:numCache>
                  <c:formatCode>General</c:formatCode>
                  <c:ptCount val="4"/>
                  <c:pt idx="0">
                    <c:v>7.999999999999996E-2</c:v>
                  </c:pt>
                  <c:pt idx="1">
                    <c:v>4.8390770469860123E-2</c:v>
                  </c:pt>
                  <c:pt idx="2">
                    <c:v>3.7749172176353735E-2</c:v>
                  </c:pt>
                  <c:pt idx="3">
                    <c:v>4.1508031351374014E-2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noFill/>
              </a:ln>
            </c:spPr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45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1.38</c:v>
                </c:pt>
                <c:pt idx="1">
                  <c:v>0.80499999999999994</c:v>
                </c:pt>
                <c:pt idx="2">
                  <c:v>0.76500000000000001</c:v>
                </c:pt>
                <c:pt idx="3">
                  <c:v>0.70750000000000002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D-5E42-BC86-24A6447F77EB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e3 mosaicity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Sheet1!$M$2:$M$5</c:f>
                <c:numCache>
                  <c:formatCode>General</c:formatCode>
                  <c:ptCount val="4"/>
                  <c:pt idx="0">
                    <c:v>7.999999999999996E-2</c:v>
                  </c:pt>
                  <c:pt idx="1">
                    <c:v>4.8390770469860123E-2</c:v>
                  </c:pt>
                  <c:pt idx="2">
                    <c:v>3.7749172176353735E-2</c:v>
                  </c:pt>
                  <c:pt idx="3">
                    <c:v>4.1508031351374014E-2</c:v>
                  </c:pt>
                </c:numCache>
              </c:numRef>
            </c:plus>
            <c:minus>
              <c:numRef>
                <c:f>Sheet1!$M$2:$M$5</c:f>
                <c:numCache>
                  <c:formatCode>General</c:formatCode>
                  <c:ptCount val="4"/>
                  <c:pt idx="0">
                    <c:v>7.999999999999996E-2</c:v>
                  </c:pt>
                  <c:pt idx="1">
                    <c:v>4.8390770469860123E-2</c:v>
                  </c:pt>
                  <c:pt idx="2">
                    <c:v>3.7749172176353735E-2</c:v>
                  </c:pt>
                  <c:pt idx="3">
                    <c:v>4.1508031351374014E-2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Sheet1!$B$7:$B$9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40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0.79749999999999999</c:v>
                </c:pt>
                <c:pt idx="1">
                  <c:v>0.77</c:v>
                </c:pt>
                <c:pt idx="2">
                  <c:v>0.76999999999999991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D-5E42-BC86-24A6447F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3488"/>
        <c:axId val="303863952"/>
      </c:scatterChart>
      <c:valAx>
        <c:axId val="20014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3952"/>
        <c:crosses val="autoZero"/>
        <c:crossBetween val="midCat"/>
      </c:valAx>
      <c:valAx>
        <c:axId val="303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3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10</xdr:row>
      <xdr:rowOff>101600</xdr:rowOff>
    </xdr:from>
    <xdr:to>
      <xdr:col>10</xdr:col>
      <xdr:colOff>571500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3BA11-EB08-F56A-CD07-E2580135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6552-1FE4-7840-ABB0-8863D27860FA}">
  <dimension ref="A1:M10"/>
  <sheetViews>
    <sheetView tabSelected="1" topLeftCell="A3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2</v>
      </c>
      <c r="B1" t="s">
        <v>0</v>
      </c>
      <c r="K1" t="s">
        <v>1</v>
      </c>
      <c r="L1" t="s">
        <v>4</v>
      </c>
      <c r="M1" t="s">
        <v>5</v>
      </c>
    </row>
    <row r="2" spans="1:13" x14ac:dyDescent="0.2">
      <c r="A2" t="s">
        <v>3</v>
      </c>
      <c r="B2">
        <v>0</v>
      </c>
      <c r="C2">
        <v>1.46</v>
      </c>
      <c r="D2">
        <v>1.3</v>
      </c>
      <c r="K2">
        <f>AVERAGE(C2:F2)</f>
        <v>1.38</v>
      </c>
      <c r="L2">
        <f>STDEV(C2:F2)</f>
        <v>0.11313708498984755</v>
      </c>
      <c r="M2">
        <f>L2/SQRT(2)</f>
        <v>7.999999999999996E-2</v>
      </c>
    </row>
    <row r="3" spans="1:13" x14ac:dyDescent="0.2">
      <c r="A3" t="s">
        <v>3</v>
      </c>
      <c r="B3">
        <v>5</v>
      </c>
      <c r="C3">
        <v>0.83</v>
      </c>
      <c r="D3">
        <v>0.67</v>
      </c>
      <c r="E3">
        <v>0.82</v>
      </c>
      <c r="F3">
        <v>0.9</v>
      </c>
      <c r="K3">
        <f>AVERAGE(C3:F3)</f>
        <v>0.80499999999999994</v>
      </c>
      <c r="L3">
        <f>STDEV(C3:F3)</f>
        <v>9.6781540939720245E-2</v>
      </c>
      <c r="M3">
        <f>L3/SQRT(4)</f>
        <v>4.8390770469860123E-2</v>
      </c>
    </row>
    <row r="4" spans="1:13" x14ac:dyDescent="0.2">
      <c r="A4" t="s">
        <v>3</v>
      </c>
      <c r="B4">
        <v>15</v>
      </c>
      <c r="C4">
        <v>0.85</v>
      </c>
      <c r="D4">
        <v>0.79</v>
      </c>
      <c r="E4">
        <v>0.75</v>
      </c>
      <c r="F4">
        <v>0.67</v>
      </c>
      <c r="K4">
        <f>AVERAGE(C4:F4)</f>
        <v>0.76500000000000001</v>
      </c>
      <c r="L4">
        <f>STDEV(C4:F4)</f>
        <v>7.5498344352707469E-2</v>
      </c>
      <c r="M4">
        <f>L4/SQRT(4)</f>
        <v>3.7749172176353735E-2</v>
      </c>
    </row>
    <row r="5" spans="1:13" x14ac:dyDescent="0.2">
      <c r="A5" t="s">
        <v>3</v>
      </c>
      <c r="B5">
        <v>45</v>
      </c>
      <c r="C5">
        <v>0.8</v>
      </c>
      <c r="D5">
        <v>0.6</v>
      </c>
      <c r="E5">
        <v>0.73</v>
      </c>
      <c r="F5">
        <v>0.7</v>
      </c>
      <c r="K5">
        <f>AVERAGE(C5:F5)</f>
        <v>0.70750000000000002</v>
      </c>
      <c r="L5">
        <f>STDEV(C5:F5)</f>
        <v>8.3016062702748028E-2</v>
      </c>
      <c r="M5">
        <f>L5/SQRT(4)</f>
        <v>4.1508031351374014E-2</v>
      </c>
    </row>
    <row r="7" spans="1:13" x14ac:dyDescent="0.2">
      <c r="A7" t="s">
        <v>6</v>
      </c>
      <c r="B7">
        <v>0</v>
      </c>
      <c r="C7">
        <v>0.8</v>
      </c>
      <c r="D7">
        <v>0.76</v>
      </c>
      <c r="E7">
        <v>0.77</v>
      </c>
      <c r="F7">
        <v>0.86</v>
      </c>
      <c r="K7">
        <f>AVERAGE(C7:F7)</f>
        <v>0.79749999999999999</v>
      </c>
      <c r="L7">
        <f>STDEV(C7:F7)</f>
        <v>4.4999999999999991E-2</v>
      </c>
      <c r="M7">
        <f>L7/SQRT(4)</f>
        <v>2.2499999999999996E-2</v>
      </c>
    </row>
    <row r="8" spans="1:13" x14ac:dyDescent="0.2">
      <c r="B8">
        <v>15</v>
      </c>
      <c r="C8">
        <v>0.77</v>
      </c>
      <c r="D8">
        <v>0.79</v>
      </c>
      <c r="E8">
        <v>0.78</v>
      </c>
      <c r="F8">
        <v>0.74</v>
      </c>
      <c r="K8">
        <f>AVERAGE(C8:F8)</f>
        <v>0.77</v>
      </c>
      <c r="L8">
        <f>STDEV(C8:F8)</f>
        <v>2.1602468994692887E-2</v>
      </c>
      <c r="M8">
        <f>L8/SQRT(4)</f>
        <v>1.0801234497346443E-2</v>
      </c>
    </row>
    <row r="9" spans="1:13" x14ac:dyDescent="0.2">
      <c r="B9">
        <v>40</v>
      </c>
      <c r="C9">
        <v>0.73</v>
      </c>
      <c r="D9">
        <v>0.75</v>
      </c>
      <c r="E9">
        <v>0.79</v>
      </c>
      <c r="F9">
        <v>0.82</v>
      </c>
      <c r="G9">
        <v>0.76</v>
      </c>
      <c r="K9">
        <f>AVERAGE(C9:G9)</f>
        <v>0.76999999999999991</v>
      </c>
      <c r="L9">
        <f>STDEV(C9:G9)</f>
        <v>3.5355339059327369E-2</v>
      </c>
      <c r="M9">
        <f>L9/SQRT(5)</f>
        <v>1.5811388300841892E-2</v>
      </c>
    </row>
    <row r="10" spans="1:13" x14ac:dyDescent="0.2">
      <c r="B10" t="s">
        <v>7</v>
      </c>
      <c r="C10">
        <v>0.8</v>
      </c>
      <c r="D10">
        <v>0.8</v>
      </c>
      <c r="E10">
        <v>0.76</v>
      </c>
      <c r="F10">
        <v>0.71</v>
      </c>
      <c r="G10">
        <v>0.71</v>
      </c>
      <c r="H10">
        <v>0.78</v>
      </c>
      <c r="I10">
        <v>0.76</v>
      </c>
      <c r="K10">
        <f>AVERAGE(C10:I10)</f>
        <v>0.76</v>
      </c>
      <c r="L10">
        <f>STDEV(C10:I10)</f>
        <v>3.7859388972001862E-2</v>
      </c>
      <c r="M10">
        <f>L10/SQRT(7)</f>
        <v>1.4309504001254032E-2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Juers</dc:creator>
  <cp:lastModifiedBy>Doug Juers</cp:lastModifiedBy>
  <dcterms:created xsi:type="dcterms:W3CDTF">2025-05-12T16:08:22Z</dcterms:created>
  <dcterms:modified xsi:type="dcterms:W3CDTF">2025-05-13T22:04:10Z</dcterms:modified>
</cp:coreProperties>
</file>