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<sst xmlns="http://schemas.openxmlformats.org/spreadsheetml/2006/main" count="367" uniqueCount="173">
  <si>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</si>
  <si>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</si>
  <si>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</si>
  <si>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</si>
  <si>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</si>
  <si>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</si>
  <si>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</si>
  <si>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</si>
  <si>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</si>
  <si>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</si>
  <si>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</si>
  <si>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</si>
  <si>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</si>
  <si>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</si>
  <si>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</si>
  <si>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</si>
  <si>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</si>
  <si>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</si>
  <si>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</si>
  <si>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</si>
  <si>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</si>
  <si>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</si>
  <si>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</si>
  <si>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</si>
  <si>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</si>
  <si>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</si>
  <si>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</si>
  <si>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</si>
  <si>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</si>
  <si>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</si>
  <si>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</si>
  <si>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</si>
  <si>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</si>
  <si>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</si>
  <si>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</si>
  <si>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</si>
  <si>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</si>
  <si>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</si>
  <si>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</si>
  <si>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</si>
  <si>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</si>
  <si>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</si>
  <si>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</si>
  <si>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</si>
  <si>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</si>
  <si>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</si>
  <si>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</si>
  <si>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</si>
  <si>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</si>
  <si>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</si>
  <si>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</si>
  <si>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</si>
  <si>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</si>
  <si>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Vincent</t>
  </si>
  <si>
    <t>Kulkija</t>
  </si>
  <si>
    <t>Heikki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</si>
  <si>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</si>
  <si>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</si>
  <si>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</si>
  <si>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</si>
  <si>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</si>
  <si>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</si>
  <si>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</si>
  <si>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</si>
  <si>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</si>
  <si>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</si>
  <si>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</si>
  <si>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</si>
  <si>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</si>
  <si>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</si>
  <si>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</si>
  <si>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</si>
  <si>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</si>
  <si>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</si>
  <si>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</si>
  <si>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</si>
  <si>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</si>
  <si>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</si>
  <si>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</si>
  <si>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</si>
  <si>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</si>
  <si>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8 kyu</t>
  </si>
  <si>
    <t>Markku</t>
  </si>
  <si>
    <t>2 dan</t>
  </si>
  <si>
    <t>Tomi</t>
  </si>
  <si>
    <t>Mikko</t>
  </si>
  <si>
    <t>2 kyu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</si>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</sst>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4" fillId="7" fontId="1" numFmtId="0" xfId="0" applyAlignment="1" applyBorder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3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2225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1521.685492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2225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1521.330459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2225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1521.340712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2225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1521.317237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2225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1523.481347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2225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1521.296882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2225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1521.483637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2225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1521.591473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2225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1522.020558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2225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1522.448478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2225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1523.689382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2225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1523.892515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2225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1526.033154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2225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1526.039167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2225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1526.274911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2225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1525.305358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2225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1525.66103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2225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1525.626378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2225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1525.593454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2225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1525.45279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2225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1525.738125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2225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1525.787777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2225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1525.808373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2225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1525.993569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2225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1526.049989</v>
      </c>
    </row>
    <row r="29">
      <c r="A29" s="1"/>
      <c r="B29" s="30" t="s">
        <v>41</v>
      </c>
      <c r="C29" s="31" t="s">
        <v>38</v>
      </c>
      <c r="D29" s="31">
        <v>0.0</v>
      </c>
      <c r="E29" s="31" t="s">
        <v>38</v>
      </c>
      <c r="F29" s="33">
        <v>45963.0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7"/>
        <v>1</v>
      </c>
      <c r="O29" s="36">
        <f t="shared" si="8"/>
        <v>1788.806318</v>
      </c>
      <c r="P29" s="36">
        <f t="shared" si="9"/>
        <v>1805.692118</v>
      </c>
      <c r="Q29" s="37">
        <f t="shared" si="10"/>
        <v>-16.88580041</v>
      </c>
      <c r="R29" s="36">
        <f t="shared" si="11"/>
        <v>1805.692118</v>
      </c>
      <c r="S29" s="35">
        <f t="shared" si="12"/>
        <v>0</v>
      </c>
      <c r="T29" s="35">
        <f t="shared" si="13"/>
        <v>-51.24458595</v>
      </c>
      <c r="U29" s="35">
        <f t="shared" si="14"/>
        <v>-51.16592896</v>
      </c>
      <c r="V29" s="38">
        <f t="shared" si="15"/>
        <v>0.4803458858</v>
      </c>
      <c r="W29" s="39">
        <f t="shared" si="16"/>
        <v>25.42519039</v>
      </c>
      <c r="X29" s="39">
        <f t="shared" si="17"/>
        <v>1.278319602</v>
      </c>
      <c r="Y29" s="39">
        <f>if(N29=1,(W29*(S29-V29))*'Säännöt ja ohjeet'!$B$54+X29,"")</f>
        <v>-23.1474516</v>
      </c>
      <c r="Z29" s="39">
        <f t="shared" si="18"/>
        <v>1</v>
      </c>
      <c r="AA29" s="39">
        <f t="shared" si="19"/>
        <v>0.5196541142</v>
      </c>
      <c r="AB29" s="39">
        <f t="shared" si="20"/>
        <v>24.97216216</v>
      </c>
      <c r="AC29" s="39">
        <f t="shared" si="21"/>
        <v>1.236183838</v>
      </c>
      <c r="AD29" s="39">
        <f>if(N29=1,(AB29*(Z29-AA29))*'Säännöt ja ohjeet'!$B$54+AC29,"")</f>
        <v>25.22673454</v>
      </c>
      <c r="AE29" s="40">
        <f t="shared" si="22"/>
        <v>-9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1765.658866</v>
      </c>
      <c r="AM29" s="28">
        <f t="shared" si="47"/>
        <v>1830.918853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2225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1526.129961</v>
      </c>
    </row>
    <row r="30">
      <c r="A30" s="1"/>
      <c r="B30" s="30" t="s">
        <v>47</v>
      </c>
      <c r="C30" s="31" t="s">
        <v>49</v>
      </c>
      <c r="D30" s="31">
        <v>0.0</v>
      </c>
      <c r="E30" s="31" t="s">
        <v>47</v>
      </c>
      <c r="F30" s="33">
        <v>45963.0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7"/>
        <v>1</v>
      </c>
      <c r="O30" s="36">
        <f t="shared" si="8"/>
        <v>1621.329493</v>
      </c>
      <c r="P30" s="36">
        <f t="shared" si="9"/>
        <v>1709.278926</v>
      </c>
      <c r="Q30" s="37">
        <f t="shared" si="10"/>
        <v>-87.94943253</v>
      </c>
      <c r="R30" s="36">
        <f t="shared" si="11"/>
        <v>1709.278926</v>
      </c>
      <c r="S30" s="35">
        <f t="shared" si="12"/>
        <v>1</v>
      </c>
      <c r="T30" s="35">
        <f t="shared" si="13"/>
        <v>-51.98030176</v>
      </c>
      <c r="U30" s="35">
        <f t="shared" si="14"/>
        <v>-51.60359889</v>
      </c>
      <c r="V30" s="38">
        <f t="shared" si="15"/>
        <v>0.40692237</v>
      </c>
      <c r="W30" s="39">
        <f t="shared" si="16"/>
        <v>30.08130986</v>
      </c>
      <c r="X30" s="39">
        <f t="shared" si="17"/>
        <v>1.696717638</v>
      </c>
      <c r="Y30" s="39">
        <f>if(N30=1,(W30*(S30-V30))*'Säännöt ja ohjeet'!$B$54+X30,"")</f>
        <v>37.37782156</v>
      </c>
      <c r="Z30" s="39">
        <f t="shared" si="18"/>
        <v>0</v>
      </c>
      <c r="AA30" s="39">
        <f t="shared" si="19"/>
        <v>0.59307763</v>
      </c>
      <c r="AB30" s="39">
        <f t="shared" si="20"/>
        <v>27.59957932</v>
      </c>
      <c r="AC30" s="39">
        <f t="shared" si="21"/>
        <v>1.476926868</v>
      </c>
      <c r="AD30" s="39">
        <f>if(N30=1,(AB30*(Z30-AA30))*'Säännöt ja ohjeet'!$B$54+AC30,"")</f>
        <v>-31.26045932</v>
      </c>
      <c r="AE30" s="40">
        <f t="shared" si="22"/>
        <v>12</v>
      </c>
      <c r="AF30" s="40">
        <f t="shared" si="23"/>
        <v>-10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1678.018466</v>
      </c>
      <c r="AK30" s="28">
        <f t="shared" si="48"/>
        <v>2431.719213</v>
      </c>
      <c r="AL30" s="28">
        <f t="shared" si="48"/>
        <v>1765.658866</v>
      </c>
      <c r="AM30" s="28">
        <f t="shared" si="48"/>
        <v>1830.918853</v>
      </c>
      <c r="AN30" s="28">
        <f t="shared" si="48"/>
        <v>1353.792648</v>
      </c>
      <c r="AO30" s="28">
        <f t="shared" si="48"/>
        <v>2249.842673</v>
      </c>
      <c r="AP30" s="28">
        <f t="shared" si="48"/>
        <v>1658.707315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2225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1526.365244</v>
      </c>
    </row>
    <row r="31">
      <c r="A31" s="1"/>
      <c r="B31" s="30" t="s">
        <v>41</v>
      </c>
      <c r="C31" s="31" t="s">
        <v>49</v>
      </c>
      <c r="D31" s="31">
        <v>0.0</v>
      </c>
      <c r="E31" s="31" t="s">
        <v>41</v>
      </c>
      <c r="F31" s="33">
        <v>45970.0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7"/>
        <v>1</v>
      </c>
      <c r="O31" s="36">
        <f t="shared" si="8"/>
        <v>1765.658866</v>
      </c>
      <c r="P31" s="36">
        <f t="shared" si="9"/>
        <v>1678.018466</v>
      </c>
      <c r="Q31" s="37">
        <f t="shared" si="10"/>
        <v>87.64039979</v>
      </c>
      <c r="R31" s="36">
        <f t="shared" si="11"/>
        <v>1678.018466</v>
      </c>
      <c r="S31" s="35">
        <f t="shared" si="12"/>
        <v>1</v>
      </c>
      <c r="T31" s="35">
        <f t="shared" si="13"/>
        <v>-51.35099437</v>
      </c>
      <c r="U31" s="35">
        <f t="shared" si="14"/>
        <v>-51.73982695</v>
      </c>
      <c r="V31" s="38">
        <f t="shared" si="15"/>
        <v>0.5960016337</v>
      </c>
      <c r="W31" s="39">
        <f t="shared" si="16"/>
        <v>26.05116154</v>
      </c>
      <c r="X31" s="39">
        <f t="shared" si="17"/>
        <v>1.336104017</v>
      </c>
      <c r="Y31" s="39">
        <f>if(N31=1,(W31*(S31-V31))*'Säännöt ja ohjeet'!$B$54+X31,"")</f>
        <v>22.38535742</v>
      </c>
      <c r="Z31" s="39">
        <f t="shared" si="18"/>
        <v>0</v>
      </c>
      <c r="AA31" s="39">
        <f t="shared" si="19"/>
        <v>0.4039983663</v>
      </c>
      <c r="AB31" s="39">
        <f t="shared" si="20"/>
        <v>28.47249043</v>
      </c>
      <c r="AC31" s="39">
        <f t="shared" si="21"/>
        <v>1.555037857</v>
      </c>
      <c r="AD31" s="39">
        <f>if(N31=1,(AB31*(Z31-AA31))*'Säännöt ja ohjeet'!$B$54+AC31,"")</f>
        <v>-21.45064138</v>
      </c>
      <c r="AE31" s="40">
        <f t="shared" si="22"/>
        <v>10</v>
      </c>
      <c r="AF31" s="40">
        <f t="shared" si="23"/>
        <v>-8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1656.567825</v>
      </c>
      <c r="AK31" s="28">
        <f t="shared" si="49"/>
        <v>2431.719213</v>
      </c>
      <c r="AL31" s="28">
        <f t="shared" si="49"/>
        <v>1788.044224</v>
      </c>
      <c r="AM31" s="28">
        <f t="shared" si="49"/>
        <v>1830.918853</v>
      </c>
      <c r="AN31" s="28">
        <f t="shared" si="49"/>
        <v>1353.792648</v>
      </c>
      <c r="AO31" s="28">
        <f t="shared" si="49"/>
        <v>2249.842673</v>
      </c>
      <c r="AP31" s="28">
        <f t="shared" si="49"/>
        <v>1658.707315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2225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1526.401195</v>
      </c>
    </row>
    <row r="32">
      <c r="A32" s="1"/>
      <c r="B32" s="30" t="s">
        <v>40</v>
      </c>
      <c r="C32" s="31" t="s">
        <v>47</v>
      </c>
      <c r="D32" s="31">
        <v>0.0</v>
      </c>
      <c r="E32" s="31" t="s">
        <v>47</v>
      </c>
      <c r="F32" s="42">
        <v>45966.0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7"/>
        <v>1</v>
      </c>
      <c r="O32" s="36">
        <f t="shared" si="8"/>
        <v>1847.786181</v>
      </c>
      <c r="P32" s="36">
        <f t="shared" si="9"/>
        <v>1658.707315</v>
      </c>
      <c r="Q32" s="37">
        <f t="shared" si="10"/>
        <v>189.0788663</v>
      </c>
      <c r="R32" s="36">
        <f t="shared" si="11"/>
        <v>1658.707315</v>
      </c>
      <c r="S32" s="35">
        <f t="shared" si="12"/>
        <v>0</v>
      </c>
      <c r="T32" s="35">
        <f t="shared" si="13"/>
        <v>-50.9659111</v>
      </c>
      <c r="U32" s="35">
        <f t="shared" si="14"/>
        <v>-51.82267603</v>
      </c>
      <c r="V32" s="38">
        <f t="shared" si="15"/>
        <v>0.7019843131</v>
      </c>
      <c r="W32" s="39">
        <f t="shared" si="16"/>
        <v>23.85618045</v>
      </c>
      <c r="X32" s="39">
        <f t="shared" si="17"/>
        <v>1.131234945</v>
      </c>
      <c r="Y32" s="39">
        <f>if(N32=1,(W32*(S32-V32))*'Säännöt ja ohjeet'!$B$54+X32,"")</f>
        <v>-32.36209394</v>
      </c>
      <c r="Z32" s="39">
        <f t="shared" si="18"/>
        <v>1</v>
      </c>
      <c r="AA32" s="39">
        <f t="shared" si="19"/>
        <v>0.2980156869</v>
      </c>
      <c r="AB32" s="39">
        <f t="shared" si="20"/>
        <v>29.01680969</v>
      </c>
      <c r="AC32" s="39">
        <f t="shared" si="21"/>
        <v>1.603297719</v>
      </c>
      <c r="AD32" s="39">
        <f>if(N32=1,(AB32*(Z32-AA32))*'Säännöt ja ohjeet'!$B$54+AC32,"")</f>
        <v>42.34198815</v>
      </c>
      <c r="AE32" s="40">
        <f t="shared" si="22"/>
        <v>-12</v>
      </c>
      <c r="AF32" s="40">
        <f t="shared" si="23"/>
        <v>14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1656.567825</v>
      </c>
      <c r="AK32" s="28">
        <f t="shared" si="50"/>
        <v>2431.719213</v>
      </c>
      <c r="AL32" s="28">
        <f t="shared" si="50"/>
        <v>1788.044224</v>
      </c>
      <c r="AM32" s="28">
        <f t="shared" si="50"/>
        <v>1830.918853</v>
      </c>
      <c r="AN32" s="28">
        <f t="shared" si="50"/>
        <v>1353.792648</v>
      </c>
      <c r="AO32" s="28">
        <f t="shared" si="50"/>
        <v>2249.842673</v>
      </c>
      <c r="AP32" s="28">
        <f t="shared" si="50"/>
        <v>1701.049303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2225</v>
      </c>
      <c r="AV32" s="28">
        <f t="shared" si="50"/>
        <v>1815.424087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1526.785037</v>
      </c>
    </row>
    <row r="33">
      <c r="A33" s="1"/>
      <c r="B33" s="43" t="s">
        <v>41</v>
      </c>
      <c r="C33" s="32" t="s">
        <v>52</v>
      </c>
      <c r="D33" s="32">
        <v>7.0</v>
      </c>
      <c r="E33" s="32" t="s">
        <v>41</v>
      </c>
      <c r="F33" s="42">
        <v>45973.0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7"/>
        <v>1</v>
      </c>
      <c r="O33" s="36">
        <f t="shared" si="8"/>
        <v>1788.044224</v>
      </c>
      <c r="P33" s="36">
        <f t="shared" si="9"/>
        <v>128.8367942</v>
      </c>
      <c r="Q33" s="37">
        <f t="shared" si="10"/>
        <v>1009.207429</v>
      </c>
      <c r="R33" s="36">
        <f t="shared" si="11"/>
        <v>778.8367942</v>
      </c>
      <c r="S33" s="35">
        <f t="shared" si="12"/>
        <v>1</v>
      </c>
      <c r="T33" s="35">
        <f t="shared" si="13"/>
        <v>-51.24811516</v>
      </c>
      <c r="U33" s="35">
        <f t="shared" si="14"/>
        <v>-54.82732965</v>
      </c>
      <c r="V33" s="38">
        <f t="shared" si="15"/>
        <v>0.97285955</v>
      </c>
      <c r="W33" s="39">
        <f t="shared" si="16"/>
        <v>25.44570855</v>
      </c>
      <c r="X33" s="39">
        <f t="shared" si="17"/>
        <v>1.28022166</v>
      </c>
      <c r="Y33" s="39">
        <f>if(N33=1,(W33*(S33-V33))*'Säännöt ja ohjeet'!$B$54+X33,"")</f>
        <v>2.66143762</v>
      </c>
      <c r="Z33" s="39">
        <f t="shared" si="18"/>
        <v>0</v>
      </c>
      <c r="AA33" s="39">
        <f t="shared" si="19"/>
        <v>0.02714044998</v>
      </c>
      <c r="AB33" s="39">
        <f t="shared" si="20"/>
        <v>83.23418991</v>
      </c>
      <c r="AC33" s="39">
        <f t="shared" si="21"/>
        <v>5.427908015</v>
      </c>
      <c r="AD33" s="39">
        <f>if(N33=1,(AB33*(Z33-AA33))*'Säännöt ja ohjeet'!$B$54+AC33,"")</f>
        <v>0.9098812787</v>
      </c>
      <c r="AE33" s="40">
        <f t="shared" si="22"/>
        <v>-8</v>
      </c>
      <c r="AF33" s="40">
        <f t="shared" si="23"/>
        <v>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1656.567825</v>
      </c>
      <c r="AK33" s="28">
        <f t="shared" si="51"/>
        <v>2431.719213</v>
      </c>
      <c r="AL33" s="28">
        <f t="shared" si="51"/>
        <v>1790.705661</v>
      </c>
      <c r="AM33" s="28">
        <f t="shared" si="51"/>
        <v>1830.918853</v>
      </c>
      <c r="AN33" s="28">
        <f t="shared" si="51"/>
        <v>1353.792648</v>
      </c>
      <c r="AO33" s="28">
        <f t="shared" si="51"/>
        <v>2249.842673</v>
      </c>
      <c r="AP33" s="28">
        <f t="shared" si="51"/>
        <v>1701.049303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2225</v>
      </c>
      <c r="AV33" s="28">
        <f t="shared" si="51"/>
        <v>1815.424087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129.7466755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1526.922395</v>
      </c>
    </row>
    <row r="34">
      <c r="A34" s="1"/>
      <c r="B34" s="43" t="s">
        <v>41</v>
      </c>
      <c r="C34" s="32" t="s">
        <v>38</v>
      </c>
      <c r="D34" s="32">
        <v>0.0</v>
      </c>
      <c r="E34" s="32" t="s">
        <v>41</v>
      </c>
      <c r="F34" s="33">
        <v>45977.0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7"/>
        <v>1</v>
      </c>
      <c r="O34" s="36">
        <f t="shared" si="8"/>
        <v>1790.705661</v>
      </c>
      <c r="P34" s="36">
        <f t="shared" si="9"/>
        <v>1830.918853</v>
      </c>
      <c r="Q34" s="37">
        <f t="shared" si="10"/>
        <v>-40.2131915</v>
      </c>
      <c r="R34" s="36">
        <f t="shared" si="11"/>
        <v>1830.918853</v>
      </c>
      <c r="S34" s="35">
        <f t="shared" si="12"/>
        <v>1</v>
      </c>
      <c r="T34" s="35">
        <f t="shared" si="13"/>
        <v>-51.23578247</v>
      </c>
      <c r="U34" s="35">
        <f t="shared" si="14"/>
        <v>-51.0467469</v>
      </c>
      <c r="V34" s="38">
        <f t="shared" si="15"/>
        <v>0.4528813384</v>
      </c>
      <c r="W34" s="39">
        <f t="shared" si="16"/>
        <v>25.37408064</v>
      </c>
      <c r="X34" s="39">
        <f t="shared" si="17"/>
        <v>1.273579295</v>
      </c>
      <c r="Y34" s="39">
        <f>if(N34=1,(W34*(S34-V34))*'Säännöt ja ohjeet'!$B$54+X34,"")</f>
        <v>29.03884538</v>
      </c>
      <c r="Z34" s="39">
        <f t="shared" si="18"/>
        <v>0</v>
      </c>
      <c r="AA34" s="39">
        <f t="shared" si="19"/>
        <v>0.5471186616</v>
      </c>
      <c r="AB34" s="39">
        <f t="shared" si="20"/>
        <v>24.30106257</v>
      </c>
      <c r="AC34" s="39">
        <f t="shared" si="21"/>
        <v>1.173270311</v>
      </c>
      <c r="AD34" s="39">
        <f>if(N34=1,(AB34*(Z34-AA34))*'Säännöt ja ohjeet'!$B$54+AC34,"")</f>
        <v>-25.41785935</v>
      </c>
      <c r="AE34" s="40">
        <f t="shared" si="22"/>
        <v>11</v>
      </c>
      <c r="AF34" s="40">
        <f t="shared" si="23"/>
        <v>-9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1656.567825</v>
      </c>
      <c r="AK34" s="28">
        <f t="shared" si="52"/>
        <v>2431.719213</v>
      </c>
      <c r="AL34" s="28">
        <f t="shared" si="52"/>
        <v>1819.744507</v>
      </c>
      <c r="AM34" s="28">
        <f t="shared" si="52"/>
        <v>1805.500993</v>
      </c>
      <c r="AN34" s="28">
        <f t="shared" si="52"/>
        <v>1353.792648</v>
      </c>
      <c r="AO34" s="28">
        <f t="shared" si="52"/>
        <v>2249.842673</v>
      </c>
      <c r="AP34" s="28">
        <f t="shared" si="52"/>
        <v>1701.049303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2225</v>
      </c>
      <c r="AV34" s="28">
        <f t="shared" si="52"/>
        <v>1815.424087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129.7466755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1527.061664</v>
      </c>
    </row>
    <row r="35">
      <c r="A35" s="1"/>
      <c r="B35" s="43" t="s">
        <v>41</v>
      </c>
      <c r="C35" s="32" t="s">
        <v>38</v>
      </c>
      <c r="D35" s="32">
        <v>0.0</v>
      </c>
      <c r="E35" s="32" t="s">
        <v>41</v>
      </c>
      <c r="F35" s="33">
        <v>45987.0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7"/>
        <v>1</v>
      </c>
      <c r="O35" s="36">
        <f t="shared" si="8"/>
        <v>1819.744507</v>
      </c>
      <c r="P35" s="36">
        <f t="shared" si="9"/>
        <v>1805.500993</v>
      </c>
      <c r="Q35" s="37">
        <f t="shared" si="10"/>
        <v>14.24351323</v>
      </c>
      <c r="R35" s="36">
        <f t="shared" si="11"/>
        <v>1805.500993</v>
      </c>
      <c r="S35" s="35">
        <f t="shared" si="12"/>
        <v>1</v>
      </c>
      <c r="T35" s="35">
        <f t="shared" si="13"/>
        <v>-51.09978988</v>
      </c>
      <c r="U35" s="35">
        <f t="shared" si="14"/>
        <v>-51.16682422</v>
      </c>
      <c r="V35" s="38">
        <f t="shared" si="15"/>
        <v>0.5167523127</v>
      </c>
      <c r="W35" s="39">
        <f t="shared" si="16"/>
        <v>24.5974846</v>
      </c>
      <c r="X35" s="39">
        <f t="shared" si="17"/>
        <v>1.201132294</v>
      </c>
      <c r="Y35" s="39">
        <f>if(N35=1,(W35*(S35-V35))*'Säännöt ja ohjeet'!$B$54+X35,"")</f>
        <v>24.97448738</v>
      </c>
      <c r="Z35" s="39">
        <f t="shared" si="18"/>
        <v>0</v>
      </c>
      <c r="AA35" s="39">
        <f t="shared" si="19"/>
        <v>0.4832476873</v>
      </c>
      <c r="AB35" s="39">
        <f t="shared" si="20"/>
        <v>24.97727273</v>
      </c>
      <c r="AC35" s="39">
        <f t="shared" si="21"/>
        <v>1.236660663</v>
      </c>
      <c r="AD35" s="39">
        <f>if(N35=1,(AB35*(Z35-AA35))*'Säännöt ja ohjeet'!$B$54+AC35,"")</f>
        <v>-22.90375791</v>
      </c>
      <c r="AE35" s="40">
        <f t="shared" si="22"/>
        <v>11</v>
      </c>
      <c r="AF35" s="40">
        <f t="shared" si="23"/>
        <v>-9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1656.567825</v>
      </c>
      <c r="AK35" s="28">
        <f t="shared" si="53"/>
        <v>2431.719213</v>
      </c>
      <c r="AL35" s="28">
        <f t="shared" si="53"/>
        <v>1844.718994</v>
      </c>
      <c r="AM35" s="28">
        <f t="shared" si="53"/>
        <v>1782.597236</v>
      </c>
      <c r="AN35" s="28">
        <f t="shared" si="53"/>
        <v>1353.792648</v>
      </c>
      <c r="AO35" s="28">
        <f t="shared" si="53"/>
        <v>2249.842673</v>
      </c>
      <c r="AP35" s="28">
        <f t="shared" si="53"/>
        <v>1701.049303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2225</v>
      </c>
      <c r="AV35" s="28">
        <f t="shared" si="53"/>
        <v>1815.424087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129.7466755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1527.141307</v>
      </c>
    </row>
    <row r="36">
      <c r="A36" s="1"/>
      <c r="B36" s="43" t="s">
        <v>41</v>
      </c>
      <c r="C36" s="32" t="s">
        <v>53</v>
      </c>
      <c r="D36" s="32">
        <v>0.0</v>
      </c>
      <c r="E36" s="32" t="s">
        <v>41</v>
      </c>
      <c r="F36" s="33">
        <v>45991.0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7"/>
        <v>1</v>
      </c>
      <c r="O36" s="36">
        <f t="shared" si="8"/>
        <v>1844.718994</v>
      </c>
      <c r="P36" s="36">
        <f t="shared" si="9"/>
        <v>1751.978438</v>
      </c>
      <c r="Q36" s="37">
        <f t="shared" si="10"/>
        <v>92.74055571</v>
      </c>
      <c r="R36" s="36">
        <f t="shared" si="11"/>
        <v>1751.978438</v>
      </c>
      <c r="S36" s="35">
        <f t="shared" si="12"/>
        <v>1</v>
      </c>
      <c r="T36" s="35">
        <f t="shared" si="13"/>
        <v>-50.98068005</v>
      </c>
      <c r="U36" s="35">
        <f t="shared" si="14"/>
        <v>-51.41313088</v>
      </c>
      <c r="V36" s="38">
        <f t="shared" si="15"/>
        <v>0.6064587529</v>
      </c>
      <c r="W36" s="39">
        <f t="shared" si="16"/>
        <v>23.93684925</v>
      </c>
      <c r="X36" s="39">
        <f t="shared" si="17"/>
        <v>1.138876612</v>
      </c>
      <c r="Y36" s="39">
        <f>if(N36=1,(W36*(S36-V36))*'Säännöt ja ohjeet'!$B$54+X36,"")</f>
        <v>19.97915162</v>
      </c>
      <c r="Z36" s="39">
        <f t="shared" si="18"/>
        <v>0</v>
      </c>
      <c r="AA36" s="39">
        <f t="shared" si="19"/>
        <v>0.3935412471</v>
      </c>
      <c r="AB36" s="39">
        <f t="shared" si="20"/>
        <v>26.42379648</v>
      </c>
      <c r="AC36" s="39">
        <f t="shared" si="21"/>
        <v>1.370265626</v>
      </c>
      <c r="AD36" s="39">
        <f>if(N36=1,(AB36*(Z36-AA36))*'Säännöt ja ohjeet'!$B$54+AC36,"")</f>
        <v>-19.42744202</v>
      </c>
      <c r="AE36" s="40">
        <f t="shared" si="22"/>
        <v>10</v>
      </c>
      <c r="AF36" s="40">
        <f t="shared" si="23"/>
        <v>-8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1656.567825</v>
      </c>
      <c r="AK36" s="28">
        <f t="shared" si="54"/>
        <v>2431.719213</v>
      </c>
      <c r="AL36" s="28">
        <f t="shared" si="54"/>
        <v>1864.698146</v>
      </c>
      <c r="AM36" s="28">
        <f t="shared" si="54"/>
        <v>1782.597236</v>
      </c>
      <c r="AN36" s="28">
        <f t="shared" si="54"/>
        <v>1353.792648</v>
      </c>
      <c r="AO36" s="28">
        <f t="shared" si="54"/>
        <v>2249.842673</v>
      </c>
      <c r="AP36" s="28">
        <f t="shared" si="54"/>
        <v>1701.049303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2225</v>
      </c>
      <c r="AV36" s="28">
        <f t="shared" si="54"/>
        <v>1815.424087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129.7466755</v>
      </c>
      <c r="BI36" s="28">
        <f t="shared" si="54"/>
        <v>1732.550996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1527.909736</v>
      </c>
    </row>
    <row r="37">
      <c r="A37" s="1"/>
      <c r="B37" s="43" t="s">
        <v>41</v>
      </c>
      <c r="C37" s="32" t="s">
        <v>45</v>
      </c>
      <c r="D37" s="32">
        <v>2.0</v>
      </c>
      <c r="E37" s="32" t="s">
        <v>41</v>
      </c>
      <c r="F37" s="33">
        <v>45991.0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7"/>
        <v>1</v>
      </c>
      <c r="O37" s="36">
        <f t="shared" si="8"/>
        <v>1864.698146</v>
      </c>
      <c r="P37" s="36">
        <f t="shared" si="9"/>
        <v>1097.041312</v>
      </c>
      <c r="Q37" s="37">
        <f t="shared" si="10"/>
        <v>617.6568338</v>
      </c>
      <c r="R37" s="36">
        <f t="shared" si="11"/>
        <v>1247.041312</v>
      </c>
      <c r="S37" s="35">
        <f t="shared" si="12"/>
        <v>1</v>
      </c>
      <c r="T37" s="35">
        <f t="shared" si="13"/>
        <v>-50.8839132</v>
      </c>
      <c r="U37" s="35">
        <f t="shared" si="14"/>
        <v>-53.38926106</v>
      </c>
      <c r="V37" s="38">
        <f t="shared" si="15"/>
        <v>0.9245158752</v>
      </c>
      <c r="W37" s="39">
        <f t="shared" si="16"/>
        <v>23.41322294</v>
      </c>
      <c r="X37" s="39">
        <f t="shared" si="17"/>
        <v>1.089119555</v>
      </c>
      <c r="Y37" s="39">
        <f>if(N37=1,(W37*(S37-V37))*'Säännöt ja ohjeet'!$B$54+X37,"")</f>
        <v>4.623772839</v>
      </c>
      <c r="Z37" s="39">
        <f t="shared" si="18"/>
        <v>0</v>
      </c>
      <c r="AA37" s="39">
        <f t="shared" si="19"/>
        <v>0.07548412477</v>
      </c>
      <c r="AB37" s="39">
        <f t="shared" si="20"/>
        <v>46.46887641</v>
      </c>
      <c r="AC37" s="39">
        <f t="shared" si="21"/>
        <v>3.007396779</v>
      </c>
      <c r="AD37" s="39">
        <f>if(N37=1,(AB37*(Z37-AA37))*'Säännöt ja ohjeet'!$B$54+AC37,"")</f>
        <v>-4.007928151</v>
      </c>
      <c r="AE37" s="40">
        <f t="shared" si="22"/>
        <v>0</v>
      </c>
      <c r="AF37" s="40">
        <f t="shared" si="23"/>
        <v>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1656.567825</v>
      </c>
      <c r="AK37" s="28">
        <f t="shared" si="55"/>
        <v>2431.719213</v>
      </c>
      <c r="AL37" s="28">
        <f t="shared" si="55"/>
        <v>1869.321918</v>
      </c>
      <c r="AM37" s="28">
        <f t="shared" si="55"/>
        <v>1782.597236</v>
      </c>
      <c r="AN37" s="28">
        <f t="shared" si="55"/>
        <v>1353.792648</v>
      </c>
      <c r="AO37" s="28">
        <f t="shared" si="55"/>
        <v>2249.842673</v>
      </c>
      <c r="AP37" s="28">
        <f t="shared" si="55"/>
        <v>1701.049303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2225</v>
      </c>
      <c r="AV37" s="28">
        <f t="shared" si="55"/>
        <v>1815.424087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129.7466755</v>
      </c>
      <c r="BI37" s="28">
        <f t="shared" si="55"/>
        <v>1732.550996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1093.033384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1528.087574</v>
      </c>
    </row>
    <row r="38">
      <c r="A38" s="1"/>
      <c r="B38" s="43" t="s">
        <v>38</v>
      </c>
      <c r="C38" s="32" t="s">
        <v>52</v>
      </c>
      <c r="D38" s="32">
        <v>8.0</v>
      </c>
      <c r="E38" s="32" t="s">
        <v>52</v>
      </c>
      <c r="F38" s="33">
        <v>46001.0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7"/>
        <v>1</v>
      </c>
      <c r="O38" s="36">
        <f t="shared" si="8"/>
        <v>1782.597236</v>
      </c>
      <c r="P38" s="36">
        <f t="shared" si="9"/>
        <v>129.7466755</v>
      </c>
      <c r="Q38" s="37">
        <f t="shared" si="10"/>
        <v>902.8505601</v>
      </c>
      <c r="R38" s="36">
        <f t="shared" si="11"/>
        <v>879.7466755</v>
      </c>
      <c r="S38" s="35">
        <f t="shared" si="12"/>
        <v>0</v>
      </c>
      <c r="T38" s="35">
        <f t="shared" si="13"/>
        <v>-51.27328811</v>
      </c>
      <c r="U38" s="35">
        <f t="shared" si="14"/>
        <v>-54.54139245</v>
      </c>
      <c r="V38" s="38">
        <f t="shared" si="15"/>
        <v>0.9633182451</v>
      </c>
      <c r="W38" s="39">
        <f t="shared" si="16"/>
        <v>25.59254057</v>
      </c>
      <c r="X38" s="39">
        <f t="shared" si="17"/>
        <v>1.29381728</v>
      </c>
      <c r="Y38" s="39">
        <f>if(N38=1,(W38*(S38-V38))*'Säännöt ja ohjeet'!$B$54+X38,"")</f>
        <v>-48.01370526</v>
      </c>
      <c r="Z38" s="39">
        <f t="shared" si="18"/>
        <v>1</v>
      </c>
      <c r="AA38" s="39">
        <f t="shared" si="19"/>
        <v>0.03668175493</v>
      </c>
      <c r="AB38" s="39">
        <f t="shared" si="20"/>
        <v>83.19598225</v>
      </c>
      <c r="AC38" s="39">
        <f t="shared" si="21"/>
        <v>5.425633311</v>
      </c>
      <c r="AD38" s="39">
        <f>if(N38=1,(AB38*(Z38-AA38))*'Säännöt ja ohjeet'!$B$54+AC38,"")</f>
        <v>165.7140485</v>
      </c>
      <c r="AE38" s="40">
        <f t="shared" si="22"/>
        <v>-26</v>
      </c>
      <c r="AF38" s="40">
        <f t="shared" si="23"/>
        <v>21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1656.567825</v>
      </c>
      <c r="AK38" s="28">
        <f t="shared" si="56"/>
        <v>2431.719213</v>
      </c>
      <c r="AL38" s="28">
        <f t="shared" si="56"/>
        <v>1869.321918</v>
      </c>
      <c r="AM38" s="28">
        <f t="shared" si="56"/>
        <v>1734.58353</v>
      </c>
      <c r="AN38" s="28">
        <f t="shared" si="56"/>
        <v>1353.792648</v>
      </c>
      <c r="AO38" s="28">
        <f t="shared" si="56"/>
        <v>2249.842673</v>
      </c>
      <c r="AP38" s="28">
        <f t="shared" si="56"/>
        <v>1701.049303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2225</v>
      </c>
      <c r="AV38" s="28">
        <f t="shared" si="56"/>
        <v>1815.424087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295.460724</v>
      </c>
      <c r="BI38" s="28">
        <f t="shared" si="56"/>
        <v>1732.550996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1093.033384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1532.61451</v>
      </c>
    </row>
    <row r="39">
      <c r="A39" s="1"/>
      <c r="B39" s="43" t="s">
        <v>38</v>
      </c>
      <c r="C39" s="32" t="s">
        <v>45</v>
      </c>
      <c r="D39" s="32">
        <v>3.0</v>
      </c>
      <c r="E39" s="32" t="s">
        <v>38</v>
      </c>
      <c r="F39" s="33">
        <v>46001.0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7"/>
        <v>1</v>
      </c>
      <c r="O39" s="36">
        <f t="shared" si="8"/>
        <v>1734.58353</v>
      </c>
      <c r="P39" s="36">
        <f t="shared" si="9"/>
        <v>1093.033384</v>
      </c>
      <c r="Q39" s="37">
        <f t="shared" si="10"/>
        <v>391.5501465</v>
      </c>
      <c r="R39" s="36">
        <f t="shared" si="11"/>
        <v>1343.033384</v>
      </c>
      <c r="S39" s="35">
        <f t="shared" si="12"/>
        <v>1</v>
      </c>
      <c r="T39" s="35">
        <f t="shared" si="13"/>
        <v>-51.49135028</v>
      </c>
      <c r="U39" s="35">
        <f t="shared" si="14"/>
        <v>-53.05405636</v>
      </c>
      <c r="V39" s="38">
        <f t="shared" si="15"/>
        <v>0.8267413155</v>
      </c>
      <c r="W39" s="39">
        <f t="shared" si="16"/>
        <v>26.90046857</v>
      </c>
      <c r="X39" s="39">
        <f t="shared" si="17"/>
        <v>1.413711539</v>
      </c>
      <c r="Y39" s="39">
        <f>if(N39=1,(W39*(S39-V39))*'Säännöt ja ohjeet'!$B$54+X39,"")</f>
        <v>10.73519113</v>
      </c>
      <c r="Z39" s="39">
        <f t="shared" si="18"/>
        <v>0</v>
      </c>
      <c r="AA39" s="39">
        <f t="shared" si="19"/>
        <v>0.1732586845</v>
      </c>
      <c r="AB39" s="39">
        <f t="shared" si="20"/>
        <v>46.60421843</v>
      </c>
      <c r="AC39" s="39">
        <f t="shared" si="21"/>
        <v>3.017416597</v>
      </c>
      <c r="AD39" s="39">
        <f>if(N39=1,(AB39*(Z39-AA39))*'Säännöt ja ohjeet'!$B$54+AC39,"")</f>
        <v>-13.13175456</v>
      </c>
      <c r="AE39" s="40">
        <f t="shared" si="22"/>
        <v>5</v>
      </c>
      <c r="AF39" s="40">
        <f t="shared" si="23"/>
        <v>-3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1656.567825</v>
      </c>
      <c r="AK39" s="28">
        <f t="shared" si="57"/>
        <v>2431.719213</v>
      </c>
      <c r="AL39" s="28">
        <f t="shared" si="57"/>
        <v>1869.321918</v>
      </c>
      <c r="AM39" s="28">
        <f t="shared" si="57"/>
        <v>1745.318721</v>
      </c>
      <c r="AN39" s="28">
        <f t="shared" si="57"/>
        <v>1353.792648</v>
      </c>
      <c r="AO39" s="28">
        <f t="shared" si="57"/>
        <v>2249.842673</v>
      </c>
      <c r="AP39" s="28">
        <f t="shared" si="57"/>
        <v>1701.049303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2225</v>
      </c>
      <c r="AV39" s="28">
        <f t="shared" si="57"/>
        <v>1815.424087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295.460724</v>
      </c>
      <c r="BI39" s="28">
        <f t="shared" si="57"/>
        <v>1732.550996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1079.901629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1533.027402</v>
      </c>
    </row>
    <row r="40">
      <c r="A40" s="1"/>
      <c r="B40" s="43" t="s">
        <v>41</v>
      </c>
      <c r="C40" s="32" t="s">
        <v>45</v>
      </c>
      <c r="D40" s="32">
        <v>2.0</v>
      </c>
      <c r="E40" s="32" t="s">
        <v>41</v>
      </c>
      <c r="F40" s="33">
        <v>46008.0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7"/>
        <v>1</v>
      </c>
      <c r="O40" s="36">
        <f t="shared" si="8"/>
        <v>1869.321918</v>
      </c>
      <c r="P40" s="36">
        <f t="shared" si="9"/>
        <v>1079.901629</v>
      </c>
      <c r="Q40" s="37">
        <f t="shared" si="10"/>
        <v>639.4202893</v>
      </c>
      <c r="R40" s="36">
        <f t="shared" si="11"/>
        <v>1229.901629</v>
      </c>
      <c r="S40" s="35">
        <f t="shared" si="12"/>
        <v>1</v>
      </c>
      <c r="T40" s="35">
        <f t="shared" si="13"/>
        <v>-50.86132656</v>
      </c>
      <c r="U40" s="35">
        <f t="shared" si="14"/>
        <v>-53.44745985</v>
      </c>
      <c r="V40" s="38">
        <f t="shared" si="15"/>
        <v>0.9299637925</v>
      </c>
      <c r="W40" s="39">
        <f t="shared" si="16"/>
        <v>23.29265986</v>
      </c>
      <c r="X40" s="39">
        <f t="shared" si="17"/>
        <v>1.077611468</v>
      </c>
      <c r="Y40" s="39">
        <f>if(N40=1,(W40*(S40-V40))*'Säännöt ja ohjeet'!$B$54+X40,"")</f>
        <v>4.340270585</v>
      </c>
      <c r="Z40" s="39">
        <f t="shared" si="18"/>
        <v>0</v>
      </c>
      <c r="AA40" s="39">
        <f t="shared" si="19"/>
        <v>0.07003620747</v>
      </c>
      <c r="AB40" s="39">
        <f t="shared" si="20"/>
        <v>47.0486922</v>
      </c>
      <c r="AC40" s="39">
        <f t="shared" si="21"/>
        <v>3.050245975</v>
      </c>
      <c r="AD40" s="39">
        <f>if(N40=1,(AB40*(Z40-AA40))*'Säännöt ja ohjeet'!$B$54+AC40,"")</f>
        <v>-3.539977961</v>
      </c>
      <c r="AE40" s="40">
        <f t="shared" si="22"/>
        <v>0</v>
      </c>
      <c r="AF40" s="40">
        <f t="shared" si="23"/>
        <v>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1656.567825</v>
      </c>
      <c r="AK40" s="28">
        <f t="shared" si="58"/>
        <v>2431.719213</v>
      </c>
      <c r="AL40" s="28">
        <f t="shared" si="58"/>
        <v>1873.662189</v>
      </c>
      <c r="AM40" s="28">
        <f t="shared" si="58"/>
        <v>1745.318721</v>
      </c>
      <c r="AN40" s="28">
        <f t="shared" si="58"/>
        <v>1353.792648</v>
      </c>
      <c r="AO40" s="28">
        <f t="shared" si="58"/>
        <v>2249.842673</v>
      </c>
      <c r="AP40" s="28">
        <f t="shared" si="58"/>
        <v>1701.049303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2225</v>
      </c>
      <c r="AV40" s="28">
        <f t="shared" si="58"/>
        <v>1815.424087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295.460724</v>
      </c>
      <c r="BI40" s="28">
        <f t="shared" si="58"/>
        <v>1732.550996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1076.361651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1533.194335</v>
      </c>
    </row>
    <row r="41">
      <c r="A41" s="1"/>
      <c r="B41" s="43" t="s">
        <v>41</v>
      </c>
      <c r="C41" s="32" t="s">
        <v>52</v>
      </c>
      <c r="D41" s="32">
        <v>7.0</v>
      </c>
      <c r="E41" s="32" t="s">
        <v>41</v>
      </c>
      <c r="F41" s="33">
        <v>46008.0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7"/>
        <v>1</v>
      </c>
      <c r="O41" s="36">
        <f t="shared" si="8"/>
        <v>1873.662189</v>
      </c>
      <c r="P41" s="36">
        <f t="shared" si="9"/>
        <v>295.460724</v>
      </c>
      <c r="Q41" s="37">
        <f t="shared" si="10"/>
        <v>928.2014651</v>
      </c>
      <c r="R41" s="36">
        <f t="shared" si="11"/>
        <v>945.460724</v>
      </c>
      <c r="S41" s="35">
        <f t="shared" si="12"/>
        <v>1</v>
      </c>
      <c r="T41" s="35">
        <f t="shared" si="13"/>
        <v>-50.84005827</v>
      </c>
      <c r="U41" s="35">
        <f t="shared" si="14"/>
        <v>-54.34870246</v>
      </c>
      <c r="V41" s="38">
        <f t="shared" si="15"/>
        <v>0.9709327243</v>
      </c>
      <c r="W41" s="39">
        <f t="shared" si="16"/>
        <v>23.17970151</v>
      </c>
      <c r="X41" s="39">
        <f t="shared" si="17"/>
        <v>1.066811752</v>
      </c>
      <c r="Y41" s="39">
        <f>if(N41=1,(W41*(S41-V41))*'Säännöt ja ohjeet'!$B$54+X41,"")</f>
        <v>2.4143533</v>
      </c>
      <c r="Z41" s="39">
        <f t="shared" si="18"/>
        <v>0</v>
      </c>
      <c r="AA41" s="39">
        <f t="shared" si="19"/>
        <v>0.02906727568</v>
      </c>
      <c r="AB41" s="39">
        <f t="shared" si="20"/>
        <v>76.347817</v>
      </c>
      <c r="AC41" s="39">
        <f t="shared" si="21"/>
        <v>5.01134819</v>
      </c>
      <c r="AD41" s="39">
        <f>if(N41=1,(AB41*(Z41-AA41))*'Säännöt ja ohjeet'!$B$54+AC41,"")</f>
        <v>0.5729021016</v>
      </c>
      <c r="AE41" s="40">
        <f t="shared" si="22"/>
        <v>-6</v>
      </c>
      <c r="AF41" s="40">
        <f t="shared" si="23"/>
        <v>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1656.567825</v>
      </c>
      <c r="AK41" s="28">
        <f t="shared" ref="AK41:AN41" si="60">if($B41=AK$3,AK40+$Y41,if($C41=AK$3,AK40+$AD41,AK40))</f>
        <v>2431.719213</v>
      </c>
      <c r="AL41" s="28">
        <f t="shared" si="60"/>
        <v>1876.076542</v>
      </c>
      <c r="AM41" s="28">
        <f t="shared" si="60"/>
        <v>1745.318721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1701.049303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2340.219904</v>
      </c>
      <c r="AU41" s="28">
        <f t="shared" si="61"/>
        <v>2253.751937</v>
      </c>
      <c r="AV41" s="28">
        <f t="shared" si="61"/>
        <v>1803.0387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296.0336261</v>
      </c>
      <c r="BI41" s="28">
        <f t="shared" ref="BI41:ED41" si="62">if($B41=BI$3,BI40+$Y41,if($C41=BI$3,BI40+$AD41,BI40))</f>
        <v>1732.550996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1076.361651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1533.572171</v>
      </c>
    </row>
    <row r="42">
      <c r="A42" s="1"/>
      <c r="B42" s="43" t="s">
        <v>54</v>
      </c>
      <c r="C42" s="32" t="s">
        <v>45</v>
      </c>
      <c r="D42" s="32">
        <v>0.0</v>
      </c>
      <c r="E42" s="32" t="s">
        <v>45</v>
      </c>
      <c r="F42" s="33">
        <v>46008.0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7"/>
        <v>1</v>
      </c>
      <c r="O42" s="36">
        <f t="shared" si="8"/>
        <v>1353.792648</v>
      </c>
      <c r="P42" s="36">
        <f t="shared" si="9"/>
        <v>1076.361651</v>
      </c>
      <c r="Q42" s="37">
        <f t="shared" si="10"/>
        <v>277.4309971</v>
      </c>
      <c r="R42" s="36">
        <f t="shared" si="11"/>
        <v>1076.361651</v>
      </c>
      <c r="S42" s="35">
        <f t="shared" si="12"/>
        <v>0</v>
      </c>
      <c r="T42" s="35">
        <f t="shared" si="13"/>
        <v>-53.01546467</v>
      </c>
      <c r="U42" s="35">
        <f t="shared" si="14"/>
        <v>-53.9483002</v>
      </c>
      <c r="V42" s="38">
        <f t="shared" si="15"/>
        <v>0.7176501999</v>
      </c>
      <c r="W42" s="39">
        <f t="shared" si="16"/>
        <v>38.11137177</v>
      </c>
      <c r="X42" s="39">
        <f t="shared" si="17"/>
        <v>2.365519839</v>
      </c>
      <c r="Y42" s="39">
        <f>if(N42=1,(W42*(S42-V42))*'Säännöt ja ohjeet'!$B$54+X42,"")</f>
        <v>-52.3357473</v>
      </c>
      <c r="Z42" s="39">
        <f t="shared" si="18"/>
        <v>1</v>
      </c>
      <c r="AA42" s="39">
        <f t="shared" si="19"/>
        <v>0.2823498001</v>
      </c>
      <c r="AB42" s="39">
        <f t="shared" si="20"/>
        <v>47.16878128</v>
      </c>
      <c r="AC42" s="39">
        <f t="shared" si="21"/>
        <v>3.059095918</v>
      </c>
      <c r="AD42" s="39">
        <f>if(N42=1,(AB42*(Z42-AA42))*'Säännöt ja ohjeet'!$B$54+AC42,"")</f>
        <v>70.76046655</v>
      </c>
      <c r="AE42" s="40">
        <f t="shared" si="22"/>
        <v>-14</v>
      </c>
      <c r="AF42" s="40">
        <f t="shared" si="23"/>
        <v>16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1656.567825</v>
      </c>
      <c r="AK42" s="28">
        <f t="shared" ref="AK42:AN42" si="64">if($B42=AK$3,AK41+$Y42,if($C42=AK$3,AK41+$AD42,AK41))</f>
        <v>2431.719213</v>
      </c>
      <c r="AL42" s="28">
        <f t="shared" si="64"/>
        <v>1876.076542</v>
      </c>
      <c r="AM42" s="28">
        <f t="shared" si="64"/>
        <v>1745.318721</v>
      </c>
      <c r="AN42" s="28">
        <f t="shared" si="64"/>
        <v>1301.456901</v>
      </c>
      <c r="AO42" s="28">
        <f t="shared" ref="AO42:BH42" si="65">if($B42=AO$3,AO40+$Y42,if($C42=AO$3,AO40+$AD42,AO40))</f>
        <v>2249.842673</v>
      </c>
      <c r="AP42" s="28">
        <f t="shared" si="65"/>
        <v>1701.049303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2225</v>
      </c>
      <c r="AV42" s="28">
        <f t="shared" si="65"/>
        <v>1815.424087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295.460724</v>
      </c>
      <c r="BI42" s="28">
        <f t="shared" ref="BI42:ED42" si="66">if($B42=BI$3,BI41+$Y42,if($C42=BI$3,BI41+$AD42,BI41))</f>
        <v>1732.550996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1147.122118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1531.274282</v>
      </c>
    </row>
    <row r="43">
      <c r="A43" s="1"/>
      <c r="B43" s="43" t="s">
        <v>41</v>
      </c>
      <c r="C43" s="32" t="s">
        <v>54</v>
      </c>
      <c r="D43" s="32">
        <v>1.0</v>
      </c>
      <c r="E43" s="32" t="s">
        <v>41</v>
      </c>
      <c r="F43" s="33">
        <v>46008.0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7"/>
        <v>1</v>
      </c>
      <c r="O43" s="36">
        <f t="shared" si="8"/>
        <v>1876.076542</v>
      </c>
      <c r="P43" s="36">
        <f t="shared" si="9"/>
        <v>1301.456901</v>
      </c>
      <c r="Q43" s="37">
        <f t="shared" si="10"/>
        <v>524.6196413</v>
      </c>
      <c r="R43" s="36">
        <f t="shared" si="11"/>
        <v>1351.456901</v>
      </c>
      <c r="S43" s="35">
        <f t="shared" si="12"/>
        <v>1</v>
      </c>
      <c r="T43" s="35">
        <f t="shared" si="13"/>
        <v>-50.82819937</v>
      </c>
      <c r="U43" s="35">
        <f t="shared" si="14"/>
        <v>-53.02386071</v>
      </c>
      <c r="V43" s="38">
        <f t="shared" si="15"/>
        <v>0.89985922</v>
      </c>
      <c r="W43" s="39">
        <f t="shared" si="16"/>
        <v>23.11695557</v>
      </c>
      <c r="X43" s="39">
        <f t="shared" si="17"/>
        <v>1.06080543</v>
      </c>
      <c r="Y43" s="39">
        <f>if(N43=1,(W43*(S43-V43))*'Säännöt ja ohjeet'!$B$54+X43,"")</f>
        <v>5.690705354</v>
      </c>
      <c r="Z43" s="39">
        <f t="shared" si="18"/>
        <v>0</v>
      </c>
      <c r="AA43" s="39">
        <f t="shared" si="19"/>
        <v>0.10014078</v>
      </c>
      <c r="AB43" s="39">
        <f t="shared" si="20"/>
        <v>39.76432698</v>
      </c>
      <c r="AC43" s="39">
        <f t="shared" si="21"/>
        <v>2.496358506</v>
      </c>
      <c r="AD43" s="39">
        <f>if(N43=1,(AB43*(Z43-AA43))*'Säännöt ja ohjeet'!$B$54+AC43,"")</f>
        <v>-5.467702932</v>
      </c>
      <c r="AE43" s="40">
        <f t="shared" si="22"/>
        <v>2</v>
      </c>
      <c r="AF43" s="40">
        <f t="shared" si="23"/>
        <v>0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1656.567825</v>
      </c>
      <c r="AK43" s="28">
        <f t="shared" si="67"/>
        <v>2431.719213</v>
      </c>
      <c r="AL43" s="28">
        <f t="shared" si="67"/>
        <v>1881.767248</v>
      </c>
      <c r="AM43" s="28">
        <f t="shared" si="67"/>
        <v>1745.318721</v>
      </c>
      <c r="AN43" s="28">
        <f t="shared" si="67"/>
        <v>1295.989198</v>
      </c>
      <c r="AO43" s="28">
        <f t="shared" si="67"/>
        <v>2249.842673</v>
      </c>
      <c r="AP43" s="28">
        <f t="shared" si="67"/>
        <v>1701.049303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2225</v>
      </c>
      <c r="AV43" s="28">
        <f t="shared" si="67"/>
        <v>1815.424087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295.460724</v>
      </c>
      <c r="BI43" s="28">
        <f t="shared" si="67"/>
        <v>1732.550996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1147.122118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1531.282859</v>
      </c>
    </row>
    <row r="44">
      <c r="A44" s="1"/>
      <c r="B44" s="43" t="s">
        <v>55</v>
      </c>
      <c r="C44" s="32" t="s">
        <v>40</v>
      </c>
      <c r="D44" s="32">
        <v>3.0</v>
      </c>
      <c r="E44" s="32" t="s">
        <v>55</v>
      </c>
      <c r="F44" s="33">
        <v>46019.0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7"/>
        <v>1</v>
      </c>
      <c r="O44" s="36">
        <f t="shared" si="8"/>
        <v>2225</v>
      </c>
      <c r="P44" s="36">
        <f t="shared" si="9"/>
        <v>1815.424087</v>
      </c>
      <c r="Q44" s="37">
        <f t="shared" si="10"/>
        <v>159.5759129</v>
      </c>
      <c r="R44" s="36">
        <f t="shared" si="11"/>
        <v>2065.424087</v>
      </c>
      <c r="S44" s="35">
        <f t="shared" si="12"/>
        <v>1</v>
      </c>
      <c r="T44" s="35">
        <f t="shared" si="13"/>
        <v>-48.86053158</v>
      </c>
      <c r="U44" s="35">
        <f t="shared" si="14"/>
        <v>-49.8293796</v>
      </c>
      <c r="V44" s="38">
        <f t="shared" si="15"/>
        <v>0.724889823</v>
      </c>
      <c r="W44" s="39">
        <f t="shared" si="16"/>
        <v>14.74366824</v>
      </c>
      <c r="X44" s="39">
        <f t="shared" si="17"/>
        <v>0.2535916415</v>
      </c>
      <c r="Y44" s="39">
        <f>if(N44=1,(W44*(S44-V44))*'Säännöt ja ohjeet'!$B$54+X44,"")</f>
        <v>8.365857997</v>
      </c>
      <c r="Z44" s="39">
        <f t="shared" si="18"/>
        <v>0</v>
      </c>
      <c r="AA44" s="39">
        <f t="shared" si="19"/>
        <v>0.275110177</v>
      </c>
      <c r="AB44" s="39">
        <f t="shared" si="20"/>
        <v>24.71245336</v>
      </c>
      <c r="AC44" s="39">
        <f t="shared" si="21"/>
        <v>1.211907425</v>
      </c>
      <c r="AD44" s="39">
        <f>if(N44=1,(AB44*(Z44-AA44))*'Säännöt ja ohjeet'!$B$54+AC44,"")</f>
        <v>-12.38538741</v>
      </c>
      <c r="AE44" s="40">
        <f t="shared" si="22"/>
        <v>9</v>
      </c>
      <c r="AF44" s="40">
        <f t="shared" si="23"/>
        <v>-7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1656.567825</v>
      </c>
      <c r="AK44" s="28">
        <f t="shared" si="68"/>
        <v>2431.719213</v>
      </c>
      <c r="AL44" s="28">
        <f t="shared" si="68"/>
        <v>1881.767248</v>
      </c>
      <c r="AM44" s="28">
        <f t="shared" si="68"/>
        <v>1745.318721</v>
      </c>
      <c r="AN44" s="28">
        <f t="shared" si="68"/>
        <v>1295.989198</v>
      </c>
      <c r="AO44" s="28">
        <f t="shared" si="68"/>
        <v>2249.842673</v>
      </c>
      <c r="AP44" s="28">
        <f t="shared" si="68"/>
        <v>1701.049303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2233.365858</v>
      </c>
      <c r="AV44" s="28">
        <f t="shared" si="68"/>
        <v>1803.0387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295.460724</v>
      </c>
      <c r="BI44" s="28">
        <f t="shared" si="68"/>
        <v>1732.550996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1147.122118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1531.128262</v>
      </c>
    </row>
    <row r="45">
      <c r="A45" s="1"/>
      <c r="B45" s="43" t="s">
        <v>42</v>
      </c>
      <c r="C45" s="32" t="s">
        <v>55</v>
      </c>
      <c r="D45" s="32">
        <v>0.0</v>
      </c>
      <c r="E45" s="32" t="s">
        <v>55</v>
      </c>
      <c r="F45" s="33">
        <v>46019.0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7"/>
        <v>1</v>
      </c>
      <c r="O45" s="36">
        <f t="shared" si="8"/>
        <v>2349.749977</v>
      </c>
      <c r="P45" s="36">
        <f t="shared" si="9"/>
        <v>2233.365858</v>
      </c>
      <c r="Q45" s="37">
        <f t="shared" si="10"/>
        <v>116.3841189</v>
      </c>
      <c r="R45" s="36">
        <f t="shared" si="11"/>
        <v>2233.365858</v>
      </c>
      <c r="S45" s="35">
        <f t="shared" si="12"/>
        <v>0</v>
      </c>
      <c r="T45" s="35">
        <f t="shared" si="13"/>
        <v>-47.99707593</v>
      </c>
      <c r="U45" s="35">
        <f t="shared" si="14"/>
        <v>-48.80584315</v>
      </c>
      <c r="V45" s="38">
        <f t="shared" si="15"/>
        <v>0.6918467461</v>
      </c>
      <c r="W45" s="39">
        <f t="shared" si="16"/>
        <v>12.10298874</v>
      </c>
      <c r="X45" s="39">
        <f t="shared" si="17"/>
        <v>0.08595828089</v>
      </c>
      <c r="Y45" s="39">
        <f>if(N45=1,(W45*(S45-V45))*'Säännöt ja ohjeet'!$B$54+X45,"")</f>
        <v>-16.66086847</v>
      </c>
      <c r="Z45" s="39">
        <f t="shared" si="18"/>
        <v>1</v>
      </c>
      <c r="AA45" s="39">
        <f t="shared" si="19"/>
        <v>0.3081532539</v>
      </c>
      <c r="AB45" s="39">
        <f t="shared" si="20"/>
        <v>14.56051635</v>
      </c>
      <c r="AC45" s="39">
        <f t="shared" si="21"/>
        <v>0.2387869543</v>
      </c>
      <c r="AD45" s="39">
        <f>if(N45=1,(AB45*(Z45-AA45))*'Säännöt ja ohjeet'!$B$54+AC45,"")</f>
        <v>20.38607868</v>
      </c>
      <c r="AE45" s="40">
        <f t="shared" si="22"/>
        <v>-11</v>
      </c>
      <c r="AF45" s="40">
        <f t="shared" si="23"/>
        <v>13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1656.567825</v>
      </c>
      <c r="AK45" s="28">
        <f t="shared" si="69"/>
        <v>2431.719213</v>
      </c>
      <c r="AL45" s="28">
        <f t="shared" si="69"/>
        <v>1881.767248</v>
      </c>
      <c r="AM45" s="28">
        <f t="shared" si="69"/>
        <v>1745.318721</v>
      </c>
      <c r="AN45" s="28">
        <f t="shared" si="69"/>
        <v>1295.989198</v>
      </c>
      <c r="AO45" s="28">
        <f t="shared" si="69"/>
        <v>2249.842673</v>
      </c>
      <c r="AP45" s="28">
        <f t="shared" si="69"/>
        <v>1701.049303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2333.089108</v>
      </c>
      <c r="AU45" s="28">
        <f t="shared" si="69"/>
        <v>2253.751937</v>
      </c>
      <c r="AV45" s="28">
        <f t="shared" si="69"/>
        <v>1803.0387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295.460724</v>
      </c>
      <c r="BI45" s="28">
        <f t="shared" si="69"/>
        <v>1732.550996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1147.122118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1531.271539</v>
      </c>
    </row>
    <row r="46">
      <c r="A46" s="1"/>
      <c r="B46" s="43" t="s">
        <v>42</v>
      </c>
      <c r="C46" s="32" t="s">
        <v>38</v>
      </c>
      <c r="D46" s="32">
        <v>5.0</v>
      </c>
      <c r="E46" s="32" t="s">
        <v>42</v>
      </c>
      <c r="F46" s="33">
        <v>46019.0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7"/>
        <v>1</v>
      </c>
      <c r="O46" s="36">
        <f t="shared" si="8"/>
        <v>2333.089108</v>
      </c>
      <c r="P46" s="36">
        <f t="shared" si="9"/>
        <v>1745.318721</v>
      </c>
      <c r="Q46" s="37">
        <f t="shared" si="10"/>
        <v>137.770387</v>
      </c>
      <c r="R46" s="36">
        <f t="shared" si="11"/>
        <v>2195.318721</v>
      </c>
      <c r="S46" s="35">
        <f t="shared" si="12"/>
        <v>1</v>
      </c>
      <c r="T46" s="35">
        <f t="shared" si="13"/>
        <v>-48.11874439</v>
      </c>
      <c r="U46" s="35">
        <f t="shared" si="14"/>
        <v>-49.05118496</v>
      </c>
      <c r="V46" s="38">
        <f t="shared" si="15"/>
        <v>0.7175701606</v>
      </c>
      <c r="W46" s="39">
        <f t="shared" si="16"/>
        <v>12.44429594</v>
      </c>
      <c r="X46" s="39">
        <f t="shared" si="17"/>
        <v>0.1015148178</v>
      </c>
      <c r="Y46" s="39">
        <f>if(N46=1,(W46*(S46-V46))*'Säännöt ja ohjeet'!$B$54+X46,"")</f>
        <v>7.130795826</v>
      </c>
      <c r="Z46" s="39">
        <f t="shared" si="18"/>
        <v>0</v>
      </c>
      <c r="AA46" s="39">
        <f t="shared" si="19"/>
        <v>0.2824298394</v>
      </c>
      <c r="AB46" s="39">
        <f t="shared" si="20"/>
        <v>26.60591487</v>
      </c>
      <c r="AC46" s="39">
        <f t="shared" si="21"/>
        <v>1.386898015</v>
      </c>
      <c r="AD46" s="39">
        <f>if(N46=1,(AB46*(Z46-AA46))*'Säännöt ja ohjeet'!$B$54+AC46,"")</f>
        <v>-13.64171051</v>
      </c>
      <c r="AE46" s="40">
        <f t="shared" si="22"/>
        <v>10</v>
      </c>
      <c r="AF46" s="40">
        <f t="shared" si="23"/>
        <v>-8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1656.567825</v>
      </c>
      <c r="AK46" s="28">
        <f t="shared" si="70"/>
        <v>2431.719213</v>
      </c>
      <c r="AL46" s="28">
        <f t="shared" si="70"/>
        <v>1881.767248</v>
      </c>
      <c r="AM46" s="28">
        <f t="shared" si="70"/>
        <v>1731.677011</v>
      </c>
      <c r="AN46" s="28">
        <f t="shared" si="70"/>
        <v>1295.989198</v>
      </c>
      <c r="AO46" s="28">
        <f t="shared" si="70"/>
        <v>2249.842673</v>
      </c>
      <c r="AP46" s="28">
        <f t="shared" si="70"/>
        <v>1701.049303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2340.219904</v>
      </c>
      <c r="AU46" s="28">
        <f t="shared" si="70"/>
        <v>2253.751937</v>
      </c>
      <c r="AV46" s="28">
        <f t="shared" si="70"/>
        <v>1803.0387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295.460724</v>
      </c>
      <c r="BI46" s="28">
        <f t="shared" si="70"/>
        <v>1732.550996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1147.122118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1531.021119</v>
      </c>
    </row>
    <row r="47">
      <c r="A47" s="1"/>
      <c r="B47" s="43" t="s">
        <v>37</v>
      </c>
      <c r="C47" s="32" t="s">
        <v>38</v>
      </c>
      <c r="D47" s="32">
        <v>6.0</v>
      </c>
      <c r="E47" s="32" t="s">
        <v>38</v>
      </c>
      <c r="F47" s="33">
        <v>46025.0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7"/>
        <v>1</v>
      </c>
      <c r="O47" s="36">
        <f t="shared" si="8"/>
        <v>2431.719213</v>
      </c>
      <c r="P47" s="36">
        <f t="shared" si="9"/>
        <v>1731.677011</v>
      </c>
      <c r="Q47" s="37">
        <f t="shared" si="10"/>
        <v>150.0422019</v>
      </c>
      <c r="R47" s="36">
        <f t="shared" si="11"/>
        <v>2281.677011</v>
      </c>
      <c r="S47" s="35">
        <f t="shared" si="12"/>
        <v>0</v>
      </c>
      <c r="T47" s="35">
        <f t="shared" si="13"/>
        <v>-47.36560605</v>
      </c>
      <c r="U47" s="35">
        <f t="shared" si="14"/>
        <v>-48.48138697</v>
      </c>
      <c r="V47" s="38">
        <f t="shared" si="15"/>
        <v>0.7532052829</v>
      </c>
      <c r="W47" s="39">
        <f t="shared" si="16"/>
        <v>10.47630933</v>
      </c>
      <c r="X47" s="39">
        <f t="shared" si="17"/>
        <v>0.03524814747</v>
      </c>
      <c r="Y47" s="39">
        <f>if(N47=1,(W47*(S47-V47))*'Säännöt ja ohjeet'!$B$54+X47,"")</f>
        <v>-15.74637491</v>
      </c>
      <c r="Z47" s="39">
        <f t="shared" si="18"/>
        <v>1</v>
      </c>
      <c r="AA47" s="39">
        <f t="shared" si="19"/>
        <v>0.2467947171</v>
      </c>
      <c r="AB47" s="39">
        <f t="shared" si="20"/>
        <v>26.98042712</v>
      </c>
      <c r="AC47" s="39">
        <f t="shared" si="21"/>
        <v>1.420971761</v>
      </c>
      <c r="AD47" s="39">
        <f>if(N47=1,(AB47*(Z47-AA47))*'Säännöt ja ohjeet'!$B$54+AC47,"")</f>
        <v>42.06457225</v>
      </c>
      <c r="AE47" s="40">
        <f t="shared" si="22"/>
        <v>-11</v>
      </c>
      <c r="AF47" s="40">
        <f t="shared" si="23"/>
        <v>13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1656.567825</v>
      </c>
      <c r="AK47" s="28">
        <f t="shared" ref="AK47:AN47" si="72">if($B47=AK$3,AK46+$Y47,if($C47=AK$3,AK46+$AD47,AK46))</f>
        <v>2415.972838</v>
      </c>
      <c r="AL47" s="28">
        <f t="shared" si="72"/>
        <v>1881.767248</v>
      </c>
      <c r="AM47" s="28">
        <f t="shared" si="72"/>
        <v>1773.741583</v>
      </c>
      <c r="AN47" s="28">
        <f t="shared" si="72"/>
        <v>1295.989198</v>
      </c>
      <c r="AO47" s="28">
        <f t="shared" ref="AO47:BH47" si="73">if($B47=AO$3,AO41+$Y47,if($C47=AO$3,AO41+$AD47,AO41))</f>
        <v>2249.842673</v>
      </c>
      <c r="AP47" s="28">
        <f t="shared" si="73"/>
        <v>1701.049303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2340.219904</v>
      </c>
      <c r="AU47" s="28">
        <f t="shared" si="73"/>
        <v>2253.751937</v>
      </c>
      <c r="AV47" s="28">
        <f t="shared" si="73"/>
        <v>1803.0387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296.0336261</v>
      </c>
      <c r="BI47" s="28">
        <f t="shared" ref="BI47:ED47" si="74">if($B47=BI$3,BI46+$Y47,if($C47=BI$3,BI46+$AD47,BI46))</f>
        <v>1732.550996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1147.122118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1532.055392</v>
      </c>
    </row>
    <row r="48">
      <c r="A48" s="1"/>
      <c r="B48" s="43" t="s">
        <v>37</v>
      </c>
      <c r="C48" s="32" t="s">
        <v>38</v>
      </c>
      <c r="D48" s="32">
        <v>5.0</v>
      </c>
      <c r="E48" s="32" t="s">
        <v>37</v>
      </c>
      <c r="F48" s="33">
        <v>46026.0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7"/>
        <v>1</v>
      </c>
      <c r="O48" s="36">
        <f t="shared" si="8"/>
        <v>2415.972838</v>
      </c>
      <c r="P48" s="36">
        <f t="shared" si="9"/>
        <v>1773.741583</v>
      </c>
      <c r="Q48" s="37">
        <f t="shared" si="10"/>
        <v>192.2312547</v>
      </c>
      <c r="R48" s="36">
        <f t="shared" si="11"/>
        <v>2223.741583</v>
      </c>
      <c r="S48" s="35">
        <f t="shared" si="12"/>
        <v>1</v>
      </c>
      <c r="T48" s="35">
        <f t="shared" si="13"/>
        <v>-47.49141452</v>
      </c>
      <c r="U48" s="35">
        <f t="shared" si="14"/>
        <v>-48.86872113</v>
      </c>
      <c r="V48" s="38">
        <f t="shared" si="15"/>
        <v>0.7985580822</v>
      </c>
      <c r="W48" s="39">
        <f t="shared" si="16"/>
        <v>10.78194176</v>
      </c>
      <c r="X48" s="39">
        <f t="shared" si="17"/>
        <v>0.04215749686</v>
      </c>
      <c r="Y48" s="39">
        <f>if(N48=1,(W48*(S48-V48))*'Säännöt ja ohjeet'!$B$54+X48,"")</f>
        <v>4.386027548</v>
      </c>
      <c r="Z48" s="39">
        <f t="shared" si="18"/>
        <v>0</v>
      </c>
      <c r="AA48" s="39">
        <f t="shared" si="19"/>
        <v>0.2014419178</v>
      </c>
      <c r="AB48" s="39">
        <f t="shared" si="20"/>
        <v>25.83193398</v>
      </c>
      <c r="AC48" s="39">
        <f t="shared" si="21"/>
        <v>1.315923911</v>
      </c>
      <c r="AD48" s="39">
        <f>if(N48=1,(AB48*(Z48-AA48))*'Säännöt ja ohjeet'!$B$54+AC48,"")</f>
        <v>-9.091344732</v>
      </c>
      <c r="AE48" s="40">
        <f t="shared" si="22"/>
        <v>9</v>
      </c>
      <c r="AF48" s="40">
        <f t="shared" si="23"/>
        <v>-7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1656.567825</v>
      </c>
      <c r="AK48" s="28">
        <f t="shared" si="75"/>
        <v>2420.358865</v>
      </c>
      <c r="AL48" s="28">
        <f t="shared" si="75"/>
        <v>1881.767248</v>
      </c>
      <c r="AM48" s="28">
        <f t="shared" si="75"/>
        <v>1764.650238</v>
      </c>
      <c r="AN48" s="28">
        <f t="shared" si="75"/>
        <v>1295.989198</v>
      </c>
      <c r="AO48" s="28">
        <f t="shared" si="75"/>
        <v>2249.842673</v>
      </c>
      <c r="AP48" s="28">
        <f t="shared" si="75"/>
        <v>1701.049303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2340.219904</v>
      </c>
      <c r="AU48" s="28">
        <f t="shared" si="75"/>
        <v>2253.751937</v>
      </c>
      <c r="AV48" s="28">
        <f t="shared" si="75"/>
        <v>1803.0387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296.0336261</v>
      </c>
      <c r="BI48" s="28">
        <f t="shared" si="75"/>
        <v>1732.550996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1147.122118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1531.874418</v>
      </c>
    </row>
    <row r="49">
      <c r="A49" s="1"/>
      <c r="B49" s="43" t="s">
        <v>41</v>
      </c>
      <c r="C49" s="32" t="s">
        <v>47</v>
      </c>
      <c r="D49" s="32">
        <v>0.0</v>
      </c>
      <c r="E49" s="32" t="s">
        <v>41</v>
      </c>
      <c r="F49" s="33">
        <v>46025.0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7"/>
        <v>1</v>
      </c>
      <c r="O49" s="36">
        <f t="shared" si="8"/>
        <v>1881.767248</v>
      </c>
      <c r="P49" s="36">
        <f t="shared" si="9"/>
        <v>1701.049303</v>
      </c>
      <c r="Q49" s="37">
        <f t="shared" si="10"/>
        <v>180.7179448</v>
      </c>
      <c r="R49" s="36">
        <f t="shared" si="11"/>
        <v>1701.049303</v>
      </c>
      <c r="S49" s="35">
        <f t="shared" si="12"/>
        <v>1</v>
      </c>
      <c r="T49" s="35">
        <f t="shared" si="13"/>
        <v>-50.80016784</v>
      </c>
      <c r="U49" s="35">
        <f t="shared" si="14"/>
        <v>-51.63972015</v>
      </c>
      <c r="V49" s="38">
        <f t="shared" si="15"/>
        <v>0.6983709184</v>
      </c>
      <c r="W49" s="39">
        <f t="shared" si="16"/>
        <v>22.96931396</v>
      </c>
      <c r="X49" s="39">
        <f t="shared" si="17"/>
        <v>1.046651959</v>
      </c>
      <c r="Y49" s="39">
        <f>if(N49=1,(W49*(S49-V49))*'Säännöt ja ohjeet'!$B$54+X49,"")</f>
        <v>14.90307811</v>
      </c>
      <c r="Z49" s="39">
        <f t="shared" si="18"/>
        <v>0</v>
      </c>
      <c r="AA49" s="39">
        <f t="shared" si="19"/>
        <v>0.3016290816</v>
      </c>
      <c r="AB49" s="39">
        <f t="shared" si="20"/>
        <v>27.8283927</v>
      </c>
      <c r="AC49" s="39">
        <f t="shared" si="21"/>
        <v>1.497488789</v>
      </c>
      <c r="AD49" s="39">
        <f>if(N49=1,(AB49*(Z49-AA49))*'Säännöt ja ohjeet'!$B$54+AC49,"")</f>
        <v>-15.29021628</v>
      </c>
      <c r="AE49" s="40">
        <f t="shared" si="22"/>
        <v>8</v>
      </c>
      <c r="AF49" s="40">
        <f t="shared" si="23"/>
        <v>-6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1656.567825</v>
      </c>
      <c r="AK49" s="28">
        <f t="shared" si="76"/>
        <v>2420.358865</v>
      </c>
      <c r="AL49" s="28">
        <f t="shared" si="76"/>
        <v>1896.670326</v>
      </c>
      <c r="AM49" s="28">
        <f t="shared" si="76"/>
        <v>1764.650238</v>
      </c>
      <c r="AN49" s="28">
        <f t="shared" si="76"/>
        <v>1295.989198</v>
      </c>
      <c r="AO49" s="28">
        <f t="shared" si="76"/>
        <v>2249.842673</v>
      </c>
      <c r="AP49" s="28">
        <f t="shared" si="76"/>
        <v>1685.759087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2340.219904</v>
      </c>
      <c r="AU49" s="28">
        <f t="shared" si="76"/>
        <v>2253.751937</v>
      </c>
      <c r="AV49" s="28">
        <f t="shared" si="76"/>
        <v>1803.0387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296.0336261</v>
      </c>
      <c r="BI49" s="28">
        <f t="shared" si="76"/>
        <v>1732.550996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1147.122118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1531.859529</v>
      </c>
    </row>
    <row r="50">
      <c r="A50" s="1"/>
      <c r="B50" s="43" t="s">
        <v>41</v>
      </c>
      <c r="C50" s="32" t="s">
        <v>43</v>
      </c>
      <c r="D50" s="32">
        <v>5.0</v>
      </c>
      <c r="E50" s="32" t="s">
        <v>41</v>
      </c>
      <c r="F50" s="33">
        <v>46025.0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7"/>
        <v>1</v>
      </c>
      <c r="O50" s="36">
        <f t="shared" si="8"/>
        <v>1896.670326</v>
      </c>
      <c r="P50" s="36">
        <f t="shared" si="9"/>
        <v>884.3362716</v>
      </c>
      <c r="Q50" s="37">
        <f t="shared" si="10"/>
        <v>562.3340542</v>
      </c>
      <c r="R50" s="36">
        <f t="shared" si="11"/>
        <v>1334.336272</v>
      </c>
      <c r="S50" s="35">
        <f t="shared" si="12"/>
        <v>1</v>
      </c>
      <c r="T50" s="35">
        <f t="shared" si="13"/>
        <v>-50.72622121</v>
      </c>
      <c r="U50" s="35">
        <f t="shared" si="14"/>
        <v>-53.0850967</v>
      </c>
      <c r="V50" s="38">
        <f t="shared" si="15"/>
        <v>0.9136371176</v>
      </c>
      <c r="W50" s="39">
        <f t="shared" si="16"/>
        <v>22.58434715</v>
      </c>
      <c r="X50" s="39">
        <f t="shared" si="17"/>
        <v>1.009612679</v>
      </c>
      <c r="Y50" s="39">
        <f>if(N50=1,(W50*(S50-V50))*'Säännöt ja ohjeet'!$B$54+X50,"")</f>
        <v>4.910511314</v>
      </c>
      <c r="Z50" s="39">
        <f t="shared" si="18"/>
        <v>0</v>
      </c>
      <c r="AA50" s="39">
        <f t="shared" si="19"/>
        <v>0.08636288242</v>
      </c>
      <c r="AB50" s="39">
        <f t="shared" si="20"/>
        <v>53.85305836</v>
      </c>
      <c r="AC50" s="39">
        <f t="shared" si="21"/>
        <v>3.539159325</v>
      </c>
      <c r="AD50" s="39">
        <f>if(N50=1,(AB50*(Z50-AA50))*'Säännöt ja ohjeet'!$B$54+AC50,"")</f>
        <v>-5.76265137</v>
      </c>
      <c r="AE50" s="40">
        <f t="shared" si="22"/>
        <v>1</v>
      </c>
      <c r="AF50" s="40">
        <f t="shared" si="23"/>
        <v>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1656.567825</v>
      </c>
      <c r="AK50" s="28">
        <f t="shared" si="77"/>
        <v>2420.358865</v>
      </c>
      <c r="AL50" s="28">
        <f t="shared" si="77"/>
        <v>1901.580837</v>
      </c>
      <c r="AM50" s="28">
        <f t="shared" si="77"/>
        <v>1764.650238</v>
      </c>
      <c r="AN50" s="28">
        <f t="shared" si="77"/>
        <v>1295.989198</v>
      </c>
      <c r="AO50" s="28">
        <f t="shared" si="77"/>
        <v>2249.842673</v>
      </c>
      <c r="AP50" s="28">
        <f t="shared" si="77"/>
        <v>1685.759087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2340.219904</v>
      </c>
      <c r="AU50" s="28">
        <f t="shared" si="77"/>
        <v>2253.751937</v>
      </c>
      <c r="AV50" s="28">
        <f t="shared" si="77"/>
        <v>1803.0387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878.5736203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296.0336261</v>
      </c>
      <c r="BI50" s="28">
        <f t="shared" si="77"/>
        <v>1732.550996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1147.122118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1531.826754</v>
      </c>
    </row>
    <row r="51">
      <c r="A51" s="1"/>
      <c r="B51" s="43" t="s">
        <v>42</v>
      </c>
      <c r="C51" s="32" t="s">
        <v>41</v>
      </c>
      <c r="D51" s="32">
        <v>6.0</v>
      </c>
      <c r="E51" s="32" t="s">
        <v>42</v>
      </c>
      <c r="F51" s="33">
        <v>46025.0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7"/>
        <v>1</v>
      </c>
      <c r="O51" s="36">
        <f t="shared" si="8"/>
        <v>2340.219904</v>
      </c>
      <c r="P51" s="36">
        <f t="shared" si="9"/>
        <v>1901.580837</v>
      </c>
      <c r="Q51" s="37">
        <f t="shared" si="10"/>
        <v>-111.3609329</v>
      </c>
      <c r="R51" s="36">
        <f t="shared" si="11"/>
        <v>2451.580837</v>
      </c>
      <c r="S51" s="35">
        <f t="shared" si="12"/>
        <v>1</v>
      </c>
      <c r="T51" s="35">
        <f t="shared" si="13"/>
        <v>-48.06692934</v>
      </c>
      <c r="U51" s="35">
        <f t="shared" si="14"/>
        <v>-47.20362367</v>
      </c>
      <c r="V51" s="38">
        <f t="shared" si="15"/>
        <v>0.2966491589</v>
      </c>
      <c r="W51" s="39">
        <f t="shared" si="16"/>
        <v>12.29778198</v>
      </c>
      <c r="X51" s="39">
        <f t="shared" si="17"/>
        <v>0.09460801737</v>
      </c>
      <c r="Y51" s="39">
        <f>if(N51=1,(W51*(S51-V51))*'Säännöt ja ohjeet'!$B$54+X51,"")</f>
        <v>17.39391862</v>
      </c>
      <c r="Z51" s="39">
        <f t="shared" si="18"/>
        <v>0</v>
      </c>
      <c r="AA51" s="39">
        <f t="shared" si="19"/>
        <v>0.7033508411</v>
      </c>
      <c r="AB51" s="39">
        <f t="shared" si="20"/>
        <v>22.45803702</v>
      </c>
      <c r="AC51" s="39">
        <f t="shared" si="21"/>
        <v>0.9974176889</v>
      </c>
      <c r="AD51" s="39">
        <f>if(N51=1,(AB51*(Z51-AA51))*'Säännöt ja ohjeet'!$B$54+AC51,"")</f>
        <v>-30.59434077</v>
      </c>
      <c r="AE51" s="40">
        <f t="shared" si="22"/>
        <v>15</v>
      </c>
      <c r="AF51" s="40">
        <f t="shared" si="23"/>
        <v>-13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1656.567825</v>
      </c>
      <c r="AK51" s="28">
        <f t="shared" si="78"/>
        <v>2420.358865</v>
      </c>
      <c r="AL51" s="28">
        <f t="shared" si="78"/>
        <v>1870.986496</v>
      </c>
      <c r="AM51" s="28">
        <f t="shared" si="78"/>
        <v>1764.650238</v>
      </c>
      <c r="AN51" s="28">
        <f t="shared" si="78"/>
        <v>1295.989198</v>
      </c>
      <c r="AO51" s="28">
        <f t="shared" si="78"/>
        <v>2249.842673</v>
      </c>
      <c r="AP51" s="28">
        <f t="shared" si="78"/>
        <v>1685.759087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2357.613823</v>
      </c>
      <c r="AU51" s="28">
        <f t="shared" si="78"/>
        <v>2253.751937</v>
      </c>
      <c r="AV51" s="28">
        <f t="shared" si="78"/>
        <v>1803.0387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878.5736203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296.0336261</v>
      </c>
      <c r="BI51" s="28">
        <f t="shared" si="78"/>
        <v>1732.550996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1147.122118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1531.319045</v>
      </c>
    </row>
    <row r="52">
      <c r="A52" s="1"/>
      <c r="B52" s="43" t="s">
        <v>41</v>
      </c>
      <c r="C52" s="32" t="s">
        <v>52</v>
      </c>
      <c r="D52" s="32">
        <v>8.0</v>
      </c>
      <c r="E52" s="32" t="s">
        <v>41</v>
      </c>
      <c r="F52" s="33">
        <v>46029.0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7"/>
        <v>1</v>
      </c>
      <c r="O52" s="36">
        <f t="shared" si="8"/>
        <v>1870.986496</v>
      </c>
      <c r="P52" s="36">
        <f t="shared" si="9"/>
        <v>296.0336261</v>
      </c>
      <c r="Q52" s="37">
        <f t="shared" si="10"/>
        <v>824.9528703</v>
      </c>
      <c r="R52" s="36">
        <f t="shared" si="11"/>
        <v>1046.033626</v>
      </c>
      <c r="S52" s="35">
        <f t="shared" si="12"/>
        <v>1</v>
      </c>
      <c r="T52" s="35">
        <f t="shared" si="13"/>
        <v>-50.85317739</v>
      </c>
      <c r="U52" s="35">
        <f t="shared" si="14"/>
        <v>-54.04312743</v>
      </c>
      <c r="V52" s="38">
        <f t="shared" si="15"/>
        <v>0.9604543229</v>
      </c>
      <c r="W52" s="39">
        <f t="shared" si="16"/>
        <v>23.2493138</v>
      </c>
      <c r="X52" s="39">
        <f t="shared" si="17"/>
        <v>1.073469243</v>
      </c>
      <c r="Y52" s="39">
        <f>if(N52=1,(W52*(S52-V52))*'Säännöt ja ohjeet'!$B$54+X52,"")</f>
        <v>2.912288956</v>
      </c>
      <c r="Z52" s="39">
        <f t="shared" si="18"/>
        <v>0</v>
      </c>
      <c r="AA52" s="39">
        <f t="shared" si="19"/>
        <v>0.0395456771</v>
      </c>
      <c r="AB52" s="39">
        <f t="shared" si="20"/>
        <v>76.32452567</v>
      </c>
      <c r="AC52" s="39">
        <f t="shared" si="21"/>
        <v>5.009915935</v>
      </c>
      <c r="AD52" s="39">
        <f>if(N52=1,(AB52*(Z52-AA52))*'Säännöt ja ohjeet'!$B$54+AC52,"")</f>
        <v>-1.026694159</v>
      </c>
      <c r="AE52" s="40">
        <f t="shared" si="22"/>
        <v>-4</v>
      </c>
      <c r="AF52" s="40">
        <f t="shared" si="23"/>
        <v>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1656.567825</v>
      </c>
      <c r="AK52" s="28">
        <f t="shared" si="79"/>
        <v>2420.358865</v>
      </c>
      <c r="AL52" s="28">
        <f t="shared" si="79"/>
        <v>1873.898785</v>
      </c>
      <c r="AM52" s="28">
        <f t="shared" si="79"/>
        <v>1764.650238</v>
      </c>
      <c r="AN52" s="28">
        <f t="shared" si="79"/>
        <v>1295.989198</v>
      </c>
      <c r="AO52" s="28">
        <f t="shared" si="79"/>
        <v>2249.842673</v>
      </c>
      <c r="AP52" s="28">
        <f t="shared" si="79"/>
        <v>1685.759087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2357.613823</v>
      </c>
      <c r="AU52" s="28">
        <f t="shared" si="79"/>
        <v>2253.751937</v>
      </c>
      <c r="AV52" s="28">
        <f t="shared" si="79"/>
        <v>1803.0387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878.5736203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295.0069319</v>
      </c>
      <c r="BI52" s="28">
        <f t="shared" si="79"/>
        <v>1732.550996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1147.122118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1531.391568</v>
      </c>
    </row>
    <row r="53">
      <c r="A53" s="1"/>
      <c r="B53" s="43" t="s">
        <v>55</v>
      </c>
      <c r="C53" s="32" t="s">
        <v>50</v>
      </c>
      <c r="D53" s="32">
        <v>0.0</v>
      </c>
      <c r="E53" s="32" t="s">
        <v>55</v>
      </c>
      <c r="F53" s="33">
        <v>46025.0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7"/>
        <v>1</v>
      </c>
      <c r="O53" s="36">
        <f t="shared" si="8"/>
        <v>2253.751937</v>
      </c>
      <c r="P53" s="36">
        <f t="shared" si="9"/>
        <v>2108.384572</v>
      </c>
      <c r="Q53" s="37">
        <f t="shared" si="10"/>
        <v>145.3673646</v>
      </c>
      <c r="R53" s="36">
        <f t="shared" si="11"/>
        <v>2108.384572</v>
      </c>
      <c r="S53" s="35">
        <f t="shared" si="12"/>
        <v>1</v>
      </c>
      <c r="T53" s="35">
        <f t="shared" si="13"/>
        <v>-48.6707604</v>
      </c>
      <c r="U53" s="35">
        <f t="shared" si="14"/>
        <v>-49.58145618</v>
      </c>
      <c r="V53" s="38">
        <f t="shared" si="15"/>
        <v>0.7131425199</v>
      </c>
      <c r="W53" s="39">
        <f t="shared" si="16"/>
        <v>14.1178146</v>
      </c>
      <c r="X53" s="39">
        <f t="shared" si="17"/>
        <v>0.2046807128</v>
      </c>
      <c r="Y53" s="39">
        <f>if(N53=1,(W53*(S53-V53))*'Säännöt ja ohjeet'!$B$54+X53,"")</f>
        <v>8.304282155</v>
      </c>
      <c r="Z53" s="39">
        <f t="shared" si="18"/>
        <v>0</v>
      </c>
      <c r="AA53" s="39">
        <f t="shared" si="19"/>
        <v>0.2868574801</v>
      </c>
      <c r="AB53" s="39">
        <f t="shared" si="20"/>
        <v>17.38480384</v>
      </c>
      <c r="AC53" s="39">
        <f t="shared" si="21"/>
        <v>0.4964859413</v>
      </c>
      <c r="AD53" s="39">
        <f>if(N53=1,(AB53*(Z53-AA53))*'Säännöt ja ohjeet'!$B$54+AC53,"")</f>
        <v>-9.477436105</v>
      </c>
      <c r="AE53" s="40">
        <f t="shared" si="22"/>
        <v>9</v>
      </c>
      <c r="AF53" s="40">
        <f t="shared" si="23"/>
        <v>-7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1656.567825</v>
      </c>
      <c r="AK53" s="28">
        <f t="shared" si="80"/>
        <v>2420.358865</v>
      </c>
      <c r="AL53" s="28">
        <f t="shared" si="80"/>
        <v>1873.898785</v>
      </c>
      <c r="AM53" s="28">
        <f t="shared" si="80"/>
        <v>1764.650238</v>
      </c>
      <c r="AN53" s="28">
        <f t="shared" si="80"/>
        <v>1295.989198</v>
      </c>
      <c r="AO53" s="28">
        <f t="shared" si="80"/>
        <v>2249.842673</v>
      </c>
      <c r="AP53" s="28">
        <f t="shared" si="80"/>
        <v>1685.759087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2357.613823</v>
      </c>
      <c r="AU53" s="28">
        <f t="shared" si="80"/>
        <v>2262.056219</v>
      </c>
      <c r="AV53" s="28">
        <f t="shared" si="80"/>
        <v>1803.0387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2098.907136</v>
      </c>
      <c r="BB53" s="28">
        <f t="shared" si="80"/>
        <v>636.9434937</v>
      </c>
      <c r="BC53" s="28">
        <f t="shared" si="80"/>
        <v>878.5736203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295.0069319</v>
      </c>
      <c r="BI53" s="28">
        <f t="shared" si="80"/>
        <v>1732.550996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1147.122118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1531.346447</v>
      </c>
    </row>
    <row r="54">
      <c r="A54" s="1"/>
      <c r="B54" s="43" t="s">
        <v>41</v>
      </c>
      <c r="C54" s="32" t="s">
        <v>47</v>
      </c>
      <c r="D54" s="32">
        <v>0.0</v>
      </c>
      <c r="E54" s="32" t="s">
        <v>41</v>
      </c>
      <c r="F54" s="33">
        <v>46033.0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7"/>
        <v>1</v>
      </c>
      <c r="O54" s="36">
        <f t="shared" si="8"/>
        <v>1873.898785</v>
      </c>
      <c r="P54" s="36">
        <f t="shared" si="9"/>
        <v>1685.759087</v>
      </c>
      <c r="Q54" s="37">
        <f t="shared" si="10"/>
        <v>188.1396987</v>
      </c>
      <c r="R54" s="36">
        <f t="shared" si="11"/>
        <v>1685.759087</v>
      </c>
      <c r="S54" s="35">
        <f t="shared" si="12"/>
        <v>1</v>
      </c>
      <c r="T54" s="35">
        <f t="shared" si="13"/>
        <v>-50.83889704</v>
      </c>
      <c r="U54" s="35">
        <f t="shared" si="14"/>
        <v>-51.70634072</v>
      </c>
      <c r="V54" s="38">
        <f t="shared" si="15"/>
        <v>0.7042135031</v>
      </c>
      <c r="W54" s="39">
        <f t="shared" si="16"/>
        <v>23.17354986</v>
      </c>
      <c r="X54" s="39">
        <f t="shared" si="17"/>
        <v>1.066223119</v>
      </c>
      <c r="Y54" s="39">
        <f>if(N54=1,(W54*(S54-V54))*'Säännöt ja ohjeet'!$B$54+X54,"")</f>
        <v>14.77506938</v>
      </c>
      <c r="Z54" s="39">
        <f t="shared" si="18"/>
        <v>0</v>
      </c>
      <c r="AA54" s="39">
        <f t="shared" si="19"/>
        <v>0.2957864969</v>
      </c>
      <c r="AB54" s="39">
        <f t="shared" si="20"/>
        <v>28.255394</v>
      </c>
      <c r="AC54" s="39">
        <f t="shared" si="21"/>
        <v>1.535694841</v>
      </c>
      <c r="AD54" s="39">
        <f>if(N54=1,(AB54*(Z54-AA54))*'Säännöt ja ohjeet'!$B$54+AC54,"")</f>
        <v>-15.17943318</v>
      </c>
      <c r="AE54" s="40">
        <f t="shared" si="22"/>
        <v>8</v>
      </c>
      <c r="AF54" s="40">
        <f t="shared" si="23"/>
        <v>-6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1656.567825</v>
      </c>
      <c r="AK54" s="28">
        <f t="shared" si="81"/>
        <v>2420.358865</v>
      </c>
      <c r="AL54" s="28">
        <f t="shared" si="81"/>
        <v>1888.673855</v>
      </c>
      <c r="AM54" s="28">
        <f t="shared" si="81"/>
        <v>1764.650238</v>
      </c>
      <c r="AN54" s="28">
        <f t="shared" si="81"/>
        <v>1295.989198</v>
      </c>
      <c r="AO54" s="28">
        <f t="shared" si="81"/>
        <v>2249.842673</v>
      </c>
      <c r="AP54" s="28">
        <f t="shared" si="81"/>
        <v>1670.579653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2357.613823</v>
      </c>
      <c r="AU54" s="28">
        <f t="shared" si="81"/>
        <v>2262.056219</v>
      </c>
      <c r="AV54" s="28">
        <f t="shared" si="81"/>
        <v>1803.0387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2098.907136</v>
      </c>
      <c r="BB54" s="28">
        <f t="shared" si="81"/>
        <v>636.9434937</v>
      </c>
      <c r="BC54" s="28">
        <f t="shared" si="81"/>
        <v>878.5736203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295.0069319</v>
      </c>
      <c r="BI54" s="28">
        <f t="shared" si="81"/>
        <v>1732.550996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1147.122118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1531.330894</v>
      </c>
    </row>
    <row r="55">
      <c r="A55" s="1"/>
      <c r="B55" s="43"/>
      <c r="C55" s="32"/>
      <c r="D55" s="32"/>
      <c r="E55" s="32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1656.567825</v>
      </c>
      <c r="AK55" s="28">
        <f t="shared" si="82"/>
        <v>2420.358865</v>
      </c>
      <c r="AL55" s="28">
        <f t="shared" si="82"/>
        <v>1888.673855</v>
      </c>
      <c r="AM55" s="28">
        <f t="shared" si="82"/>
        <v>1764.650238</v>
      </c>
      <c r="AN55" s="28">
        <f t="shared" si="82"/>
        <v>1295.989198</v>
      </c>
      <c r="AO55" s="28">
        <f t="shared" si="82"/>
        <v>2249.842673</v>
      </c>
      <c r="AP55" s="28">
        <f t="shared" si="82"/>
        <v>1670.579653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2357.613823</v>
      </c>
      <c r="AU55" s="28">
        <f t="shared" si="82"/>
        <v>2262.056219</v>
      </c>
      <c r="AV55" s="28">
        <f t="shared" si="82"/>
        <v>1803.0387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2098.907136</v>
      </c>
      <c r="BB55" s="28">
        <f t="shared" si="82"/>
        <v>636.9434937</v>
      </c>
      <c r="BC55" s="28">
        <f t="shared" si="82"/>
        <v>878.5736203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295.0069319</v>
      </c>
      <c r="BI55" s="28">
        <f t="shared" si="82"/>
        <v>1732.550996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1147.122118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1531.330894</v>
      </c>
    </row>
    <row r="56">
      <c r="A56" s="1"/>
      <c r="B56" s="43"/>
      <c r="C56" s="32"/>
      <c r="D56" s="32"/>
      <c r="E56" s="32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1656.567825</v>
      </c>
      <c r="AK56" s="28">
        <f t="shared" si="83"/>
        <v>2420.358865</v>
      </c>
      <c r="AL56" s="28">
        <f t="shared" si="83"/>
        <v>1888.673855</v>
      </c>
      <c r="AM56" s="28">
        <f t="shared" si="83"/>
        <v>1764.650238</v>
      </c>
      <c r="AN56" s="28">
        <f t="shared" si="83"/>
        <v>1295.989198</v>
      </c>
      <c r="AO56" s="28">
        <f t="shared" si="83"/>
        <v>2249.842673</v>
      </c>
      <c r="AP56" s="28">
        <f t="shared" si="83"/>
        <v>1670.579653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2357.613823</v>
      </c>
      <c r="AU56" s="28">
        <f t="shared" si="83"/>
        <v>2262.056219</v>
      </c>
      <c r="AV56" s="28">
        <f t="shared" si="83"/>
        <v>1803.0387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2098.907136</v>
      </c>
      <c r="BB56" s="28">
        <f t="shared" si="83"/>
        <v>636.9434937</v>
      </c>
      <c r="BC56" s="28">
        <f t="shared" si="83"/>
        <v>878.5736203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295.0069319</v>
      </c>
      <c r="BI56" s="28">
        <f t="shared" si="83"/>
        <v>1732.550996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1147.122118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1531.330894</v>
      </c>
    </row>
    <row r="57">
      <c r="A57" s="1"/>
      <c r="B57" s="43"/>
      <c r="C57" s="32"/>
      <c r="D57" s="32"/>
      <c r="E57" s="32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1656.567825</v>
      </c>
      <c r="AK57" s="28">
        <f t="shared" si="84"/>
        <v>2420.358865</v>
      </c>
      <c r="AL57" s="28">
        <f t="shared" si="84"/>
        <v>1888.673855</v>
      </c>
      <c r="AM57" s="28">
        <f t="shared" si="84"/>
        <v>1764.650238</v>
      </c>
      <c r="AN57" s="28">
        <f t="shared" si="84"/>
        <v>1295.989198</v>
      </c>
      <c r="AO57" s="28">
        <f t="shared" si="84"/>
        <v>2249.842673</v>
      </c>
      <c r="AP57" s="28">
        <f t="shared" si="84"/>
        <v>1670.579653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2357.613823</v>
      </c>
      <c r="AU57" s="28">
        <f t="shared" si="84"/>
        <v>2262.056219</v>
      </c>
      <c r="AV57" s="28">
        <f t="shared" si="84"/>
        <v>1803.0387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2098.907136</v>
      </c>
      <c r="BB57" s="28">
        <f t="shared" si="84"/>
        <v>636.9434937</v>
      </c>
      <c r="BC57" s="28">
        <f t="shared" si="84"/>
        <v>878.5736203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295.0069319</v>
      </c>
      <c r="BI57" s="28">
        <f t="shared" si="84"/>
        <v>1732.550996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1147.122118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1531.330894</v>
      </c>
    </row>
    <row r="58">
      <c r="A58" s="1"/>
      <c r="B58" s="43"/>
      <c r="C58" s="32"/>
      <c r="D58" s="32"/>
      <c r="E58" s="32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1656.567825</v>
      </c>
      <c r="AK58" s="28">
        <f t="shared" si="85"/>
        <v>2420.358865</v>
      </c>
      <c r="AL58" s="28">
        <f t="shared" si="85"/>
        <v>1888.673855</v>
      </c>
      <c r="AM58" s="28">
        <f t="shared" si="85"/>
        <v>1764.650238</v>
      </c>
      <c r="AN58" s="28">
        <f t="shared" si="85"/>
        <v>1295.989198</v>
      </c>
      <c r="AO58" s="28">
        <f t="shared" si="85"/>
        <v>2249.842673</v>
      </c>
      <c r="AP58" s="28">
        <f t="shared" si="85"/>
        <v>1670.579653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2357.613823</v>
      </c>
      <c r="AU58" s="28">
        <f t="shared" si="85"/>
        <v>2262.056219</v>
      </c>
      <c r="AV58" s="28">
        <f t="shared" si="85"/>
        <v>1803.0387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2098.907136</v>
      </c>
      <c r="BB58" s="28">
        <f t="shared" si="85"/>
        <v>636.9434937</v>
      </c>
      <c r="BC58" s="28">
        <f t="shared" si="85"/>
        <v>878.5736203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295.0069319</v>
      </c>
      <c r="BI58" s="28">
        <f t="shared" si="85"/>
        <v>1732.550996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1147.122118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1531.330894</v>
      </c>
    </row>
    <row r="59">
      <c r="A59" s="1"/>
      <c r="B59" s="43"/>
      <c r="C59" s="32"/>
      <c r="D59" s="32"/>
      <c r="E59" s="32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1656.567825</v>
      </c>
      <c r="AK59" s="28">
        <f t="shared" si="86"/>
        <v>2420.358865</v>
      </c>
      <c r="AL59" s="28">
        <f t="shared" si="86"/>
        <v>1888.673855</v>
      </c>
      <c r="AM59" s="28">
        <f t="shared" si="86"/>
        <v>1764.650238</v>
      </c>
      <c r="AN59" s="28">
        <f t="shared" si="86"/>
        <v>1295.989198</v>
      </c>
      <c r="AO59" s="28">
        <f t="shared" si="86"/>
        <v>2249.842673</v>
      </c>
      <c r="AP59" s="28">
        <f t="shared" si="86"/>
        <v>1670.579653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2357.613823</v>
      </c>
      <c r="AU59" s="28">
        <f t="shared" si="86"/>
        <v>2262.056219</v>
      </c>
      <c r="AV59" s="28">
        <f t="shared" si="86"/>
        <v>1803.0387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2098.907136</v>
      </c>
      <c r="BB59" s="28">
        <f t="shared" si="86"/>
        <v>636.9434937</v>
      </c>
      <c r="BC59" s="28">
        <f t="shared" si="86"/>
        <v>878.5736203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295.0069319</v>
      </c>
      <c r="BI59" s="28">
        <f t="shared" si="86"/>
        <v>1732.550996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1147.122118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1531.330894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1656.567825</v>
      </c>
      <c r="AK60" s="28">
        <f t="shared" si="87"/>
        <v>2420.358865</v>
      </c>
      <c r="AL60" s="28">
        <f t="shared" si="87"/>
        <v>1888.673855</v>
      </c>
      <c r="AM60" s="28">
        <f t="shared" si="87"/>
        <v>1764.650238</v>
      </c>
      <c r="AN60" s="28">
        <f t="shared" si="87"/>
        <v>1295.989198</v>
      </c>
      <c r="AO60" s="28">
        <f t="shared" si="87"/>
        <v>2249.842673</v>
      </c>
      <c r="AP60" s="28">
        <f t="shared" si="87"/>
        <v>1670.579653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2357.613823</v>
      </c>
      <c r="AU60" s="28">
        <f t="shared" si="87"/>
        <v>2262.056219</v>
      </c>
      <c r="AV60" s="28">
        <f t="shared" si="87"/>
        <v>1803.0387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2098.907136</v>
      </c>
      <c r="BB60" s="28">
        <f t="shared" si="87"/>
        <v>636.9434937</v>
      </c>
      <c r="BC60" s="28">
        <f t="shared" si="87"/>
        <v>878.5736203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295.0069319</v>
      </c>
      <c r="BI60" s="28">
        <f t="shared" si="87"/>
        <v>1732.550996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1147.122118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1531.330894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1656.567825</v>
      </c>
      <c r="AK61" s="28">
        <f t="shared" si="88"/>
        <v>2420.358865</v>
      </c>
      <c r="AL61" s="28">
        <f t="shared" si="88"/>
        <v>1888.673855</v>
      </c>
      <c r="AM61" s="28">
        <f t="shared" si="88"/>
        <v>1764.650238</v>
      </c>
      <c r="AN61" s="28">
        <f t="shared" si="88"/>
        <v>1295.989198</v>
      </c>
      <c r="AO61" s="28">
        <f t="shared" si="88"/>
        <v>2249.842673</v>
      </c>
      <c r="AP61" s="28">
        <f t="shared" si="88"/>
        <v>1670.579653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2357.613823</v>
      </c>
      <c r="AU61" s="28">
        <f t="shared" si="88"/>
        <v>2262.056219</v>
      </c>
      <c r="AV61" s="28">
        <f t="shared" si="88"/>
        <v>1803.0387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2098.907136</v>
      </c>
      <c r="BB61" s="28">
        <f t="shared" si="88"/>
        <v>636.9434937</v>
      </c>
      <c r="BC61" s="28">
        <f t="shared" si="88"/>
        <v>878.5736203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295.0069319</v>
      </c>
      <c r="BI61" s="28">
        <f t="shared" si="88"/>
        <v>1732.550996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1147.122118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1531.330894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1656.567825</v>
      </c>
      <c r="AK62" s="28">
        <f t="shared" si="89"/>
        <v>2420.358865</v>
      </c>
      <c r="AL62" s="28">
        <f t="shared" si="89"/>
        <v>1888.673855</v>
      </c>
      <c r="AM62" s="28">
        <f t="shared" si="89"/>
        <v>1764.650238</v>
      </c>
      <c r="AN62" s="28">
        <f t="shared" si="89"/>
        <v>1295.989198</v>
      </c>
      <c r="AO62" s="28">
        <f t="shared" si="89"/>
        <v>2249.842673</v>
      </c>
      <c r="AP62" s="28">
        <f t="shared" si="89"/>
        <v>1670.579653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2357.613823</v>
      </c>
      <c r="AU62" s="28">
        <f t="shared" si="89"/>
        <v>2262.056219</v>
      </c>
      <c r="AV62" s="28">
        <f t="shared" si="89"/>
        <v>1803.0387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2098.907136</v>
      </c>
      <c r="BB62" s="28">
        <f t="shared" si="89"/>
        <v>636.9434937</v>
      </c>
      <c r="BC62" s="28">
        <f t="shared" si="89"/>
        <v>878.5736203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295.0069319</v>
      </c>
      <c r="BI62" s="28">
        <f t="shared" si="89"/>
        <v>1732.550996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1147.122118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1531.330894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1656.567825</v>
      </c>
      <c r="AK63" s="28">
        <f t="shared" si="90"/>
        <v>2420.358865</v>
      </c>
      <c r="AL63" s="28">
        <f t="shared" si="90"/>
        <v>1888.673855</v>
      </c>
      <c r="AM63" s="28">
        <f t="shared" si="90"/>
        <v>1764.650238</v>
      </c>
      <c r="AN63" s="28">
        <f t="shared" si="90"/>
        <v>1295.989198</v>
      </c>
      <c r="AO63" s="28">
        <f t="shared" si="90"/>
        <v>2249.842673</v>
      </c>
      <c r="AP63" s="28">
        <f t="shared" si="90"/>
        <v>1670.579653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2357.613823</v>
      </c>
      <c r="AU63" s="28">
        <f t="shared" si="90"/>
        <v>2262.056219</v>
      </c>
      <c r="AV63" s="28">
        <f t="shared" si="90"/>
        <v>1803.0387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2098.907136</v>
      </c>
      <c r="BB63" s="28">
        <f t="shared" si="90"/>
        <v>636.9434937</v>
      </c>
      <c r="BC63" s="28">
        <f t="shared" si="90"/>
        <v>878.5736203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295.0069319</v>
      </c>
      <c r="BI63" s="28">
        <f t="shared" si="90"/>
        <v>1732.550996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1147.122118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1531.330894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1656.567825</v>
      </c>
      <c r="AK64" s="28">
        <f t="shared" si="91"/>
        <v>2420.358865</v>
      </c>
      <c r="AL64" s="28">
        <f t="shared" si="91"/>
        <v>1888.673855</v>
      </c>
      <c r="AM64" s="28">
        <f t="shared" si="91"/>
        <v>1764.650238</v>
      </c>
      <c r="AN64" s="28">
        <f t="shared" si="91"/>
        <v>1295.989198</v>
      </c>
      <c r="AO64" s="28">
        <f t="shared" si="91"/>
        <v>2249.842673</v>
      </c>
      <c r="AP64" s="28">
        <f t="shared" si="91"/>
        <v>1670.579653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2357.613823</v>
      </c>
      <c r="AU64" s="28">
        <f t="shared" si="91"/>
        <v>2262.056219</v>
      </c>
      <c r="AV64" s="28">
        <f t="shared" si="91"/>
        <v>1803.0387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2098.907136</v>
      </c>
      <c r="BB64" s="28">
        <f t="shared" si="91"/>
        <v>636.9434937</v>
      </c>
      <c r="BC64" s="28">
        <f t="shared" si="91"/>
        <v>878.5736203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295.0069319</v>
      </c>
      <c r="BI64" s="28">
        <f t="shared" si="91"/>
        <v>1732.550996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1147.122118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1531.330894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1656.567825</v>
      </c>
      <c r="AK65" s="28">
        <f t="shared" si="92"/>
        <v>2420.358865</v>
      </c>
      <c r="AL65" s="28">
        <f t="shared" si="92"/>
        <v>1888.673855</v>
      </c>
      <c r="AM65" s="28">
        <f t="shared" si="92"/>
        <v>1764.650238</v>
      </c>
      <c r="AN65" s="28">
        <f t="shared" si="92"/>
        <v>1295.989198</v>
      </c>
      <c r="AO65" s="28">
        <f t="shared" si="92"/>
        <v>2249.842673</v>
      </c>
      <c r="AP65" s="28">
        <f t="shared" si="92"/>
        <v>1670.579653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2357.613823</v>
      </c>
      <c r="AU65" s="28">
        <f t="shared" si="92"/>
        <v>2262.056219</v>
      </c>
      <c r="AV65" s="28">
        <f t="shared" si="92"/>
        <v>1803.0387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2098.907136</v>
      </c>
      <c r="BB65" s="28">
        <f t="shared" si="92"/>
        <v>636.9434937</v>
      </c>
      <c r="BC65" s="28">
        <f t="shared" si="92"/>
        <v>878.5736203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295.0069319</v>
      </c>
      <c r="BI65" s="28">
        <f t="shared" si="92"/>
        <v>1732.550996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1147.122118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1531.330894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1656.567825</v>
      </c>
      <c r="AK66" s="28">
        <f t="shared" si="93"/>
        <v>2420.358865</v>
      </c>
      <c r="AL66" s="28">
        <f t="shared" si="93"/>
        <v>1888.673855</v>
      </c>
      <c r="AM66" s="28">
        <f t="shared" si="93"/>
        <v>1764.650238</v>
      </c>
      <c r="AN66" s="28">
        <f t="shared" si="93"/>
        <v>1295.989198</v>
      </c>
      <c r="AO66" s="28">
        <f t="shared" si="93"/>
        <v>2249.842673</v>
      </c>
      <c r="AP66" s="28">
        <f t="shared" si="93"/>
        <v>1670.579653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2357.613823</v>
      </c>
      <c r="AU66" s="28">
        <f t="shared" si="93"/>
        <v>2262.056219</v>
      </c>
      <c r="AV66" s="28">
        <f t="shared" si="93"/>
        <v>1803.0387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2098.907136</v>
      </c>
      <c r="BB66" s="28">
        <f t="shared" si="93"/>
        <v>636.9434937</v>
      </c>
      <c r="BC66" s="28">
        <f t="shared" si="93"/>
        <v>878.5736203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295.0069319</v>
      </c>
      <c r="BI66" s="28">
        <f t="shared" si="93"/>
        <v>1732.550996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1147.122118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1531.330894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1656.567825</v>
      </c>
      <c r="AK67" s="28">
        <f t="shared" si="94"/>
        <v>2420.358865</v>
      </c>
      <c r="AL67" s="28">
        <f t="shared" si="94"/>
        <v>1888.673855</v>
      </c>
      <c r="AM67" s="28">
        <f t="shared" si="94"/>
        <v>1764.650238</v>
      </c>
      <c r="AN67" s="28">
        <f t="shared" si="94"/>
        <v>1295.989198</v>
      </c>
      <c r="AO67" s="28">
        <f t="shared" si="94"/>
        <v>2249.842673</v>
      </c>
      <c r="AP67" s="28">
        <f t="shared" si="94"/>
        <v>1670.579653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2357.613823</v>
      </c>
      <c r="AU67" s="28">
        <f t="shared" si="94"/>
        <v>2262.056219</v>
      </c>
      <c r="AV67" s="28">
        <f t="shared" si="94"/>
        <v>1803.0387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2098.907136</v>
      </c>
      <c r="BB67" s="28">
        <f t="shared" si="94"/>
        <v>636.9434937</v>
      </c>
      <c r="BC67" s="28">
        <f t="shared" si="94"/>
        <v>878.5736203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295.0069319</v>
      </c>
      <c r="BI67" s="28">
        <f t="shared" si="94"/>
        <v>1732.550996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1147.122118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1531.330894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1656.567825</v>
      </c>
      <c r="AK68" s="28">
        <f t="shared" si="95"/>
        <v>2420.358865</v>
      </c>
      <c r="AL68" s="28">
        <f t="shared" si="95"/>
        <v>1888.673855</v>
      </c>
      <c r="AM68" s="28">
        <f t="shared" si="95"/>
        <v>1764.650238</v>
      </c>
      <c r="AN68" s="28">
        <f t="shared" si="95"/>
        <v>1295.989198</v>
      </c>
      <c r="AO68" s="28">
        <f t="shared" si="95"/>
        <v>2249.842673</v>
      </c>
      <c r="AP68" s="28">
        <f t="shared" si="95"/>
        <v>1670.579653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2357.613823</v>
      </c>
      <c r="AU68" s="28">
        <f t="shared" si="95"/>
        <v>2262.056219</v>
      </c>
      <c r="AV68" s="28">
        <f t="shared" si="95"/>
        <v>1803.0387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2098.907136</v>
      </c>
      <c r="BB68" s="28">
        <f t="shared" si="95"/>
        <v>636.9434937</v>
      </c>
      <c r="BC68" s="28">
        <f t="shared" si="95"/>
        <v>878.5736203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295.0069319</v>
      </c>
      <c r="BI68" s="28">
        <f t="shared" si="95"/>
        <v>1732.550996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1147.122118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1531.330894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1656.567825</v>
      </c>
      <c r="AK69" s="28">
        <f t="shared" si="96"/>
        <v>2420.358865</v>
      </c>
      <c r="AL69" s="28">
        <f t="shared" si="96"/>
        <v>1888.673855</v>
      </c>
      <c r="AM69" s="28">
        <f t="shared" si="96"/>
        <v>1764.650238</v>
      </c>
      <c r="AN69" s="28">
        <f t="shared" si="96"/>
        <v>1295.989198</v>
      </c>
      <c r="AO69" s="28">
        <f t="shared" si="96"/>
        <v>2249.842673</v>
      </c>
      <c r="AP69" s="28">
        <f t="shared" si="96"/>
        <v>1670.579653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2357.613823</v>
      </c>
      <c r="AU69" s="28">
        <f t="shared" si="96"/>
        <v>2262.056219</v>
      </c>
      <c r="AV69" s="28">
        <f t="shared" si="96"/>
        <v>1803.0387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2098.907136</v>
      </c>
      <c r="BB69" s="28">
        <f t="shared" si="96"/>
        <v>636.9434937</v>
      </c>
      <c r="BC69" s="28">
        <f t="shared" si="96"/>
        <v>878.5736203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295.0069319</v>
      </c>
      <c r="BI69" s="28">
        <f t="shared" si="96"/>
        <v>1732.550996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1147.122118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1531.330894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1656.567825</v>
      </c>
      <c r="AK70" s="28">
        <f t="shared" si="97"/>
        <v>2420.358865</v>
      </c>
      <c r="AL70" s="28">
        <f t="shared" si="97"/>
        <v>1888.673855</v>
      </c>
      <c r="AM70" s="28">
        <f t="shared" si="97"/>
        <v>1764.650238</v>
      </c>
      <c r="AN70" s="28">
        <f t="shared" si="97"/>
        <v>1295.989198</v>
      </c>
      <c r="AO70" s="28">
        <f t="shared" si="97"/>
        <v>2249.842673</v>
      </c>
      <c r="AP70" s="28">
        <f t="shared" si="97"/>
        <v>1670.579653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2357.613823</v>
      </c>
      <c r="AU70" s="28">
        <f t="shared" si="97"/>
        <v>2262.056219</v>
      </c>
      <c r="AV70" s="28">
        <f t="shared" si="97"/>
        <v>1803.0387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2098.907136</v>
      </c>
      <c r="BB70" s="28">
        <f t="shared" si="97"/>
        <v>636.9434937</v>
      </c>
      <c r="BC70" s="28">
        <f t="shared" si="97"/>
        <v>878.5736203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295.0069319</v>
      </c>
      <c r="BI70" s="28">
        <f t="shared" si="97"/>
        <v>1732.550996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1147.122118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1531.330894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1656.567825</v>
      </c>
      <c r="AK71" s="28">
        <f t="shared" si="98"/>
        <v>2420.358865</v>
      </c>
      <c r="AL71" s="28">
        <f t="shared" si="98"/>
        <v>1888.673855</v>
      </c>
      <c r="AM71" s="28">
        <f t="shared" si="98"/>
        <v>1764.650238</v>
      </c>
      <c r="AN71" s="28">
        <f t="shared" si="98"/>
        <v>1295.989198</v>
      </c>
      <c r="AO71" s="28">
        <f t="shared" si="98"/>
        <v>2249.842673</v>
      </c>
      <c r="AP71" s="28">
        <f t="shared" si="98"/>
        <v>1670.579653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2357.613823</v>
      </c>
      <c r="AU71" s="28">
        <f t="shared" si="98"/>
        <v>2262.056219</v>
      </c>
      <c r="AV71" s="28">
        <f t="shared" si="98"/>
        <v>1803.0387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2098.907136</v>
      </c>
      <c r="BB71" s="28">
        <f t="shared" si="98"/>
        <v>636.9434937</v>
      </c>
      <c r="BC71" s="28">
        <f t="shared" si="98"/>
        <v>878.5736203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295.0069319</v>
      </c>
      <c r="BI71" s="28">
        <f t="shared" si="98"/>
        <v>1732.550996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1147.122118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1531.330894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1656.567825</v>
      </c>
      <c r="AK72" s="28">
        <f t="shared" si="99"/>
        <v>2420.358865</v>
      </c>
      <c r="AL72" s="28">
        <f t="shared" si="99"/>
        <v>1888.673855</v>
      </c>
      <c r="AM72" s="28">
        <f t="shared" si="99"/>
        <v>1764.650238</v>
      </c>
      <c r="AN72" s="28">
        <f t="shared" si="99"/>
        <v>1295.989198</v>
      </c>
      <c r="AO72" s="28">
        <f t="shared" si="99"/>
        <v>2249.842673</v>
      </c>
      <c r="AP72" s="28">
        <f t="shared" si="99"/>
        <v>1670.579653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2357.613823</v>
      </c>
      <c r="AU72" s="28">
        <f t="shared" si="99"/>
        <v>2262.056219</v>
      </c>
      <c r="AV72" s="28">
        <f t="shared" si="99"/>
        <v>1803.0387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2098.907136</v>
      </c>
      <c r="BB72" s="28">
        <f t="shared" si="99"/>
        <v>636.9434937</v>
      </c>
      <c r="BC72" s="28">
        <f t="shared" si="99"/>
        <v>878.5736203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295.0069319</v>
      </c>
      <c r="BI72" s="28">
        <f t="shared" si="99"/>
        <v>1732.550996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1147.122118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1531.330894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1656.567825</v>
      </c>
      <c r="AK73" s="28">
        <f t="shared" si="100"/>
        <v>2420.358865</v>
      </c>
      <c r="AL73" s="28">
        <f t="shared" si="100"/>
        <v>1888.673855</v>
      </c>
      <c r="AM73" s="28">
        <f t="shared" si="100"/>
        <v>1764.650238</v>
      </c>
      <c r="AN73" s="28">
        <f t="shared" si="100"/>
        <v>1295.989198</v>
      </c>
      <c r="AO73" s="28">
        <f t="shared" si="100"/>
        <v>2249.842673</v>
      </c>
      <c r="AP73" s="28">
        <f t="shared" si="100"/>
        <v>1670.579653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2357.613823</v>
      </c>
      <c r="AU73" s="28">
        <f t="shared" si="100"/>
        <v>2262.056219</v>
      </c>
      <c r="AV73" s="28">
        <f t="shared" si="100"/>
        <v>1803.0387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2098.907136</v>
      </c>
      <c r="BB73" s="28">
        <f t="shared" si="100"/>
        <v>636.9434937</v>
      </c>
      <c r="BC73" s="28">
        <f t="shared" si="100"/>
        <v>878.5736203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295.0069319</v>
      </c>
      <c r="BI73" s="28">
        <f t="shared" si="100"/>
        <v>1732.550996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1147.122118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1531.330894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1656.567825</v>
      </c>
      <c r="AK74" s="28">
        <f t="shared" si="101"/>
        <v>2420.358865</v>
      </c>
      <c r="AL74" s="28">
        <f t="shared" si="101"/>
        <v>1888.673855</v>
      </c>
      <c r="AM74" s="28">
        <f t="shared" si="101"/>
        <v>1764.650238</v>
      </c>
      <c r="AN74" s="28">
        <f t="shared" si="101"/>
        <v>1295.989198</v>
      </c>
      <c r="AO74" s="28">
        <f t="shared" si="101"/>
        <v>2249.842673</v>
      </c>
      <c r="AP74" s="28">
        <f t="shared" si="101"/>
        <v>1670.579653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2357.613823</v>
      </c>
      <c r="AU74" s="28">
        <f t="shared" si="101"/>
        <v>2262.056219</v>
      </c>
      <c r="AV74" s="28">
        <f t="shared" si="101"/>
        <v>1803.0387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2098.907136</v>
      </c>
      <c r="BB74" s="28">
        <f t="shared" si="101"/>
        <v>636.9434937</v>
      </c>
      <c r="BC74" s="28">
        <f t="shared" si="101"/>
        <v>878.5736203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295.0069319</v>
      </c>
      <c r="BI74" s="28">
        <f t="shared" si="101"/>
        <v>1732.550996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1147.122118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1531.330894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1656.567825</v>
      </c>
      <c r="AK75" s="28">
        <f t="shared" si="102"/>
        <v>2420.358865</v>
      </c>
      <c r="AL75" s="28">
        <f t="shared" si="102"/>
        <v>1888.673855</v>
      </c>
      <c r="AM75" s="28">
        <f t="shared" si="102"/>
        <v>1764.650238</v>
      </c>
      <c r="AN75" s="28">
        <f t="shared" si="102"/>
        <v>1295.989198</v>
      </c>
      <c r="AO75" s="28">
        <f t="shared" si="102"/>
        <v>2249.842673</v>
      </c>
      <c r="AP75" s="28">
        <f t="shared" si="102"/>
        <v>1670.579653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2357.613823</v>
      </c>
      <c r="AU75" s="28">
        <f t="shared" si="102"/>
        <v>2262.056219</v>
      </c>
      <c r="AV75" s="28">
        <f t="shared" si="102"/>
        <v>1803.0387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2098.907136</v>
      </c>
      <c r="BB75" s="28">
        <f t="shared" si="102"/>
        <v>636.9434937</v>
      </c>
      <c r="BC75" s="28">
        <f t="shared" si="102"/>
        <v>878.5736203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295.0069319</v>
      </c>
      <c r="BI75" s="28">
        <f t="shared" si="102"/>
        <v>1732.550996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1147.122118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1531.330894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1656.567825</v>
      </c>
      <c r="AK76" s="28">
        <f t="shared" si="103"/>
        <v>2420.358865</v>
      </c>
      <c r="AL76" s="28">
        <f t="shared" si="103"/>
        <v>1888.673855</v>
      </c>
      <c r="AM76" s="28">
        <f t="shared" si="103"/>
        <v>1764.650238</v>
      </c>
      <c r="AN76" s="28">
        <f t="shared" si="103"/>
        <v>1295.989198</v>
      </c>
      <c r="AO76" s="28">
        <f t="shared" si="103"/>
        <v>2249.842673</v>
      </c>
      <c r="AP76" s="28">
        <f t="shared" si="103"/>
        <v>1670.579653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2357.613823</v>
      </c>
      <c r="AU76" s="28">
        <f t="shared" si="103"/>
        <v>2262.056219</v>
      </c>
      <c r="AV76" s="28">
        <f t="shared" si="103"/>
        <v>1803.0387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2098.907136</v>
      </c>
      <c r="BB76" s="28">
        <f t="shared" si="103"/>
        <v>636.9434937</v>
      </c>
      <c r="BC76" s="28">
        <f t="shared" si="103"/>
        <v>878.5736203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295.0069319</v>
      </c>
      <c r="BI76" s="28">
        <f t="shared" si="103"/>
        <v>1732.550996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1147.122118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1531.330894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1656.567825</v>
      </c>
      <c r="AK77" s="28">
        <f t="shared" si="104"/>
        <v>2420.358865</v>
      </c>
      <c r="AL77" s="28">
        <f t="shared" si="104"/>
        <v>1888.673855</v>
      </c>
      <c r="AM77" s="28">
        <f t="shared" si="104"/>
        <v>1764.650238</v>
      </c>
      <c r="AN77" s="28">
        <f t="shared" si="104"/>
        <v>1295.989198</v>
      </c>
      <c r="AO77" s="28">
        <f t="shared" si="104"/>
        <v>2249.842673</v>
      </c>
      <c r="AP77" s="28">
        <f t="shared" si="104"/>
        <v>1670.579653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2357.613823</v>
      </c>
      <c r="AU77" s="28">
        <f t="shared" si="104"/>
        <v>2262.056219</v>
      </c>
      <c r="AV77" s="28">
        <f t="shared" si="104"/>
        <v>1803.0387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2098.907136</v>
      </c>
      <c r="BB77" s="28">
        <f t="shared" si="104"/>
        <v>636.9434937</v>
      </c>
      <c r="BC77" s="28">
        <f t="shared" si="104"/>
        <v>878.5736203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295.0069319</v>
      </c>
      <c r="BI77" s="28">
        <f t="shared" si="104"/>
        <v>1732.550996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1147.122118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1531.330894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1656.567825</v>
      </c>
      <c r="AK78" s="28">
        <f t="shared" si="105"/>
        <v>2420.358865</v>
      </c>
      <c r="AL78" s="28">
        <f t="shared" si="105"/>
        <v>1888.673855</v>
      </c>
      <c r="AM78" s="28">
        <f t="shared" si="105"/>
        <v>1764.650238</v>
      </c>
      <c r="AN78" s="28">
        <f t="shared" si="105"/>
        <v>1295.989198</v>
      </c>
      <c r="AO78" s="28">
        <f t="shared" si="105"/>
        <v>2249.842673</v>
      </c>
      <c r="AP78" s="28">
        <f t="shared" si="105"/>
        <v>1670.579653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2357.613823</v>
      </c>
      <c r="AU78" s="28">
        <f t="shared" si="105"/>
        <v>2262.056219</v>
      </c>
      <c r="AV78" s="28">
        <f t="shared" si="105"/>
        <v>1803.0387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2098.907136</v>
      </c>
      <c r="BB78" s="28">
        <f t="shared" si="105"/>
        <v>636.9434937</v>
      </c>
      <c r="BC78" s="28">
        <f t="shared" si="105"/>
        <v>878.5736203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295.0069319</v>
      </c>
      <c r="BI78" s="28">
        <f t="shared" si="105"/>
        <v>1732.550996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1147.122118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1531.330894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1656.567825</v>
      </c>
      <c r="AK79" s="28">
        <f t="shared" si="106"/>
        <v>2420.358865</v>
      </c>
      <c r="AL79" s="28">
        <f t="shared" si="106"/>
        <v>1888.673855</v>
      </c>
      <c r="AM79" s="28">
        <f t="shared" si="106"/>
        <v>1764.650238</v>
      </c>
      <c r="AN79" s="28">
        <f t="shared" si="106"/>
        <v>1295.989198</v>
      </c>
      <c r="AO79" s="28">
        <f t="shared" si="106"/>
        <v>2249.842673</v>
      </c>
      <c r="AP79" s="28">
        <f t="shared" si="106"/>
        <v>1670.579653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2357.613823</v>
      </c>
      <c r="AU79" s="28">
        <f t="shared" si="106"/>
        <v>2262.056219</v>
      </c>
      <c r="AV79" s="28">
        <f t="shared" si="106"/>
        <v>1803.0387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2098.907136</v>
      </c>
      <c r="BB79" s="28">
        <f t="shared" si="106"/>
        <v>636.9434937</v>
      </c>
      <c r="BC79" s="28">
        <f t="shared" si="106"/>
        <v>878.5736203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295.0069319</v>
      </c>
      <c r="BI79" s="28">
        <f t="shared" si="106"/>
        <v>1732.550996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1147.122118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1531.330894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1656.567825</v>
      </c>
      <c r="AK80" s="28">
        <f t="shared" si="107"/>
        <v>2420.358865</v>
      </c>
      <c r="AL80" s="28">
        <f t="shared" si="107"/>
        <v>1888.673855</v>
      </c>
      <c r="AM80" s="28">
        <f t="shared" si="107"/>
        <v>1764.650238</v>
      </c>
      <c r="AN80" s="28">
        <f t="shared" si="107"/>
        <v>1295.989198</v>
      </c>
      <c r="AO80" s="28">
        <f t="shared" si="107"/>
        <v>2249.842673</v>
      </c>
      <c r="AP80" s="28">
        <f t="shared" si="107"/>
        <v>1670.579653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2357.613823</v>
      </c>
      <c r="AU80" s="28">
        <f t="shared" si="107"/>
        <v>2262.056219</v>
      </c>
      <c r="AV80" s="28">
        <f t="shared" si="107"/>
        <v>1803.0387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2098.907136</v>
      </c>
      <c r="BB80" s="28">
        <f t="shared" si="107"/>
        <v>636.9434937</v>
      </c>
      <c r="BC80" s="28">
        <f t="shared" si="107"/>
        <v>878.5736203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295.0069319</v>
      </c>
      <c r="BI80" s="28">
        <f t="shared" si="107"/>
        <v>1732.550996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1147.122118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1531.330894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1656.567825</v>
      </c>
      <c r="AK81" s="28">
        <f t="shared" si="108"/>
        <v>2420.358865</v>
      </c>
      <c r="AL81" s="28">
        <f t="shared" si="108"/>
        <v>1888.673855</v>
      </c>
      <c r="AM81" s="28">
        <f t="shared" si="108"/>
        <v>1764.650238</v>
      </c>
      <c r="AN81" s="28">
        <f t="shared" si="108"/>
        <v>1295.989198</v>
      </c>
      <c r="AO81" s="28">
        <f t="shared" si="108"/>
        <v>2249.842673</v>
      </c>
      <c r="AP81" s="28">
        <f t="shared" si="108"/>
        <v>1670.579653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2357.613823</v>
      </c>
      <c r="AU81" s="28">
        <f t="shared" si="108"/>
        <v>2262.056219</v>
      </c>
      <c r="AV81" s="28">
        <f t="shared" si="108"/>
        <v>1803.0387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2098.907136</v>
      </c>
      <c r="BB81" s="28">
        <f t="shared" si="108"/>
        <v>636.9434937</v>
      </c>
      <c r="BC81" s="28">
        <f t="shared" si="108"/>
        <v>878.5736203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295.0069319</v>
      </c>
      <c r="BI81" s="28">
        <f t="shared" si="108"/>
        <v>1732.550996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1147.122118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1531.330894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1656.567825</v>
      </c>
      <c r="AK82" s="28">
        <f t="shared" si="109"/>
        <v>2420.358865</v>
      </c>
      <c r="AL82" s="28">
        <f t="shared" si="109"/>
        <v>1888.673855</v>
      </c>
      <c r="AM82" s="28">
        <f t="shared" si="109"/>
        <v>1764.650238</v>
      </c>
      <c r="AN82" s="28">
        <f t="shared" si="109"/>
        <v>1295.989198</v>
      </c>
      <c r="AO82" s="28">
        <f t="shared" si="109"/>
        <v>2249.842673</v>
      </c>
      <c r="AP82" s="28">
        <f t="shared" si="109"/>
        <v>1670.579653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2357.613823</v>
      </c>
      <c r="AU82" s="28">
        <f t="shared" si="109"/>
        <v>2262.056219</v>
      </c>
      <c r="AV82" s="28">
        <f t="shared" si="109"/>
        <v>1803.0387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2098.907136</v>
      </c>
      <c r="BB82" s="28">
        <f t="shared" si="109"/>
        <v>636.9434937</v>
      </c>
      <c r="BC82" s="28">
        <f t="shared" si="109"/>
        <v>878.5736203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295.0069319</v>
      </c>
      <c r="BI82" s="28">
        <f t="shared" si="109"/>
        <v>1732.550996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1147.122118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1531.330894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1656.567825</v>
      </c>
      <c r="AK83" s="28">
        <f t="shared" si="110"/>
        <v>2420.358865</v>
      </c>
      <c r="AL83" s="28">
        <f t="shared" si="110"/>
        <v>1888.673855</v>
      </c>
      <c r="AM83" s="28">
        <f t="shared" si="110"/>
        <v>1764.650238</v>
      </c>
      <c r="AN83" s="28">
        <f t="shared" si="110"/>
        <v>1295.989198</v>
      </c>
      <c r="AO83" s="28">
        <f t="shared" si="110"/>
        <v>2249.842673</v>
      </c>
      <c r="AP83" s="28">
        <f t="shared" si="110"/>
        <v>1670.579653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2357.613823</v>
      </c>
      <c r="AU83" s="28">
        <f t="shared" si="110"/>
        <v>2262.056219</v>
      </c>
      <c r="AV83" s="28">
        <f t="shared" si="110"/>
        <v>1803.0387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2098.907136</v>
      </c>
      <c r="BB83" s="28">
        <f t="shared" si="110"/>
        <v>636.9434937</v>
      </c>
      <c r="BC83" s="28">
        <f t="shared" si="110"/>
        <v>878.5736203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295.0069319</v>
      </c>
      <c r="BI83" s="28">
        <f t="shared" si="110"/>
        <v>1732.550996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1147.122118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1531.330894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1656.567825</v>
      </c>
      <c r="AK84" s="28">
        <f t="shared" si="111"/>
        <v>2420.358865</v>
      </c>
      <c r="AL84" s="28">
        <f t="shared" si="111"/>
        <v>1888.673855</v>
      </c>
      <c r="AM84" s="28">
        <f t="shared" si="111"/>
        <v>1764.650238</v>
      </c>
      <c r="AN84" s="28">
        <f t="shared" si="111"/>
        <v>1295.989198</v>
      </c>
      <c r="AO84" s="28">
        <f t="shared" si="111"/>
        <v>2249.842673</v>
      </c>
      <c r="AP84" s="28">
        <f t="shared" si="111"/>
        <v>1670.579653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2357.613823</v>
      </c>
      <c r="AU84" s="28">
        <f t="shared" si="111"/>
        <v>2262.056219</v>
      </c>
      <c r="AV84" s="28">
        <f t="shared" si="111"/>
        <v>1803.0387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2098.907136</v>
      </c>
      <c r="BB84" s="28">
        <f t="shared" si="111"/>
        <v>636.9434937</v>
      </c>
      <c r="BC84" s="28">
        <f t="shared" si="111"/>
        <v>878.5736203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295.0069319</v>
      </c>
      <c r="BI84" s="28">
        <f t="shared" si="111"/>
        <v>1732.550996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1147.122118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1531.330894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1656.567825</v>
      </c>
      <c r="AK85" s="28">
        <f t="shared" si="112"/>
        <v>2420.358865</v>
      </c>
      <c r="AL85" s="28">
        <f t="shared" si="112"/>
        <v>1888.673855</v>
      </c>
      <c r="AM85" s="28">
        <f t="shared" si="112"/>
        <v>1764.650238</v>
      </c>
      <c r="AN85" s="28">
        <f t="shared" si="112"/>
        <v>1295.989198</v>
      </c>
      <c r="AO85" s="28">
        <f t="shared" si="112"/>
        <v>2249.842673</v>
      </c>
      <c r="AP85" s="28">
        <f t="shared" si="112"/>
        <v>1670.579653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2357.613823</v>
      </c>
      <c r="AU85" s="28">
        <f t="shared" si="112"/>
        <v>2262.056219</v>
      </c>
      <c r="AV85" s="28">
        <f t="shared" si="112"/>
        <v>1803.0387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2098.907136</v>
      </c>
      <c r="BB85" s="28">
        <f t="shared" si="112"/>
        <v>636.9434937</v>
      </c>
      <c r="BC85" s="28">
        <f t="shared" si="112"/>
        <v>878.5736203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295.0069319</v>
      </c>
      <c r="BI85" s="28">
        <f t="shared" si="112"/>
        <v>1732.550996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1147.122118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1531.330894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1656.567825</v>
      </c>
      <c r="AK86" s="28">
        <f t="shared" si="113"/>
        <v>2420.358865</v>
      </c>
      <c r="AL86" s="28">
        <f t="shared" si="113"/>
        <v>1888.673855</v>
      </c>
      <c r="AM86" s="28">
        <f t="shared" si="113"/>
        <v>1764.650238</v>
      </c>
      <c r="AN86" s="28">
        <f t="shared" si="113"/>
        <v>1295.989198</v>
      </c>
      <c r="AO86" s="28">
        <f t="shared" si="113"/>
        <v>2249.842673</v>
      </c>
      <c r="AP86" s="28">
        <f t="shared" si="113"/>
        <v>1670.579653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2357.613823</v>
      </c>
      <c r="AU86" s="28">
        <f t="shared" si="113"/>
        <v>2262.056219</v>
      </c>
      <c r="AV86" s="28">
        <f t="shared" si="113"/>
        <v>1803.0387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2098.907136</v>
      </c>
      <c r="BB86" s="28">
        <f t="shared" si="113"/>
        <v>636.9434937</v>
      </c>
      <c r="BC86" s="28">
        <f t="shared" si="113"/>
        <v>878.5736203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295.0069319</v>
      </c>
      <c r="BI86" s="28">
        <f t="shared" si="113"/>
        <v>1732.550996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1147.122118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1531.330894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1656.567825</v>
      </c>
      <c r="AK87" s="28">
        <f t="shared" si="114"/>
        <v>2420.358865</v>
      </c>
      <c r="AL87" s="28">
        <f t="shared" si="114"/>
        <v>1888.673855</v>
      </c>
      <c r="AM87" s="28">
        <f t="shared" si="114"/>
        <v>1764.650238</v>
      </c>
      <c r="AN87" s="28">
        <f t="shared" si="114"/>
        <v>1295.989198</v>
      </c>
      <c r="AO87" s="28">
        <f t="shared" si="114"/>
        <v>2249.842673</v>
      </c>
      <c r="AP87" s="28">
        <f t="shared" si="114"/>
        <v>1670.579653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2357.613823</v>
      </c>
      <c r="AU87" s="28">
        <f t="shared" si="114"/>
        <v>2262.056219</v>
      </c>
      <c r="AV87" s="28">
        <f t="shared" si="114"/>
        <v>1803.0387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2098.907136</v>
      </c>
      <c r="BB87" s="28">
        <f t="shared" si="114"/>
        <v>636.9434937</v>
      </c>
      <c r="BC87" s="28">
        <f t="shared" si="114"/>
        <v>878.5736203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295.0069319</v>
      </c>
      <c r="BI87" s="28">
        <f t="shared" si="114"/>
        <v>1732.550996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1147.122118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1531.330894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1656.567825</v>
      </c>
      <c r="AK88" s="28">
        <f t="shared" si="115"/>
        <v>2420.358865</v>
      </c>
      <c r="AL88" s="28">
        <f t="shared" si="115"/>
        <v>1888.673855</v>
      </c>
      <c r="AM88" s="28">
        <f t="shared" si="115"/>
        <v>1764.650238</v>
      </c>
      <c r="AN88" s="28">
        <f t="shared" si="115"/>
        <v>1295.989198</v>
      </c>
      <c r="AO88" s="28">
        <f t="shared" si="115"/>
        <v>2249.842673</v>
      </c>
      <c r="AP88" s="28">
        <f t="shared" si="115"/>
        <v>1670.579653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2357.613823</v>
      </c>
      <c r="AU88" s="28">
        <f t="shared" si="115"/>
        <v>2262.056219</v>
      </c>
      <c r="AV88" s="28">
        <f t="shared" si="115"/>
        <v>1803.0387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2098.907136</v>
      </c>
      <c r="BB88" s="28">
        <f t="shared" si="115"/>
        <v>636.9434937</v>
      </c>
      <c r="BC88" s="28">
        <f t="shared" si="115"/>
        <v>878.5736203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295.0069319</v>
      </c>
      <c r="BI88" s="28">
        <f t="shared" si="115"/>
        <v>1732.550996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1147.122118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1531.330894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1656.567825</v>
      </c>
      <c r="AK89" s="28">
        <f t="shared" si="116"/>
        <v>2420.358865</v>
      </c>
      <c r="AL89" s="28">
        <f t="shared" si="116"/>
        <v>1888.673855</v>
      </c>
      <c r="AM89" s="28">
        <f t="shared" si="116"/>
        <v>1764.650238</v>
      </c>
      <c r="AN89" s="28">
        <f t="shared" si="116"/>
        <v>1295.989198</v>
      </c>
      <c r="AO89" s="28">
        <f t="shared" si="116"/>
        <v>2249.842673</v>
      </c>
      <c r="AP89" s="28">
        <f t="shared" si="116"/>
        <v>1670.579653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2357.613823</v>
      </c>
      <c r="AU89" s="28">
        <f t="shared" si="116"/>
        <v>2262.056219</v>
      </c>
      <c r="AV89" s="28">
        <f t="shared" si="116"/>
        <v>1803.0387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2098.907136</v>
      </c>
      <c r="BB89" s="28">
        <f t="shared" si="116"/>
        <v>636.9434937</v>
      </c>
      <c r="BC89" s="28">
        <f t="shared" si="116"/>
        <v>878.5736203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295.0069319</v>
      </c>
      <c r="BI89" s="28">
        <f t="shared" si="116"/>
        <v>1732.550996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1147.122118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1531.330894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1656.567825</v>
      </c>
      <c r="AK90" s="28">
        <f t="shared" si="117"/>
        <v>2420.358865</v>
      </c>
      <c r="AL90" s="28">
        <f t="shared" si="117"/>
        <v>1888.673855</v>
      </c>
      <c r="AM90" s="28">
        <f t="shared" si="117"/>
        <v>1764.650238</v>
      </c>
      <c r="AN90" s="28">
        <f t="shared" si="117"/>
        <v>1295.989198</v>
      </c>
      <c r="AO90" s="28">
        <f t="shared" si="117"/>
        <v>2249.842673</v>
      </c>
      <c r="AP90" s="28">
        <f t="shared" si="117"/>
        <v>1670.579653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2357.613823</v>
      </c>
      <c r="AU90" s="28">
        <f t="shared" si="117"/>
        <v>2262.056219</v>
      </c>
      <c r="AV90" s="28">
        <f t="shared" si="117"/>
        <v>1803.0387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2098.907136</v>
      </c>
      <c r="BB90" s="28">
        <f t="shared" si="117"/>
        <v>636.9434937</v>
      </c>
      <c r="BC90" s="28">
        <f t="shared" si="117"/>
        <v>878.5736203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295.0069319</v>
      </c>
      <c r="BI90" s="28">
        <f t="shared" si="117"/>
        <v>1732.550996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1147.122118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1531.330894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1656.567825</v>
      </c>
      <c r="AK91" s="28">
        <f t="shared" si="118"/>
        <v>2420.358865</v>
      </c>
      <c r="AL91" s="28">
        <f t="shared" si="118"/>
        <v>1888.673855</v>
      </c>
      <c r="AM91" s="28">
        <f t="shared" si="118"/>
        <v>1764.650238</v>
      </c>
      <c r="AN91" s="28">
        <f t="shared" si="118"/>
        <v>1295.989198</v>
      </c>
      <c r="AO91" s="28">
        <f t="shared" si="118"/>
        <v>2249.842673</v>
      </c>
      <c r="AP91" s="28">
        <f t="shared" si="118"/>
        <v>1670.579653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2357.613823</v>
      </c>
      <c r="AU91" s="28">
        <f t="shared" si="118"/>
        <v>2262.056219</v>
      </c>
      <c r="AV91" s="28">
        <f t="shared" si="118"/>
        <v>1803.0387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2098.907136</v>
      </c>
      <c r="BB91" s="28">
        <f t="shared" si="118"/>
        <v>636.9434937</v>
      </c>
      <c r="BC91" s="28">
        <f t="shared" si="118"/>
        <v>878.5736203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295.0069319</v>
      </c>
      <c r="BI91" s="28">
        <f t="shared" si="118"/>
        <v>1732.550996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1147.122118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1531.330894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1656.567825</v>
      </c>
      <c r="AK92" s="28">
        <f t="shared" si="119"/>
        <v>2420.358865</v>
      </c>
      <c r="AL92" s="28">
        <f t="shared" si="119"/>
        <v>1888.673855</v>
      </c>
      <c r="AM92" s="28">
        <f t="shared" si="119"/>
        <v>1764.650238</v>
      </c>
      <c r="AN92" s="28">
        <f t="shared" si="119"/>
        <v>1295.989198</v>
      </c>
      <c r="AO92" s="28">
        <f t="shared" si="119"/>
        <v>2249.842673</v>
      </c>
      <c r="AP92" s="28">
        <f t="shared" si="119"/>
        <v>1670.579653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2357.613823</v>
      </c>
      <c r="AU92" s="28">
        <f t="shared" si="119"/>
        <v>2262.056219</v>
      </c>
      <c r="AV92" s="28">
        <f t="shared" si="119"/>
        <v>1803.0387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2098.907136</v>
      </c>
      <c r="BB92" s="28">
        <f t="shared" si="119"/>
        <v>636.9434937</v>
      </c>
      <c r="BC92" s="28">
        <f t="shared" si="119"/>
        <v>878.5736203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295.0069319</v>
      </c>
      <c r="BI92" s="28">
        <f t="shared" si="119"/>
        <v>1732.550996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1147.122118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1531.330894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1656.567825</v>
      </c>
      <c r="AK93" s="28">
        <f t="shared" si="120"/>
        <v>2420.358865</v>
      </c>
      <c r="AL93" s="28">
        <f t="shared" si="120"/>
        <v>1888.673855</v>
      </c>
      <c r="AM93" s="28">
        <f t="shared" si="120"/>
        <v>1764.650238</v>
      </c>
      <c r="AN93" s="28">
        <f t="shared" si="120"/>
        <v>1295.989198</v>
      </c>
      <c r="AO93" s="28">
        <f t="shared" si="120"/>
        <v>2249.842673</v>
      </c>
      <c r="AP93" s="28">
        <f t="shared" si="120"/>
        <v>1670.579653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2357.613823</v>
      </c>
      <c r="AU93" s="28">
        <f t="shared" si="120"/>
        <v>2262.056219</v>
      </c>
      <c r="AV93" s="28">
        <f t="shared" si="120"/>
        <v>1803.0387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2098.907136</v>
      </c>
      <c r="BB93" s="28">
        <f t="shared" si="120"/>
        <v>636.9434937</v>
      </c>
      <c r="BC93" s="28">
        <f t="shared" si="120"/>
        <v>878.5736203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295.0069319</v>
      </c>
      <c r="BI93" s="28">
        <f t="shared" si="120"/>
        <v>1732.550996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1147.122118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1531.330894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1656.567825</v>
      </c>
      <c r="AK94" s="28">
        <f t="shared" si="121"/>
        <v>2420.358865</v>
      </c>
      <c r="AL94" s="28">
        <f t="shared" si="121"/>
        <v>1888.673855</v>
      </c>
      <c r="AM94" s="28">
        <f t="shared" si="121"/>
        <v>1764.650238</v>
      </c>
      <c r="AN94" s="28">
        <f t="shared" si="121"/>
        <v>1295.989198</v>
      </c>
      <c r="AO94" s="28">
        <f t="shared" si="121"/>
        <v>2249.842673</v>
      </c>
      <c r="AP94" s="28">
        <f t="shared" si="121"/>
        <v>1670.579653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2357.613823</v>
      </c>
      <c r="AU94" s="28">
        <f t="shared" si="121"/>
        <v>2262.056219</v>
      </c>
      <c r="AV94" s="28">
        <f t="shared" si="121"/>
        <v>1803.0387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2098.907136</v>
      </c>
      <c r="BB94" s="28">
        <f t="shared" si="121"/>
        <v>636.9434937</v>
      </c>
      <c r="BC94" s="28">
        <f t="shared" si="121"/>
        <v>878.5736203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295.0069319</v>
      </c>
      <c r="BI94" s="28">
        <f t="shared" si="121"/>
        <v>1732.550996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1147.122118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1531.330894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1656.567825</v>
      </c>
      <c r="AK95" s="28">
        <f t="shared" si="122"/>
        <v>2420.358865</v>
      </c>
      <c r="AL95" s="28">
        <f t="shared" si="122"/>
        <v>1888.673855</v>
      </c>
      <c r="AM95" s="28">
        <f t="shared" si="122"/>
        <v>1764.650238</v>
      </c>
      <c r="AN95" s="28">
        <f t="shared" si="122"/>
        <v>1295.989198</v>
      </c>
      <c r="AO95" s="28">
        <f t="shared" si="122"/>
        <v>2249.842673</v>
      </c>
      <c r="AP95" s="28">
        <f t="shared" si="122"/>
        <v>1670.579653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2357.613823</v>
      </c>
      <c r="AU95" s="28">
        <f t="shared" si="122"/>
        <v>2262.056219</v>
      </c>
      <c r="AV95" s="28">
        <f t="shared" si="122"/>
        <v>1803.0387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2098.907136</v>
      </c>
      <c r="BB95" s="28">
        <f t="shared" si="122"/>
        <v>636.9434937</v>
      </c>
      <c r="BC95" s="28">
        <f t="shared" si="122"/>
        <v>878.5736203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295.0069319</v>
      </c>
      <c r="BI95" s="28">
        <f t="shared" si="122"/>
        <v>1732.550996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1147.122118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1531.330894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1656.567825</v>
      </c>
      <c r="AK96" s="28">
        <f t="shared" si="123"/>
        <v>2420.358865</v>
      </c>
      <c r="AL96" s="28">
        <f t="shared" si="123"/>
        <v>1888.673855</v>
      </c>
      <c r="AM96" s="28">
        <f t="shared" si="123"/>
        <v>1764.650238</v>
      </c>
      <c r="AN96" s="28">
        <f t="shared" si="123"/>
        <v>1295.989198</v>
      </c>
      <c r="AO96" s="28">
        <f t="shared" si="123"/>
        <v>2249.842673</v>
      </c>
      <c r="AP96" s="28">
        <f t="shared" si="123"/>
        <v>1670.579653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2357.613823</v>
      </c>
      <c r="AU96" s="28">
        <f t="shared" si="123"/>
        <v>2262.056219</v>
      </c>
      <c r="AV96" s="28">
        <f t="shared" si="123"/>
        <v>1803.0387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2098.907136</v>
      </c>
      <c r="BB96" s="28">
        <f t="shared" si="123"/>
        <v>636.9434937</v>
      </c>
      <c r="BC96" s="28">
        <f t="shared" si="123"/>
        <v>878.5736203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295.0069319</v>
      </c>
      <c r="BI96" s="28">
        <f t="shared" si="123"/>
        <v>1732.550996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1147.122118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1531.330894</v>
      </c>
    </row>
    <row r="97">
      <c r="A97" s="1"/>
      <c r="B97" s="30"/>
      <c r="C97" s="31"/>
      <c r="D97" s="31"/>
      <c r="E97" s="31"/>
      <c r="F97" s="44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1656.567825</v>
      </c>
      <c r="AK97" s="28">
        <f t="shared" si="124"/>
        <v>2420.358865</v>
      </c>
      <c r="AL97" s="28">
        <f t="shared" si="124"/>
        <v>1888.673855</v>
      </c>
      <c r="AM97" s="28">
        <f t="shared" si="124"/>
        <v>1764.650238</v>
      </c>
      <c r="AN97" s="28">
        <f t="shared" si="124"/>
        <v>1295.989198</v>
      </c>
      <c r="AO97" s="28">
        <f t="shared" si="124"/>
        <v>2249.842673</v>
      </c>
      <c r="AP97" s="28">
        <f t="shared" si="124"/>
        <v>1670.579653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2357.613823</v>
      </c>
      <c r="AU97" s="28">
        <f t="shared" si="124"/>
        <v>2262.056219</v>
      </c>
      <c r="AV97" s="28">
        <f t="shared" si="124"/>
        <v>1803.0387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2098.907136</v>
      </c>
      <c r="BB97" s="28">
        <f t="shared" si="124"/>
        <v>636.9434937</v>
      </c>
      <c r="BC97" s="28">
        <f t="shared" si="124"/>
        <v>878.5736203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295.0069319</v>
      </c>
      <c r="BI97" s="28">
        <f t="shared" si="124"/>
        <v>1732.550996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1147.122118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1531.330894</v>
      </c>
    </row>
    <row r="98">
      <c r="A98" s="1"/>
      <c r="B98" s="30"/>
      <c r="C98" s="31"/>
      <c r="D98" s="31"/>
      <c r="E98" s="31"/>
      <c r="F98" s="44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1656.567825</v>
      </c>
      <c r="AK98" s="28">
        <f t="shared" si="125"/>
        <v>2420.358865</v>
      </c>
      <c r="AL98" s="28">
        <f t="shared" si="125"/>
        <v>1888.673855</v>
      </c>
      <c r="AM98" s="28">
        <f t="shared" si="125"/>
        <v>1764.650238</v>
      </c>
      <c r="AN98" s="28">
        <f t="shared" si="125"/>
        <v>1295.989198</v>
      </c>
      <c r="AO98" s="28">
        <f t="shared" si="125"/>
        <v>2249.842673</v>
      </c>
      <c r="AP98" s="28">
        <f t="shared" si="125"/>
        <v>1670.579653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2357.613823</v>
      </c>
      <c r="AU98" s="28">
        <f t="shared" si="125"/>
        <v>2262.056219</v>
      </c>
      <c r="AV98" s="28">
        <f t="shared" si="125"/>
        <v>1803.0387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2098.907136</v>
      </c>
      <c r="BB98" s="28">
        <f t="shared" si="125"/>
        <v>636.9434937</v>
      </c>
      <c r="BC98" s="28">
        <f t="shared" si="125"/>
        <v>878.5736203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295.0069319</v>
      </c>
      <c r="BI98" s="28">
        <f t="shared" si="125"/>
        <v>1732.550996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1147.122118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1531.330894</v>
      </c>
    </row>
    <row r="99">
      <c r="A99" s="1"/>
      <c r="B99" s="30"/>
      <c r="C99" s="31"/>
      <c r="D99" s="31"/>
      <c r="E99" s="31"/>
      <c r="F99" s="44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1656.567825</v>
      </c>
      <c r="AK99" s="28">
        <f t="shared" si="126"/>
        <v>2420.358865</v>
      </c>
      <c r="AL99" s="28">
        <f t="shared" si="126"/>
        <v>1888.673855</v>
      </c>
      <c r="AM99" s="28">
        <f t="shared" si="126"/>
        <v>1764.650238</v>
      </c>
      <c r="AN99" s="28">
        <f t="shared" si="126"/>
        <v>1295.989198</v>
      </c>
      <c r="AO99" s="28">
        <f t="shared" si="126"/>
        <v>2249.842673</v>
      </c>
      <c r="AP99" s="28">
        <f t="shared" si="126"/>
        <v>1670.579653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2357.613823</v>
      </c>
      <c r="AU99" s="28">
        <f t="shared" si="126"/>
        <v>2262.056219</v>
      </c>
      <c r="AV99" s="28">
        <f t="shared" si="126"/>
        <v>1803.0387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2098.907136</v>
      </c>
      <c r="BB99" s="28">
        <f t="shared" si="126"/>
        <v>636.9434937</v>
      </c>
      <c r="BC99" s="28">
        <f t="shared" si="126"/>
        <v>878.5736203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295.0069319</v>
      </c>
      <c r="BI99" s="28">
        <f t="shared" si="126"/>
        <v>1732.550996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1147.122118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1531.330894</v>
      </c>
    </row>
    <row r="100">
      <c r="A100" s="1"/>
      <c r="B100" s="30"/>
      <c r="C100" s="31"/>
      <c r="D100" s="31"/>
      <c r="E100" s="31"/>
      <c r="F100" s="44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1656.567825</v>
      </c>
      <c r="AK100" s="28">
        <f t="shared" si="127"/>
        <v>2420.358865</v>
      </c>
      <c r="AL100" s="28">
        <f t="shared" si="127"/>
        <v>1888.673855</v>
      </c>
      <c r="AM100" s="28">
        <f t="shared" si="127"/>
        <v>1764.650238</v>
      </c>
      <c r="AN100" s="28">
        <f t="shared" si="127"/>
        <v>1295.989198</v>
      </c>
      <c r="AO100" s="28">
        <f t="shared" si="127"/>
        <v>2249.842673</v>
      </c>
      <c r="AP100" s="28">
        <f t="shared" si="127"/>
        <v>1670.579653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2357.613823</v>
      </c>
      <c r="AU100" s="28">
        <f t="shared" si="127"/>
        <v>2262.056219</v>
      </c>
      <c r="AV100" s="28">
        <f t="shared" si="127"/>
        <v>1803.0387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2098.907136</v>
      </c>
      <c r="BB100" s="28">
        <f t="shared" si="127"/>
        <v>636.9434937</v>
      </c>
      <c r="BC100" s="28">
        <f t="shared" si="127"/>
        <v>878.5736203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295.0069319</v>
      </c>
      <c r="BI100" s="28">
        <f t="shared" si="127"/>
        <v>1732.550996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1147.122118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1531.330894</v>
      </c>
    </row>
    <row r="101">
      <c r="A101" s="1"/>
      <c r="B101" s="30"/>
      <c r="C101" s="31"/>
      <c r="D101" s="31"/>
      <c r="E101" s="31"/>
      <c r="F101" s="44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1656.567825</v>
      </c>
      <c r="AK101" s="28">
        <f t="shared" si="128"/>
        <v>2420.358865</v>
      </c>
      <c r="AL101" s="28">
        <f t="shared" si="128"/>
        <v>1888.673855</v>
      </c>
      <c r="AM101" s="28">
        <f t="shared" si="128"/>
        <v>1764.650238</v>
      </c>
      <c r="AN101" s="28">
        <f t="shared" si="128"/>
        <v>1295.989198</v>
      </c>
      <c r="AO101" s="28">
        <f t="shared" si="128"/>
        <v>2249.842673</v>
      </c>
      <c r="AP101" s="28">
        <f t="shared" si="128"/>
        <v>1670.579653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2357.613823</v>
      </c>
      <c r="AU101" s="28">
        <f t="shared" si="128"/>
        <v>2262.056219</v>
      </c>
      <c r="AV101" s="28">
        <f t="shared" si="128"/>
        <v>1803.0387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2098.907136</v>
      </c>
      <c r="BB101" s="28">
        <f t="shared" si="128"/>
        <v>636.9434937</v>
      </c>
      <c r="BC101" s="28">
        <f t="shared" si="128"/>
        <v>878.5736203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295.0069319</v>
      </c>
      <c r="BI101" s="28">
        <f t="shared" si="128"/>
        <v>1732.550996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1147.122118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1531.330894</v>
      </c>
    </row>
    <row r="102">
      <c r="A102" s="1"/>
      <c r="B102" s="30"/>
      <c r="C102" s="31"/>
      <c r="D102" s="31"/>
      <c r="E102" s="31"/>
      <c r="F102" s="44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1656.567825</v>
      </c>
      <c r="AK102" s="28">
        <f t="shared" si="129"/>
        <v>2420.358865</v>
      </c>
      <c r="AL102" s="28">
        <f t="shared" si="129"/>
        <v>1888.673855</v>
      </c>
      <c r="AM102" s="28">
        <f t="shared" si="129"/>
        <v>1764.650238</v>
      </c>
      <c r="AN102" s="28">
        <f t="shared" si="129"/>
        <v>1295.989198</v>
      </c>
      <c r="AO102" s="28">
        <f t="shared" si="129"/>
        <v>2249.842673</v>
      </c>
      <c r="AP102" s="28">
        <f t="shared" si="129"/>
        <v>1670.579653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2357.613823</v>
      </c>
      <c r="AU102" s="28">
        <f t="shared" si="129"/>
        <v>2262.056219</v>
      </c>
      <c r="AV102" s="28">
        <f t="shared" si="129"/>
        <v>1803.0387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2098.907136</v>
      </c>
      <c r="BB102" s="28">
        <f t="shared" si="129"/>
        <v>636.9434937</v>
      </c>
      <c r="BC102" s="28">
        <f t="shared" si="129"/>
        <v>878.5736203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295.0069319</v>
      </c>
      <c r="BI102" s="28">
        <f t="shared" si="129"/>
        <v>1732.550996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1147.122118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1531.330894</v>
      </c>
    </row>
    <row r="103">
      <c r="A103" s="1"/>
      <c r="B103" s="30"/>
      <c r="C103" s="31"/>
      <c r="D103" s="31"/>
      <c r="E103" s="31"/>
      <c r="F103" s="44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1656.567825</v>
      </c>
      <c r="AK103" s="28">
        <f t="shared" si="130"/>
        <v>2420.358865</v>
      </c>
      <c r="AL103" s="28">
        <f t="shared" si="130"/>
        <v>1888.673855</v>
      </c>
      <c r="AM103" s="28">
        <f t="shared" si="130"/>
        <v>1764.650238</v>
      </c>
      <c r="AN103" s="28">
        <f t="shared" si="130"/>
        <v>1295.989198</v>
      </c>
      <c r="AO103" s="28">
        <f t="shared" si="130"/>
        <v>2249.842673</v>
      </c>
      <c r="AP103" s="28">
        <f t="shared" si="130"/>
        <v>1670.579653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2357.613823</v>
      </c>
      <c r="AU103" s="28">
        <f t="shared" si="130"/>
        <v>2262.056219</v>
      </c>
      <c r="AV103" s="28">
        <f t="shared" si="130"/>
        <v>1803.0387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2098.907136</v>
      </c>
      <c r="BB103" s="28">
        <f t="shared" si="130"/>
        <v>636.9434937</v>
      </c>
      <c r="BC103" s="28">
        <f t="shared" si="130"/>
        <v>878.5736203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295.0069319</v>
      </c>
      <c r="BI103" s="28">
        <f t="shared" si="130"/>
        <v>1732.550996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1147.122118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1531.330894</v>
      </c>
    </row>
    <row r="104">
      <c r="A104" s="1"/>
      <c r="B104" s="30"/>
      <c r="C104" s="31"/>
      <c r="D104" s="31"/>
      <c r="E104" s="31"/>
      <c r="F104" s="44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1656.567825</v>
      </c>
      <c r="AK104" s="28">
        <f t="shared" si="131"/>
        <v>2420.358865</v>
      </c>
      <c r="AL104" s="28">
        <f t="shared" si="131"/>
        <v>1888.673855</v>
      </c>
      <c r="AM104" s="28">
        <f t="shared" si="131"/>
        <v>1764.650238</v>
      </c>
      <c r="AN104" s="28">
        <f t="shared" si="131"/>
        <v>1295.989198</v>
      </c>
      <c r="AO104" s="28">
        <f t="shared" si="131"/>
        <v>2249.842673</v>
      </c>
      <c r="AP104" s="28">
        <f t="shared" si="131"/>
        <v>1670.579653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2357.613823</v>
      </c>
      <c r="AU104" s="28">
        <f t="shared" si="131"/>
        <v>2262.056219</v>
      </c>
      <c r="AV104" s="28">
        <f t="shared" si="131"/>
        <v>1803.0387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2098.907136</v>
      </c>
      <c r="BB104" s="28">
        <f t="shared" si="131"/>
        <v>636.9434937</v>
      </c>
      <c r="BC104" s="28">
        <f t="shared" si="131"/>
        <v>878.5736203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295.0069319</v>
      </c>
      <c r="BI104" s="28">
        <f t="shared" si="131"/>
        <v>1732.550996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1147.122118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1531.330894</v>
      </c>
    </row>
    <row r="105">
      <c r="A105" s="1"/>
      <c r="B105" s="30"/>
      <c r="C105" s="31"/>
      <c r="D105" s="31"/>
      <c r="E105" s="31"/>
      <c r="F105" s="44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1656.567825</v>
      </c>
      <c r="AK105" s="28">
        <f t="shared" si="132"/>
        <v>2420.358865</v>
      </c>
      <c r="AL105" s="28">
        <f t="shared" si="132"/>
        <v>1888.673855</v>
      </c>
      <c r="AM105" s="28">
        <f t="shared" si="132"/>
        <v>1764.650238</v>
      </c>
      <c r="AN105" s="28">
        <f t="shared" si="132"/>
        <v>1295.989198</v>
      </c>
      <c r="AO105" s="28">
        <f t="shared" si="132"/>
        <v>2249.842673</v>
      </c>
      <c r="AP105" s="28">
        <f t="shared" si="132"/>
        <v>1670.579653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2357.613823</v>
      </c>
      <c r="AU105" s="28">
        <f t="shared" si="132"/>
        <v>2262.056219</v>
      </c>
      <c r="AV105" s="28">
        <f t="shared" si="132"/>
        <v>1803.0387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2098.907136</v>
      </c>
      <c r="BB105" s="28">
        <f t="shared" si="132"/>
        <v>636.9434937</v>
      </c>
      <c r="BC105" s="28">
        <f t="shared" si="132"/>
        <v>878.5736203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295.0069319</v>
      </c>
      <c r="BI105" s="28">
        <f t="shared" si="132"/>
        <v>1732.550996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1147.122118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1531.330894</v>
      </c>
    </row>
    <row r="106">
      <c r="A106" s="1"/>
      <c r="B106" s="30"/>
      <c r="C106" s="31"/>
      <c r="D106" s="31"/>
      <c r="E106" s="31"/>
      <c r="F106" s="44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1656.567825</v>
      </c>
      <c r="AK106" s="28">
        <f t="shared" si="133"/>
        <v>2420.358865</v>
      </c>
      <c r="AL106" s="28">
        <f t="shared" si="133"/>
        <v>1888.673855</v>
      </c>
      <c r="AM106" s="28">
        <f t="shared" si="133"/>
        <v>1764.650238</v>
      </c>
      <c r="AN106" s="28">
        <f t="shared" si="133"/>
        <v>1295.989198</v>
      </c>
      <c r="AO106" s="28">
        <f t="shared" si="133"/>
        <v>2249.842673</v>
      </c>
      <c r="AP106" s="28">
        <f t="shared" si="133"/>
        <v>1670.579653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2357.613823</v>
      </c>
      <c r="AU106" s="28">
        <f t="shared" si="133"/>
        <v>2262.056219</v>
      </c>
      <c r="AV106" s="28">
        <f t="shared" si="133"/>
        <v>1803.0387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2098.907136</v>
      </c>
      <c r="BB106" s="28">
        <f t="shared" si="133"/>
        <v>636.9434937</v>
      </c>
      <c r="BC106" s="28">
        <f t="shared" si="133"/>
        <v>878.5736203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295.0069319</v>
      </c>
      <c r="BI106" s="28">
        <f t="shared" si="133"/>
        <v>1732.550996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1147.122118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1531.330894</v>
      </c>
    </row>
    <row r="107">
      <c r="A107" s="1"/>
      <c r="B107" s="30"/>
      <c r="C107" s="31"/>
      <c r="D107" s="31"/>
      <c r="E107" s="31"/>
      <c r="F107" s="44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1656.567825</v>
      </c>
      <c r="AK107" s="28">
        <f t="shared" si="134"/>
        <v>2420.358865</v>
      </c>
      <c r="AL107" s="28">
        <f t="shared" si="134"/>
        <v>1888.673855</v>
      </c>
      <c r="AM107" s="28">
        <f t="shared" si="134"/>
        <v>1764.650238</v>
      </c>
      <c r="AN107" s="28">
        <f t="shared" si="134"/>
        <v>1295.989198</v>
      </c>
      <c r="AO107" s="28">
        <f t="shared" si="134"/>
        <v>2249.842673</v>
      </c>
      <c r="AP107" s="28">
        <f t="shared" si="134"/>
        <v>1670.579653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2357.613823</v>
      </c>
      <c r="AU107" s="28">
        <f t="shared" si="134"/>
        <v>2262.056219</v>
      </c>
      <c r="AV107" s="28">
        <f t="shared" si="134"/>
        <v>1803.0387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2098.907136</v>
      </c>
      <c r="BB107" s="28">
        <f t="shared" si="134"/>
        <v>636.9434937</v>
      </c>
      <c r="BC107" s="28">
        <f t="shared" si="134"/>
        <v>878.5736203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295.0069319</v>
      </c>
      <c r="BI107" s="28">
        <f t="shared" si="134"/>
        <v>1732.550996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1147.122118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1531.330894</v>
      </c>
    </row>
    <row r="108">
      <c r="A108" s="1"/>
      <c r="B108" s="30"/>
      <c r="C108" s="31"/>
      <c r="D108" s="31"/>
      <c r="E108" s="31"/>
      <c r="F108" s="44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1656.567825</v>
      </c>
      <c r="AK108" s="28">
        <f t="shared" si="135"/>
        <v>2420.358865</v>
      </c>
      <c r="AL108" s="28">
        <f t="shared" si="135"/>
        <v>1888.673855</v>
      </c>
      <c r="AM108" s="28">
        <f t="shared" si="135"/>
        <v>1764.650238</v>
      </c>
      <c r="AN108" s="28">
        <f t="shared" si="135"/>
        <v>1295.989198</v>
      </c>
      <c r="AO108" s="28">
        <f t="shared" si="135"/>
        <v>2249.842673</v>
      </c>
      <c r="AP108" s="28">
        <f t="shared" si="135"/>
        <v>1670.579653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2357.613823</v>
      </c>
      <c r="AU108" s="28">
        <f t="shared" si="135"/>
        <v>2262.056219</v>
      </c>
      <c r="AV108" s="28">
        <f t="shared" si="135"/>
        <v>1803.0387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2098.907136</v>
      </c>
      <c r="BB108" s="28">
        <f t="shared" si="135"/>
        <v>636.9434937</v>
      </c>
      <c r="BC108" s="28">
        <f t="shared" si="135"/>
        <v>878.5736203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295.0069319</v>
      </c>
      <c r="BI108" s="28">
        <f t="shared" si="135"/>
        <v>1732.550996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1147.122118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1531.330894</v>
      </c>
    </row>
    <row r="109">
      <c r="A109" s="1"/>
      <c r="B109" s="30"/>
      <c r="C109" s="31"/>
      <c r="D109" s="31"/>
      <c r="E109" s="31"/>
      <c r="F109" s="44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1656.567825</v>
      </c>
      <c r="AK109" s="28">
        <f t="shared" si="136"/>
        <v>2420.358865</v>
      </c>
      <c r="AL109" s="28">
        <f t="shared" si="136"/>
        <v>1888.673855</v>
      </c>
      <c r="AM109" s="28">
        <f t="shared" si="136"/>
        <v>1764.650238</v>
      </c>
      <c r="AN109" s="28">
        <f t="shared" si="136"/>
        <v>1295.989198</v>
      </c>
      <c r="AO109" s="28">
        <f t="shared" si="136"/>
        <v>2249.842673</v>
      </c>
      <c r="AP109" s="28">
        <f t="shared" si="136"/>
        <v>1670.579653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2357.613823</v>
      </c>
      <c r="AU109" s="28">
        <f t="shared" si="136"/>
        <v>2262.056219</v>
      </c>
      <c r="AV109" s="28">
        <f t="shared" si="136"/>
        <v>1803.0387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2098.907136</v>
      </c>
      <c r="BB109" s="28">
        <f t="shared" si="136"/>
        <v>636.9434937</v>
      </c>
      <c r="BC109" s="28">
        <f t="shared" si="136"/>
        <v>878.5736203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295.0069319</v>
      </c>
      <c r="BI109" s="28">
        <f t="shared" si="136"/>
        <v>1732.550996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1147.122118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1531.330894</v>
      </c>
    </row>
    <row r="110">
      <c r="A110" s="1"/>
      <c r="B110" s="30"/>
      <c r="C110" s="31"/>
      <c r="D110" s="31"/>
      <c r="E110" s="31"/>
      <c r="F110" s="44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1656.567825</v>
      </c>
      <c r="AK110" s="28">
        <f t="shared" si="137"/>
        <v>2420.358865</v>
      </c>
      <c r="AL110" s="28">
        <f t="shared" si="137"/>
        <v>1888.673855</v>
      </c>
      <c r="AM110" s="28">
        <f t="shared" si="137"/>
        <v>1764.650238</v>
      </c>
      <c r="AN110" s="28">
        <f t="shared" si="137"/>
        <v>1295.989198</v>
      </c>
      <c r="AO110" s="28">
        <f t="shared" si="137"/>
        <v>2249.842673</v>
      </c>
      <c r="AP110" s="28">
        <f t="shared" si="137"/>
        <v>1670.579653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2357.613823</v>
      </c>
      <c r="AU110" s="28">
        <f t="shared" si="137"/>
        <v>2262.056219</v>
      </c>
      <c r="AV110" s="28">
        <f t="shared" si="137"/>
        <v>1803.0387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2098.907136</v>
      </c>
      <c r="BB110" s="28">
        <f t="shared" si="137"/>
        <v>636.9434937</v>
      </c>
      <c r="BC110" s="28">
        <f t="shared" si="137"/>
        <v>878.5736203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295.0069319</v>
      </c>
      <c r="BI110" s="28">
        <f t="shared" si="137"/>
        <v>1732.550996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1147.122118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1531.330894</v>
      </c>
    </row>
    <row r="111">
      <c r="A111" s="1"/>
      <c r="B111" s="30"/>
      <c r="C111" s="31"/>
      <c r="D111" s="31"/>
      <c r="E111" s="31"/>
      <c r="F111" s="44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1656.567825</v>
      </c>
      <c r="AK111" s="28">
        <f t="shared" si="138"/>
        <v>2420.358865</v>
      </c>
      <c r="AL111" s="28">
        <f t="shared" si="138"/>
        <v>1888.673855</v>
      </c>
      <c r="AM111" s="28">
        <f t="shared" si="138"/>
        <v>1764.650238</v>
      </c>
      <c r="AN111" s="28">
        <f t="shared" si="138"/>
        <v>1295.989198</v>
      </c>
      <c r="AO111" s="28">
        <f t="shared" si="138"/>
        <v>2249.842673</v>
      </c>
      <c r="AP111" s="28">
        <f t="shared" si="138"/>
        <v>1670.579653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2357.613823</v>
      </c>
      <c r="AU111" s="28">
        <f t="shared" si="138"/>
        <v>2262.056219</v>
      </c>
      <c r="AV111" s="28">
        <f t="shared" si="138"/>
        <v>1803.0387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2098.907136</v>
      </c>
      <c r="BB111" s="28">
        <f t="shared" si="138"/>
        <v>636.9434937</v>
      </c>
      <c r="BC111" s="28">
        <f t="shared" si="138"/>
        <v>878.5736203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295.0069319</v>
      </c>
      <c r="BI111" s="28">
        <f t="shared" si="138"/>
        <v>1732.550996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1147.122118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1531.330894</v>
      </c>
    </row>
    <row r="112">
      <c r="A112" s="1"/>
      <c r="B112" s="30"/>
      <c r="C112" s="31"/>
      <c r="D112" s="31"/>
      <c r="E112" s="31"/>
      <c r="F112" s="44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1656.567825</v>
      </c>
      <c r="AK112" s="28">
        <f t="shared" si="139"/>
        <v>2420.358865</v>
      </c>
      <c r="AL112" s="28">
        <f t="shared" si="139"/>
        <v>1888.673855</v>
      </c>
      <c r="AM112" s="28">
        <f t="shared" si="139"/>
        <v>1764.650238</v>
      </c>
      <c r="AN112" s="28">
        <f t="shared" si="139"/>
        <v>1295.989198</v>
      </c>
      <c r="AO112" s="28">
        <f t="shared" si="139"/>
        <v>2249.842673</v>
      </c>
      <c r="AP112" s="28">
        <f t="shared" si="139"/>
        <v>1670.579653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2357.613823</v>
      </c>
      <c r="AU112" s="28">
        <f t="shared" si="139"/>
        <v>2262.056219</v>
      </c>
      <c r="AV112" s="28">
        <f t="shared" si="139"/>
        <v>1803.0387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2098.907136</v>
      </c>
      <c r="BB112" s="28">
        <f t="shared" si="139"/>
        <v>636.9434937</v>
      </c>
      <c r="BC112" s="28">
        <f t="shared" si="139"/>
        <v>878.5736203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295.0069319</v>
      </c>
      <c r="BI112" s="28">
        <f t="shared" si="139"/>
        <v>1732.550996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1147.122118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1531.330894</v>
      </c>
    </row>
    <row r="113">
      <c r="A113" s="1"/>
      <c r="B113" s="30"/>
      <c r="C113" s="31"/>
      <c r="D113" s="31"/>
      <c r="E113" s="31"/>
      <c r="F113" s="44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1656.567825</v>
      </c>
      <c r="AK113" s="28">
        <f t="shared" si="140"/>
        <v>2420.358865</v>
      </c>
      <c r="AL113" s="28">
        <f t="shared" si="140"/>
        <v>1888.673855</v>
      </c>
      <c r="AM113" s="28">
        <f t="shared" si="140"/>
        <v>1764.650238</v>
      </c>
      <c r="AN113" s="28">
        <f t="shared" si="140"/>
        <v>1295.989198</v>
      </c>
      <c r="AO113" s="28">
        <f t="shared" si="140"/>
        <v>2249.842673</v>
      </c>
      <c r="AP113" s="28">
        <f t="shared" si="140"/>
        <v>1670.579653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2357.613823</v>
      </c>
      <c r="AU113" s="28">
        <f t="shared" si="140"/>
        <v>2262.056219</v>
      </c>
      <c r="AV113" s="28">
        <f t="shared" si="140"/>
        <v>1803.0387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2098.907136</v>
      </c>
      <c r="BB113" s="28">
        <f t="shared" si="140"/>
        <v>636.9434937</v>
      </c>
      <c r="BC113" s="28">
        <f t="shared" si="140"/>
        <v>878.5736203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295.0069319</v>
      </c>
      <c r="BI113" s="28">
        <f t="shared" si="140"/>
        <v>1732.550996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1147.122118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1531.330894</v>
      </c>
    </row>
    <row r="114">
      <c r="A114" s="1"/>
      <c r="B114" s="30"/>
      <c r="C114" s="31"/>
      <c r="D114" s="31"/>
      <c r="E114" s="31"/>
      <c r="F114" s="44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1656.567825</v>
      </c>
      <c r="AK114" s="28">
        <f t="shared" si="141"/>
        <v>2420.358865</v>
      </c>
      <c r="AL114" s="28">
        <f t="shared" si="141"/>
        <v>1888.673855</v>
      </c>
      <c r="AM114" s="28">
        <f t="shared" si="141"/>
        <v>1764.650238</v>
      </c>
      <c r="AN114" s="28">
        <f t="shared" si="141"/>
        <v>1295.989198</v>
      </c>
      <c r="AO114" s="28">
        <f t="shared" si="141"/>
        <v>2249.842673</v>
      </c>
      <c r="AP114" s="28">
        <f t="shared" si="141"/>
        <v>1670.579653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2357.613823</v>
      </c>
      <c r="AU114" s="28">
        <f t="shared" si="141"/>
        <v>2262.056219</v>
      </c>
      <c r="AV114" s="28">
        <f t="shared" si="141"/>
        <v>1803.0387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2098.907136</v>
      </c>
      <c r="BB114" s="28">
        <f t="shared" si="141"/>
        <v>636.9434937</v>
      </c>
      <c r="BC114" s="28">
        <f t="shared" si="141"/>
        <v>878.5736203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295.0069319</v>
      </c>
      <c r="BI114" s="28">
        <f t="shared" si="141"/>
        <v>1732.550996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1147.122118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1531.330894</v>
      </c>
    </row>
    <row r="115">
      <c r="A115" s="1"/>
      <c r="B115" s="30"/>
      <c r="C115" s="31"/>
      <c r="D115" s="31"/>
      <c r="E115" s="31"/>
      <c r="F115" s="44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1656.567825</v>
      </c>
      <c r="AK115" s="28">
        <f t="shared" si="142"/>
        <v>2420.358865</v>
      </c>
      <c r="AL115" s="28">
        <f t="shared" si="142"/>
        <v>1888.673855</v>
      </c>
      <c r="AM115" s="28">
        <f t="shared" si="142"/>
        <v>1764.650238</v>
      </c>
      <c r="AN115" s="28">
        <f t="shared" si="142"/>
        <v>1295.989198</v>
      </c>
      <c r="AO115" s="28">
        <f t="shared" si="142"/>
        <v>2249.842673</v>
      </c>
      <c r="AP115" s="28">
        <f t="shared" si="142"/>
        <v>1670.579653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2357.613823</v>
      </c>
      <c r="AU115" s="28">
        <f t="shared" si="142"/>
        <v>2262.056219</v>
      </c>
      <c r="AV115" s="28">
        <f t="shared" si="142"/>
        <v>1803.0387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2098.907136</v>
      </c>
      <c r="BB115" s="28">
        <f t="shared" si="142"/>
        <v>636.9434937</v>
      </c>
      <c r="BC115" s="28">
        <f t="shared" si="142"/>
        <v>878.5736203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295.0069319</v>
      </c>
      <c r="BI115" s="28">
        <f t="shared" si="142"/>
        <v>1732.550996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1147.122118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1531.330894</v>
      </c>
    </row>
    <row r="116">
      <c r="A116" s="1"/>
      <c r="B116" s="30"/>
      <c r="C116" s="31"/>
      <c r="D116" s="31"/>
      <c r="E116" s="31"/>
      <c r="F116" s="44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1656.567825</v>
      </c>
      <c r="AK116" s="28">
        <f t="shared" si="143"/>
        <v>2420.358865</v>
      </c>
      <c r="AL116" s="28">
        <f t="shared" si="143"/>
        <v>1888.673855</v>
      </c>
      <c r="AM116" s="28">
        <f t="shared" si="143"/>
        <v>1764.650238</v>
      </c>
      <c r="AN116" s="28">
        <f t="shared" si="143"/>
        <v>1295.989198</v>
      </c>
      <c r="AO116" s="28">
        <f t="shared" si="143"/>
        <v>2249.842673</v>
      </c>
      <c r="AP116" s="28">
        <f t="shared" si="143"/>
        <v>1670.579653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2357.613823</v>
      </c>
      <c r="AU116" s="28">
        <f t="shared" si="143"/>
        <v>2262.056219</v>
      </c>
      <c r="AV116" s="28">
        <f t="shared" si="143"/>
        <v>1803.0387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2098.907136</v>
      </c>
      <c r="BB116" s="28">
        <f t="shared" si="143"/>
        <v>636.9434937</v>
      </c>
      <c r="BC116" s="28">
        <f t="shared" si="143"/>
        <v>878.5736203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295.0069319</v>
      </c>
      <c r="BI116" s="28">
        <f t="shared" si="143"/>
        <v>1732.550996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1147.122118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1531.330894</v>
      </c>
    </row>
    <row r="117">
      <c r="A117" s="1"/>
      <c r="B117" s="30"/>
      <c r="C117" s="31"/>
      <c r="D117" s="31"/>
      <c r="E117" s="31"/>
      <c r="F117" s="44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1656.567825</v>
      </c>
      <c r="AK117" s="28">
        <f t="shared" si="144"/>
        <v>2420.358865</v>
      </c>
      <c r="AL117" s="28">
        <f t="shared" si="144"/>
        <v>1888.673855</v>
      </c>
      <c r="AM117" s="28">
        <f t="shared" si="144"/>
        <v>1764.650238</v>
      </c>
      <c r="AN117" s="28">
        <f t="shared" si="144"/>
        <v>1295.989198</v>
      </c>
      <c r="AO117" s="28">
        <f t="shared" si="144"/>
        <v>2249.842673</v>
      </c>
      <c r="AP117" s="28">
        <f t="shared" si="144"/>
        <v>1670.579653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2357.613823</v>
      </c>
      <c r="AU117" s="28">
        <f t="shared" si="144"/>
        <v>2262.056219</v>
      </c>
      <c r="AV117" s="28">
        <f t="shared" si="144"/>
        <v>1803.0387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2098.907136</v>
      </c>
      <c r="BB117" s="28">
        <f t="shared" si="144"/>
        <v>636.9434937</v>
      </c>
      <c r="BC117" s="28">
        <f t="shared" si="144"/>
        <v>878.5736203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295.0069319</v>
      </c>
      <c r="BI117" s="28">
        <f t="shared" si="144"/>
        <v>1732.550996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1147.122118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1531.330894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1656.567825</v>
      </c>
      <c r="AK118" s="28">
        <f t="shared" si="145"/>
        <v>2420.358865</v>
      </c>
      <c r="AL118" s="28">
        <f t="shared" si="145"/>
        <v>1888.673855</v>
      </c>
      <c r="AM118" s="28">
        <f t="shared" si="145"/>
        <v>1764.650238</v>
      </c>
      <c r="AN118" s="28">
        <f t="shared" si="145"/>
        <v>1295.989198</v>
      </c>
      <c r="AO118" s="28">
        <f t="shared" si="145"/>
        <v>2249.842673</v>
      </c>
      <c r="AP118" s="28">
        <f t="shared" si="145"/>
        <v>1670.579653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2357.613823</v>
      </c>
      <c r="AU118" s="28">
        <f t="shared" si="145"/>
        <v>2262.056219</v>
      </c>
      <c r="AV118" s="28">
        <f t="shared" si="145"/>
        <v>1803.0387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2098.907136</v>
      </c>
      <c r="BB118" s="28">
        <f t="shared" si="145"/>
        <v>636.9434937</v>
      </c>
      <c r="BC118" s="28">
        <f t="shared" si="145"/>
        <v>878.5736203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295.0069319</v>
      </c>
      <c r="BI118" s="28">
        <f t="shared" si="145"/>
        <v>1732.550996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1147.122118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1531.330894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1656.567825</v>
      </c>
      <c r="AK119" s="28">
        <f t="shared" si="146"/>
        <v>2420.358865</v>
      </c>
      <c r="AL119" s="28">
        <f t="shared" si="146"/>
        <v>1888.673855</v>
      </c>
      <c r="AM119" s="28">
        <f t="shared" si="146"/>
        <v>1764.650238</v>
      </c>
      <c r="AN119" s="28">
        <f t="shared" si="146"/>
        <v>1295.989198</v>
      </c>
      <c r="AO119" s="28">
        <f t="shared" si="146"/>
        <v>2249.842673</v>
      </c>
      <c r="AP119" s="28">
        <f t="shared" si="146"/>
        <v>1670.579653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2357.613823</v>
      </c>
      <c r="AU119" s="28">
        <f t="shared" si="146"/>
        <v>2262.056219</v>
      </c>
      <c r="AV119" s="28">
        <f t="shared" si="146"/>
        <v>1803.0387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2098.907136</v>
      </c>
      <c r="BB119" s="28">
        <f t="shared" si="146"/>
        <v>636.9434937</v>
      </c>
      <c r="BC119" s="28">
        <f t="shared" si="146"/>
        <v>878.5736203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295.0069319</v>
      </c>
      <c r="BI119" s="28">
        <f t="shared" si="146"/>
        <v>1732.550996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1147.122118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1531.330894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1656.567825</v>
      </c>
      <c r="AK120" s="28">
        <f t="shared" si="147"/>
        <v>2420.358865</v>
      </c>
      <c r="AL120" s="28">
        <f t="shared" si="147"/>
        <v>1888.673855</v>
      </c>
      <c r="AM120" s="28">
        <f t="shared" si="147"/>
        <v>1764.650238</v>
      </c>
      <c r="AN120" s="28">
        <f t="shared" si="147"/>
        <v>1295.989198</v>
      </c>
      <c r="AO120" s="28">
        <f t="shared" si="147"/>
        <v>2249.842673</v>
      </c>
      <c r="AP120" s="28">
        <f t="shared" si="147"/>
        <v>1670.579653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2357.613823</v>
      </c>
      <c r="AU120" s="28">
        <f t="shared" si="147"/>
        <v>2262.056219</v>
      </c>
      <c r="AV120" s="28">
        <f t="shared" si="147"/>
        <v>1803.0387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2098.907136</v>
      </c>
      <c r="BB120" s="28">
        <f t="shared" si="147"/>
        <v>636.9434937</v>
      </c>
      <c r="BC120" s="28">
        <f t="shared" si="147"/>
        <v>878.5736203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295.0069319</v>
      </c>
      <c r="BI120" s="28">
        <f t="shared" si="147"/>
        <v>1732.550996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1147.122118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1531.330894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1656.567825</v>
      </c>
      <c r="AK121" s="28">
        <f t="shared" si="148"/>
        <v>2420.358865</v>
      </c>
      <c r="AL121" s="28">
        <f t="shared" si="148"/>
        <v>1888.673855</v>
      </c>
      <c r="AM121" s="28">
        <f t="shared" si="148"/>
        <v>1764.650238</v>
      </c>
      <c r="AN121" s="28">
        <f t="shared" si="148"/>
        <v>1295.989198</v>
      </c>
      <c r="AO121" s="28">
        <f t="shared" si="148"/>
        <v>2249.842673</v>
      </c>
      <c r="AP121" s="28">
        <f t="shared" si="148"/>
        <v>1670.579653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2357.613823</v>
      </c>
      <c r="AU121" s="28">
        <f t="shared" si="148"/>
        <v>2262.056219</v>
      </c>
      <c r="AV121" s="28">
        <f t="shared" si="148"/>
        <v>1803.0387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2098.907136</v>
      </c>
      <c r="BB121" s="28">
        <f t="shared" si="148"/>
        <v>636.9434937</v>
      </c>
      <c r="BC121" s="28">
        <f t="shared" si="148"/>
        <v>878.5736203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295.0069319</v>
      </c>
      <c r="BI121" s="28">
        <f t="shared" si="148"/>
        <v>1732.550996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1147.122118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1531.330894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1656.567825</v>
      </c>
      <c r="AK122" s="28">
        <f t="shared" si="149"/>
        <v>2420.358865</v>
      </c>
      <c r="AL122" s="28">
        <f t="shared" si="149"/>
        <v>1888.673855</v>
      </c>
      <c r="AM122" s="28">
        <f t="shared" si="149"/>
        <v>1764.650238</v>
      </c>
      <c r="AN122" s="28">
        <f t="shared" si="149"/>
        <v>1295.989198</v>
      </c>
      <c r="AO122" s="28">
        <f t="shared" si="149"/>
        <v>2249.842673</v>
      </c>
      <c r="AP122" s="28">
        <f t="shared" si="149"/>
        <v>1670.579653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2357.613823</v>
      </c>
      <c r="AU122" s="28">
        <f t="shared" si="149"/>
        <v>2262.056219</v>
      </c>
      <c r="AV122" s="28">
        <f t="shared" si="149"/>
        <v>1803.0387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2098.907136</v>
      </c>
      <c r="BB122" s="28">
        <f t="shared" si="149"/>
        <v>636.9434937</v>
      </c>
      <c r="BC122" s="28">
        <f t="shared" si="149"/>
        <v>878.5736203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295.0069319</v>
      </c>
      <c r="BI122" s="28">
        <f t="shared" si="149"/>
        <v>1732.550996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1147.122118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1531.330894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1656.567825</v>
      </c>
      <c r="AK123" s="28">
        <f t="shared" si="150"/>
        <v>2420.358865</v>
      </c>
      <c r="AL123" s="28">
        <f t="shared" si="150"/>
        <v>1888.673855</v>
      </c>
      <c r="AM123" s="28">
        <f t="shared" si="150"/>
        <v>1764.650238</v>
      </c>
      <c r="AN123" s="28">
        <f t="shared" si="150"/>
        <v>1295.989198</v>
      </c>
      <c r="AO123" s="28">
        <f t="shared" si="150"/>
        <v>2249.842673</v>
      </c>
      <c r="AP123" s="28">
        <f t="shared" si="150"/>
        <v>1670.579653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2357.613823</v>
      </c>
      <c r="AU123" s="28">
        <f t="shared" si="150"/>
        <v>2262.056219</v>
      </c>
      <c r="AV123" s="28">
        <f t="shared" si="150"/>
        <v>1803.0387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2098.907136</v>
      </c>
      <c r="BB123" s="28">
        <f t="shared" si="150"/>
        <v>636.9434937</v>
      </c>
      <c r="BC123" s="28">
        <f t="shared" si="150"/>
        <v>878.5736203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295.0069319</v>
      </c>
      <c r="BI123" s="28">
        <f t="shared" si="150"/>
        <v>1732.550996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1147.122118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1531.330894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1656.567825</v>
      </c>
      <c r="AK124" s="28">
        <f t="shared" si="151"/>
        <v>2420.358865</v>
      </c>
      <c r="AL124" s="28">
        <f t="shared" si="151"/>
        <v>1888.673855</v>
      </c>
      <c r="AM124" s="28">
        <f t="shared" si="151"/>
        <v>1764.650238</v>
      </c>
      <c r="AN124" s="28">
        <f t="shared" si="151"/>
        <v>1295.989198</v>
      </c>
      <c r="AO124" s="28">
        <f t="shared" si="151"/>
        <v>2249.842673</v>
      </c>
      <c r="AP124" s="28">
        <f t="shared" si="151"/>
        <v>1670.579653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2357.613823</v>
      </c>
      <c r="AU124" s="28">
        <f t="shared" si="151"/>
        <v>2262.056219</v>
      </c>
      <c r="AV124" s="28">
        <f t="shared" si="151"/>
        <v>1803.0387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2098.907136</v>
      </c>
      <c r="BB124" s="28">
        <f t="shared" si="151"/>
        <v>636.9434937</v>
      </c>
      <c r="BC124" s="28">
        <f t="shared" si="151"/>
        <v>878.5736203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295.0069319</v>
      </c>
      <c r="BI124" s="28">
        <f t="shared" si="151"/>
        <v>1732.550996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1147.122118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1531.330894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1656.567825</v>
      </c>
      <c r="AK125" s="28">
        <f t="shared" si="152"/>
        <v>2420.358865</v>
      </c>
      <c r="AL125" s="28">
        <f t="shared" si="152"/>
        <v>1888.673855</v>
      </c>
      <c r="AM125" s="28">
        <f t="shared" si="152"/>
        <v>1764.650238</v>
      </c>
      <c r="AN125" s="28">
        <f t="shared" si="152"/>
        <v>1295.989198</v>
      </c>
      <c r="AO125" s="28">
        <f t="shared" si="152"/>
        <v>2249.842673</v>
      </c>
      <c r="AP125" s="28">
        <f t="shared" si="152"/>
        <v>1670.579653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2357.613823</v>
      </c>
      <c r="AU125" s="28">
        <f t="shared" si="152"/>
        <v>2262.056219</v>
      </c>
      <c r="AV125" s="28">
        <f t="shared" si="152"/>
        <v>1803.0387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2098.907136</v>
      </c>
      <c r="BB125" s="28">
        <f t="shared" si="152"/>
        <v>636.9434937</v>
      </c>
      <c r="BC125" s="28">
        <f t="shared" si="152"/>
        <v>878.5736203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295.0069319</v>
      </c>
      <c r="BI125" s="28">
        <f t="shared" si="152"/>
        <v>1732.550996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1147.122118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1531.330894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1656.567825</v>
      </c>
      <c r="AK126" s="28">
        <f t="shared" si="153"/>
        <v>2420.358865</v>
      </c>
      <c r="AL126" s="28">
        <f t="shared" si="153"/>
        <v>1888.673855</v>
      </c>
      <c r="AM126" s="28">
        <f t="shared" si="153"/>
        <v>1764.650238</v>
      </c>
      <c r="AN126" s="28">
        <f t="shared" si="153"/>
        <v>1295.989198</v>
      </c>
      <c r="AO126" s="28">
        <f t="shared" si="153"/>
        <v>2249.842673</v>
      </c>
      <c r="AP126" s="28">
        <f t="shared" si="153"/>
        <v>1670.579653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2357.613823</v>
      </c>
      <c r="AU126" s="28">
        <f t="shared" si="153"/>
        <v>2262.056219</v>
      </c>
      <c r="AV126" s="28">
        <f t="shared" si="153"/>
        <v>1803.0387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2098.907136</v>
      </c>
      <c r="BB126" s="28">
        <f t="shared" si="153"/>
        <v>636.9434937</v>
      </c>
      <c r="BC126" s="28">
        <f t="shared" si="153"/>
        <v>878.5736203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295.0069319</v>
      </c>
      <c r="BI126" s="28">
        <f t="shared" si="153"/>
        <v>1732.550996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1147.122118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1531.330894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1656.567825</v>
      </c>
      <c r="AK127" s="28">
        <f t="shared" si="154"/>
        <v>2420.358865</v>
      </c>
      <c r="AL127" s="28">
        <f t="shared" si="154"/>
        <v>1888.673855</v>
      </c>
      <c r="AM127" s="28">
        <f t="shared" si="154"/>
        <v>1764.650238</v>
      </c>
      <c r="AN127" s="28">
        <f t="shared" si="154"/>
        <v>1295.989198</v>
      </c>
      <c r="AO127" s="28">
        <f t="shared" si="154"/>
        <v>2249.842673</v>
      </c>
      <c r="AP127" s="28">
        <f t="shared" si="154"/>
        <v>1670.579653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2357.613823</v>
      </c>
      <c r="AU127" s="28">
        <f t="shared" si="154"/>
        <v>2262.056219</v>
      </c>
      <c r="AV127" s="28">
        <f t="shared" si="154"/>
        <v>1803.0387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2098.907136</v>
      </c>
      <c r="BB127" s="28">
        <f t="shared" si="154"/>
        <v>636.9434937</v>
      </c>
      <c r="BC127" s="28">
        <f t="shared" si="154"/>
        <v>878.5736203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295.0069319</v>
      </c>
      <c r="BI127" s="28">
        <f t="shared" si="154"/>
        <v>1732.550996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1147.122118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1531.330894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1656.567825</v>
      </c>
      <c r="AK128" s="28">
        <f t="shared" si="155"/>
        <v>2420.358865</v>
      </c>
      <c r="AL128" s="28">
        <f t="shared" si="155"/>
        <v>1888.673855</v>
      </c>
      <c r="AM128" s="28">
        <f t="shared" si="155"/>
        <v>1764.650238</v>
      </c>
      <c r="AN128" s="28">
        <f t="shared" si="155"/>
        <v>1295.989198</v>
      </c>
      <c r="AO128" s="28">
        <f t="shared" si="155"/>
        <v>2249.842673</v>
      </c>
      <c r="AP128" s="28">
        <f t="shared" si="155"/>
        <v>1670.579653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2357.613823</v>
      </c>
      <c r="AU128" s="28">
        <f t="shared" si="155"/>
        <v>2262.056219</v>
      </c>
      <c r="AV128" s="28">
        <f t="shared" si="155"/>
        <v>1803.0387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2098.907136</v>
      </c>
      <c r="BB128" s="28">
        <f t="shared" si="155"/>
        <v>636.9434937</v>
      </c>
      <c r="BC128" s="28">
        <f t="shared" si="155"/>
        <v>878.5736203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295.0069319</v>
      </c>
      <c r="BI128" s="28">
        <f t="shared" si="155"/>
        <v>1732.550996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1147.122118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1531.330894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1656.567825</v>
      </c>
      <c r="AK129" s="28">
        <f t="shared" si="156"/>
        <v>2420.358865</v>
      </c>
      <c r="AL129" s="28">
        <f t="shared" si="156"/>
        <v>1888.673855</v>
      </c>
      <c r="AM129" s="28">
        <f t="shared" si="156"/>
        <v>1764.650238</v>
      </c>
      <c r="AN129" s="28">
        <f t="shared" si="156"/>
        <v>1295.989198</v>
      </c>
      <c r="AO129" s="28">
        <f t="shared" si="156"/>
        <v>2249.842673</v>
      </c>
      <c r="AP129" s="28">
        <f t="shared" si="156"/>
        <v>1670.579653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2357.613823</v>
      </c>
      <c r="AU129" s="28">
        <f t="shared" si="156"/>
        <v>2262.056219</v>
      </c>
      <c r="AV129" s="28">
        <f t="shared" si="156"/>
        <v>1803.0387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2098.907136</v>
      </c>
      <c r="BB129" s="28">
        <f t="shared" si="156"/>
        <v>636.9434937</v>
      </c>
      <c r="BC129" s="28">
        <f t="shared" si="156"/>
        <v>878.5736203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295.0069319</v>
      </c>
      <c r="BI129" s="28">
        <f t="shared" si="156"/>
        <v>1732.550996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1147.122118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1531.330894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1656.567825</v>
      </c>
      <c r="AK130" s="28">
        <f t="shared" si="157"/>
        <v>2420.358865</v>
      </c>
      <c r="AL130" s="28">
        <f t="shared" si="157"/>
        <v>1888.673855</v>
      </c>
      <c r="AM130" s="28">
        <f t="shared" si="157"/>
        <v>1764.650238</v>
      </c>
      <c r="AN130" s="28">
        <f t="shared" si="157"/>
        <v>1295.989198</v>
      </c>
      <c r="AO130" s="28">
        <f t="shared" si="157"/>
        <v>2249.842673</v>
      </c>
      <c r="AP130" s="28">
        <f t="shared" si="157"/>
        <v>1670.579653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2357.613823</v>
      </c>
      <c r="AU130" s="28">
        <f t="shared" si="157"/>
        <v>2262.056219</v>
      </c>
      <c r="AV130" s="28">
        <f t="shared" si="157"/>
        <v>1803.0387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2098.907136</v>
      </c>
      <c r="BB130" s="28">
        <f t="shared" si="157"/>
        <v>636.9434937</v>
      </c>
      <c r="BC130" s="28">
        <f t="shared" si="157"/>
        <v>878.5736203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295.0069319</v>
      </c>
      <c r="BI130" s="28">
        <f t="shared" si="157"/>
        <v>1732.550996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1147.122118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1531.330894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1656.567825</v>
      </c>
      <c r="AK131" s="28">
        <f t="shared" si="158"/>
        <v>2420.358865</v>
      </c>
      <c r="AL131" s="28">
        <f t="shared" si="158"/>
        <v>1888.673855</v>
      </c>
      <c r="AM131" s="28">
        <f t="shared" si="158"/>
        <v>1764.650238</v>
      </c>
      <c r="AN131" s="28">
        <f t="shared" si="158"/>
        <v>1295.989198</v>
      </c>
      <c r="AO131" s="28">
        <f t="shared" si="158"/>
        <v>2249.842673</v>
      </c>
      <c r="AP131" s="28">
        <f t="shared" si="158"/>
        <v>1670.579653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2357.613823</v>
      </c>
      <c r="AU131" s="28">
        <f t="shared" si="158"/>
        <v>2262.056219</v>
      </c>
      <c r="AV131" s="28">
        <f t="shared" si="158"/>
        <v>1803.0387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2098.907136</v>
      </c>
      <c r="BB131" s="28">
        <f t="shared" si="158"/>
        <v>636.9434937</v>
      </c>
      <c r="BC131" s="28">
        <f t="shared" si="158"/>
        <v>878.5736203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295.0069319</v>
      </c>
      <c r="BI131" s="28">
        <f t="shared" si="158"/>
        <v>1732.550996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1147.122118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1531.330894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1656.567825</v>
      </c>
      <c r="AK132" s="28">
        <f t="shared" si="159"/>
        <v>2420.358865</v>
      </c>
      <c r="AL132" s="28">
        <f t="shared" si="159"/>
        <v>1888.673855</v>
      </c>
      <c r="AM132" s="28">
        <f t="shared" si="159"/>
        <v>1764.650238</v>
      </c>
      <c r="AN132" s="28">
        <f t="shared" si="159"/>
        <v>1295.989198</v>
      </c>
      <c r="AO132" s="28">
        <f t="shared" si="159"/>
        <v>2249.842673</v>
      </c>
      <c r="AP132" s="28">
        <f t="shared" si="159"/>
        <v>1670.579653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2357.613823</v>
      </c>
      <c r="AU132" s="28">
        <f t="shared" si="159"/>
        <v>2262.056219</v>
      </c>
      <c r="AV132" s="28">
        <f t="shared" si="159"/>
        <v>1803.0387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2098.907136</v>
      </c>
      <c r="BB132" s="28">
        <f t="shared" si="159"/>
        <v>636.9434937</v>
      </c>
      <c r="BC132" s="28">
        <f t="shared" si="159"/>
        <v>878.5736203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295.0069319</v>
      </c>
      <c r="BI132" s="28">
        <f t="shared" si="159"/>
        <v>1732.550996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1147.122118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1531.330894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1656.567825</v>
      </c>
      <c r="AK133" s="28">
        <f t="shared" si="160"/>
        <v>2420.358865</v>
      </c>
      <c r="AL133" s="28">
        <f t="shared" si="160"/>
        <v>1888.673855</v>
      </c>
      <c r="AM133" s="28">
        <f t="shared" si="160"/>
        <v>1764.650238</v>
      </c>
      <c r="AN133" s="28">
        <f t="shared" si="160"/>
        <v>1295.989198</v>
      </c>
      <c r="AO133" s="28">
        <f t="shared" si="160"/>
        <v>2249.842673</v>
      </c>
      <c r="AP133" s="28">
        <f t="shared" si="160"/>
        <v>1670.579653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2357.613823</v>
      </c>
      <c r="AU133" s="28">
        <f t="shared" si="160"/>
        <v>2262.056219</v>
      </c>
      <c r="AV133" s="28">
        <f t="shared" si="160"/>
        <v>1803.0387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2098.907136</v>
      </c>
      <c r="BB133" s="28">
        <f t="shared" si="160"/>
        <v>636.9434937</v>
      </c>
      <c r="BC133" s="28">
        <f t="shared" si="160"/>
        <v>878.5736203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295.0069319</v>
      </c>
      <c r="BI133" s="28">
        <f t="shared" si="160"/>
        <v>1732.550996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1147.122118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1531.330894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1656.567825</v>
      </c>
      <c r="AK134" s="28">
        <f t="shared" si="161"/>
        <v>2420.358865</v>
      </c>
      <c r="AL134" s="28">
        <f t="shared" si="161"/>
        <v>1888.673855</v>
      </c>
      <c r="AM134" s="28">
        <f t="shared" si="161"/>
        <v>1764.650238</v>
      </c>
      <c r="AN134" s="28">
        <f t="shared" si="161"/>
        <v>1295.989198</v>
      </c>
      <c r="AO134" s="28">
        <f t="shared" si="161"/>
        <v>2249.842673</v>
      </c>
      <c r="AP134" s="28">
        <f t="shared" si="161"/>
        <v>1670.579653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2357.613823</v>
      </c>
      <c r="AU134" s="28">
        <f t="shared" si="161"/>
        <v>2262.056219</v>
      </c>
      <c r="AV134" s="28">
        <f t="shared" si="161"/>
        <v>1803.0387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2098.907136</v>
      </c>
      <c r="BB134" s="28">
        <f t="shared" si="161"/>
        <v>636.9434937</v>
      </c>
      <c r="BC134" s="28">
        <f t="shared" si="161"/>
        <v>878.5736203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295.0069319</v>
      </c>
      <c r="BI134" s="28">
        <f t="shared" si="161"/>
        <v>1732.550996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1147.122118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1531.330894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1656.567825</v>
      </c>
      <c r="AK135" s="28">
        <f t="shared" si="162"/>
        <v>2420.358865</v>
      </c>
      <c r="AL135" s="28">
        <f t="shared" si="162"/>
        <v>1888.673855</v>
      </c>
      <c r="AM135" s="28">
        <f t="shared" si="162"/>
        <v>1764.650238</v>
      </c>
      <c r="AN135" s="28">
        <f t="shared" si="162"/>
        <v>1295.989198</v>
      </c>
      <c r="AO135" s="28">
        <f t="shared" si="162"/>
        <v>2249.842673</v>
      </c>
      <c r="AP135" s="28">
        <f t="shared" si="162"/>
        <v>1670.579653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2357.613823</v>
      </c>
      <c r="AU135" s="28">
        <f t="shared" si="162"/>
        <v>2262.056219</v>
      </c>
      <c r="AV135" s="28">
        <f t="shared" si="162"/>
        <v>1803.0387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2098.907136</v>
      </c>
      <c r="BB135" s="28">
        <f t="shared" si="162"/>
        <v>636.9434937</v>
      </c>
      <c r="BC135" s="28">
        <f t="shared" si="162"/>
        <v>878.5736203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295.0069319</v>
      </c>
      <c r="BI135" s="28">
        <f t="shared" si="162"/>
        <v>1732.550996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1147.122118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1531.330894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1656.567825</v>
      </c>
      <c r="AK136" s="28">
        <f t="shared" si="163"/>
        <v>2420.358865</v>
      </c>
      <c r="AL136" s="28">
        <f t="shared" si="163"/>
        <v>1888.673855</v>
      </c>
      <c r="AM136" s="28">
        <f t="shared" si="163"/>
        <v>1764.650238</v>
      </c>
      <c r="AN136" s="28">
        <f t="shared" si="163"/>
        <v>1295.989198</v>
      </c>
      <c r="AO136" s="28">
        <f t="shared" si="163"/>
        <v>2249.842673</v>
      </c>
      <c r="AP136" s="28">
        <f t="shared" si="163"/>
        <v>1670.579653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2357.613823</v>
      </c>
      <c r="AU136" s="28">
        <f t="shared" si="163"/>
        <v>2262.056219</v>
      </c>
      <c r="AV136" s="28">
        <f t="shared" si="163"/>
        <v>1803.0387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2098.907136</v>
      </c>
      <c r="BB136" s="28">
        <f t="shared" si="163"/>
        <v>636.9434937</v>
      </c>
      <c r="BC136" s="28">
        <f t="shared" si="163"/>
        <v>878.5736203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295.0069319</v>
      </c>
      <c r="BI136" s="28">
        <f t="shared" si="163"/>
        <v>1732.550996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1147.122118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1531.330894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1656.567825</v>
      </c>
      <c r="AK137" s="28">
        <f t="shared" si="164"/>
        <v>2420.358865</v>
      </c>
      <c r="AL137" s="28">
        <f t="shared" si="164"/>
        <v>1888.673855</v>
      </c>
      <c r="AM137" s="28">
        <f t="shared" si="164"/>
        <v>1764.650238</v>
      </c>
      <c r="AN137" s="28">
        <f t="shared" si="164"/>
        <v>1295.989198</v>
      </c>
      <c r="AO137" s="28">
        <f t="shared" si="164"/>
        <v>2249.842673</v>
      </c>
      <c r="AP137" s="28">
        <f t="shared" si="164"/>
        <v>1670.579653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2357.613823</v>
      </c>
      <c r="AU137" s="28">
        <f t="shared" si="164"/>
        <v>2262.056219</v>
      </c>
      <c r="AV137" s="28">
        <f t="shared" si="164"/>
        <v>1803.0387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2098.907136</v>
      </c>
      <c r="BB137" s="28">
        <f t="shared" si="164"/>
        <v>636.9434937</v>
      </c>
      <c r="BC137" s="28">
        <f t="shared" si="164"/>
        <v>878.5736203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295.0069319</v>
      </c>
      <c r="BI137" s="28">
        <f t="shared" si="164"/>
        <v>1732.550996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1147.122118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1531.330894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1656.567825</v>
      </c>
      <c r="AK138" s="28">
        <f t="shared" si="165"/>
        <v>2420.358865</v>
      </c>
      <c r="AL138" s="28">
        <f t="shared" si="165"/>
        <v>1888.673855</v>
      </c>
      <c r="AM138" s="28">
        <f t="shared" si="165"/>
        <v>1764.650238</v>
      </c>
      <c r="AN138" s="28">
        <f t="shared" si="165"/>
        <v>1295.989198</v>
      </c>
      <c r="AO138" s="28">
        <f t="shared" si="165"/>
        <v>2249.842673</v>
      </c>
      <c r="AP138" s="28">
        <f t="shared" si="165"/>
        <v>1670.579653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2357.613823</v>
      </c>
      <c r="AU138" s="28">
        <f t="shared" si="165"/>
        <v>2262.056219</v>
      </c>
      <c r="AV138" s="28">
        <f t="shared" si="165"/>
        <v>1803.0387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2098.907136</v>
      </c>
      <c r="BB138" s="28">
        <f t="shared" si="165"/>
        <v>636.9434937</v>
      </c>
      <c r="BC138" s="28">
        <f t="shared" si="165"/>
        <v>878.5736203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295.0069319</v>
      </c>
      <c r="BI138" s="28">
        <f t="shared" si="165"/>
        <v>1732.550996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1147.122118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1531.330894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1656.567825</v>
      </c>
      <c r="AK139" s="28">
        <f t="shared" si="166"/>
        <v>2420.358865</v>
      </c>
      <c r="AL139" s="28">
        <f t="shared" si="166"/>
        <v>1888.673855</v>
      </c>
      <c r="AM139" s="28">
        <f t="shared" si="166"/>
        <v>1764.650238</v>
      </c>
      <c r="AN139" s="28">
        <f t="shared" si="166"/>
        <v>1295.989198</v>
      </c>
      <c r="AO139" s="28">
        <f t="shared" si="166"/>
        <v>2249.842673</v>
      </c>
      <c r="AP139" s="28">
        <f t="shared" si="166"/>
        <v>1670.579653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2357.613823</v>
      </c>
      <c r="AU139" s="28">
        <f t="shared" si="166"/>
        <v>2262.056219</v>
      </c>
      <c r="AV139" s="28">
        <f t="shared" si="166"/>
        <v>1803.0387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2098.907136</v>
      </c>
      <c r="BB139" s="28">
        <f t="shared" si="166"/>
        <v>636.9434937</v>
      </c>
      <c r="BC139" s="28">
        <f t="shared" si="166"/>
        <v>878.5736203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295.0069319</v>
      </c>
      <c r="BI139" s="28">
        <f t="shared" si="166"/>
        <v>1732.550996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1147.122118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1531.330894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1656.567825</v>
      </c>
      <c r="AK140" s="28">
        <f t="shared" si="167"/>
        <v>2420.358865</v>
      </c>
      <c r="AL140" s="28">
        <f t="shared" si="167"/>
        <v>1888.673855</v>
      </c>
      <c r="AM140" s="28">
        <f t="shared" si="167"/>
        <v>1764.650238</v>
      </c>
      <c r="AN140" s="28">
        <f t="shared" si="167"/>
        <v>1295.989198</v>
      </c>
      <c r="AO140" s="28">
        <f t="shared" si="167"/>
        <v>2249.842673</v>
      </c>
      <c r="AP140" s="28">
        <f t="shared" si="167"/>
        <v>1670.579653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2357.613823</v>
      </c>
      <c r="AU140" s="28">
        <f t="shared" si="167"/>
        <v>2262.056219</v>
      </c>
      <c r="AV140" s="28">
        <f t="shared" si="167"/>
        <v>1803.0387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2098.907136</v>
      </c>
      <c r="BB140" s="28">
        <f t="shared" si="167"/>
        <v>636.9434937</v>
      </c>
      <c r="BC140" s="28">
        <f t="shared" si="167"/>
        <v>878.5736203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295.0069319</v>
      </c>
      <c r="BI140" s="28">
        <f t="shared" si="167"/>
        <v>1732.550996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1147.122118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1531.330894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1656.567825</v>
      </c>
      <c r="AK141" s="28">
        <f t="shared" si="168"/>
        <v>2420.358865</v>
      </c>
      <c r="AL141" s="28">
        <f t="shared" si="168"/>
        <v>1888.673855</v>
      </c>
      <c r="AM141" s="28">
        <f t="shared" si="168"/>
        <v>1764.650238</v>
      </c>
      <c r="AN141" s="28">
        <f t="shared" si="168"/>
        <v>1295.989198</v>
      </c>
      <c r="AO141" s="28">
        <f t="shared" si="168"/>
        <v>2249.842673</v>
      </c>
      <c r="AP141" s="28">
        <f t="shared" si="168"/>
        <v>1670.579653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2357.613823</v>
      </c>
      <c r="AU141" s="28">
        <f t="shared" si="168"/>
        <v>2262.056219</v>
      </c>
      <c r="AV141" s="28">
        <f t="shared" si="168"/>
        <v>1803.0387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2098.907136</v>
      </c>
      <c r="BB141" s="28">
        <f t="shared" si="168"/>
        <v>636.9434937</v>
      </c>
      <c r="BC141" s="28">
        <f t="shared" si="168"/>
        <v>878.5736203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295.0069319</v>
      </c>
      <c r="BI141" s="28">
        <f t="shared" si="168"/>
        <v>1732.550996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1147.122118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1531.330894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1656.567825</v>
      </c>
      <c r="AK142" s="28">
        <f t="shared" si="169"/>
        <v>2420.358865</v>
      </c>
      <c r="AL142" s="28">
        <f t="shared" si="169"/>
        <v>1888.673855</v>
      </c>
      <c r="AM142" s="28">
        <f t="shared" si="169"/>
        <v>1764.650238</v>
      </c>
      <c r="AN142" s="28">
        <f t="shared" si="169"/>
        <v>1295.989198</v>
      </c>
      <c r="AO142" s="28">
        <f t="shared" si="169"/>
        <v>2249.842673</v>
      </c>
      <c r="AP142" s="28">
        <f t="shared" si="169"/>
        <v>1670.579653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2357.613823</v>
      </c>
      <c r="AU142" s="28">
        <f t="shared" si="169"/>
        <v>2262.056219</v>
      </c>
      <c r="AV142" s="28">
        <f t="shared" si="169"/>
        <v>1803.0387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2098.907136</v>
      </c>
      <c r="BB142" s="28">
        <f t="shared" si="169"/>
        <v>636.9434937</v>
      </c>
      <c r="BC142" s="28">
        <f t="shared" si="169"/>
        <v>878.5736203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295.0069319</v>
      </c>
      <c r="BI142" s="28">
        <f t="shared" si="169"/>
        <v>1732.550996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1147.122118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1531.330894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1656.567825</v>
      </c>
      <c r="AK143" s="28">
        <f t="shared" si="170"/>
        <v>2420.358865</v>
      </c>
      <c r="AL143" s="28">
        <f t="shared" si="170"/>
        <v>1888.673855</v>
      </c>
      <c r="AM143" s="28">
        <f t="shared" si="170"/>
        <v>1764.650238</v>
      </c>
      <c r="AN143" s="28">
        <f t="shared" si="170"/>
        <v>1295.989198</v>
      </c>
      <c r="AO143" s="28">
        <f t="shared" si="170"/>
        <v>2249.842673</v>
      </c>
      <c r="AP143" s="28">
        <f t="shared" si="170"/>
        <v>1670.579653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2357.613823</v>
      </c>
      <c r="AU143" s="28">
        <f t="shared" si="170"/>
        <v>2262.056219</v>
      </c>
      <c r="AV143" s="28">
        <f t="shared" si="170"/>
        <v>1803.0387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2098.907136</v>
      </c>
      <c r="BB143" s="28">
        <f t="shared" si="170"/>
        <v>636.9434937</v>
      </c>
      <c r="BC143" s="28">
        <f t="shared" si="170"/>
        <v>878.5736203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295.0069319</v>
      </c>
      <c r="BI143" s="28">
        <f t="shared" si="170"/>
        <v>1732.550996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1147.122118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1531.330894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1656.567825</v>
      </c>
      <c r="AK144" s="28">
        <f t="shared" si="171"/>
        <v>2420.358865</v>
      </c>
      <c r="AL144" s="28">
        <f t="shared" si="171"/>
        <v>1888.673855</v>
      </c>
      <c r="AM144" s="28">
        <f t="shared" si="171"/>
        <v>1764.650238</v>
      </c>
      <c r="AN144" s="28">
        <f t="shared" si="171"/>
        <v>1295.989198</v>
      </c>
      <c r="AO144" s="28">
        <f t="shared" si="171"/>
        <v>2249.842673</v>
      </c>
      <c r="AP144" s="28">
        <f t="shared" si="171"/>
        <v>1670.579653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2357.613823</v>
      </c>
      <c r="AU144" s="28">
        <f t="shared" si="171"/>
        <v>2262.056219</v>
      </c>
      <c r="AV144" s="28">
        <f t="shared" si="171"/>
        <v>1803.0387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2098.907136</v>
      </c>
      <c r="BB144" s="28">
        <f t="shared" si="171"/>
        <v>636.9434937</v>
      </c>
      <c r="BC144" s="28">
        <f t="shared" si="171"/>
        <v>878.5736203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295.0069319</v>
      </c>
      <c r="BI144" s="28">
        <f t="shared" si="171"/>
        <v>1732.550996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1147.122118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1531.330894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1656.567825</v>
      </c>
      <c r="AK145" s="28">
        <f t="shared" si="172"/>
        <v>2420.358865</v>
      </c>
      <c r="AL145" s="28">
        <f t="shared" si="172"/>
        <v>1888.673855</v>
      </c>
      <c r="AM145" s="28">
        <f t="shared" si="172"/>
        <v>1764.650238</v>
      </c>
      <c r="AN145" s="28">
        <f t="shared" si="172"/>
        <v>1295.989198</v>
      </c>
      <c r="AO145" s="28">
        <f t="shared" si="172"/>
        <v>2249.842673</v>
      </c>
      <c r="AP145" s="28">
        <f t="shared" si="172"/>
        <v>1670.579653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2357.613823</v>
      </c>
      <c r="AU145" s="28">
        <f t="shared" si="172"/>
        <v>2262.056219</v>
      </c>
      <c r="AV145" s="28">
        <f t="shared" si="172"/>
        <v>1803.0387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2098.907136</v>
      </c>
      <c r="BB145" s="28">
        <f t="shared" si="172"/>
        <v>636.9434937</v>
      </c>
      <c r="BC145" s="28">
        <f t="shared" si="172"/>
        <v>878.5736203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295.0069319</v>
      </c>
      <c r="BI145" s="28">
        <f t="shared" si="172"/>
        <v>1732.550996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1147.122118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1531.330894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1656.567825</v>
      </c>
      <c r="AK146" s="28">
        <f t="shared" si="173"/>
        <v>2420.358865</v>
      </c>
      <c r="AL146" s="28">
        <f t="shared" si="173"/>
        <v>1888.673855</v>
      </c>
      <c r="AM146" s="28">
        <f t="shared" si="173"/>
        <v>1764.650238</v>
      </c>
      <c r="AN146" s="28">
        <f t="shared" si="173"/>
        <v>1295.989198</v>
      </c>
      <c r="AO146" s="28">
        <f t="shared" si="173"/>
        <v>2249.842673</v>
      </c>
      <c r="AP146" s="28">
        <f t="shared" si="173"/>
        <v>1670.579653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2357.613823</v>
      </c>
      <c r="AU146" s="28">
        <f t="shared" si="173"/>
        <v>2262.056219</v>
      </c>
      <c r="AV146" s="28">
        <f t="shared" si="173"/>
        <v>1803.0387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2098.907136</v>
      </c>
      <c r="BB146" s="28">
        <f t="shared" si="173"/>
        <v>636.9434937</v>
      </c>
      <c r="BC146" s="28">
        <f t="shared" si="173"/>
        <v>878.5736203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295.0069319</v>
      </c>
      <c r="BI146" s="28">
        <f t="shared" si="173"/>
        <v>1732.550996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1147.122118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1531.330894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1656.567825</v>
      </c>
      <c r="AK147" s="28">
        <f t="shared" si="174"/>
        <v>2420.358865</v>
      </c>
      <c r="AL147" s="28">
        <f t="shared" si="174"/>
        <v>1888.673855</v>
      </c>
      <c r="AM147" s="28">
        <f t="shared" si="174"/>
        <v>1764.650238</v>
      </c>
      <c r="AN147" s="28">
        <f t="shared" si="174"/>
        <v>1295.989198</v>
      </c>
      <c r="AO147" s="28">
        <f t="shared" si="174"/>
        <v>2249.842673</v>
      </c>
      <c r="AP147" s="28">
        <f t="shared" si="174"/>
        <v>1670.579653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2357.613823</v>
      </c>
      <c r="AU147" s="28">
        <f t="shared" si="174"/>
        <v>2262.056219</v>
      </c>
      <c r="AV147" s="28">
        <f t="shared" si="174"/>
        <v>1803.0387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2098.907136</v>
      </c>
      <c r="BB147" s="28">
        <f t="shared" si="174"/>
        <v>636.9434937</v>
      </c>
      <c r="BC147" s="28">
        <f t="shared" si="174"/>
        <v>878.5736203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295.0069319</v>
      </c>
      <c r="BI147" s="28">
        <f t="shared" si="174"/>
        <v>1732.550996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1147.122118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1531.330894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1656.567825</v>
      </c>
      <c r="AK148" s="28">
        <f t="shared" si="175"/>
        <v>2420.358865</v>
      </c>
      <c r="AL148" s="28">
        <f t="shared" si="175"/>
        <v>1888.673855</v>
      </c>
      <c r="AM148" s="28">
        <f t="shared" si="175"/>
        <v>1764.650238</v>
      </c>
      <c r="AN148" s="28">
        <f t="shared" si="175"/>
        <v>1295.989198</v>
      </c>
      <c r="AO148" s="28">
        <f t="shared" si="175"/>
        <v>2249.842673</v>
      </c>
      <c r="AP148" s="28">
        <f t="shared" si="175"/>
        <v>1670.579653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2357.613823</v>
      </c>
      <c r="AU148" s="28">
        <f t="shared" si="175"/>
        <v>2262.056219</v>
      </c>
      <c r="AV148" s="28">
        <f t="shared" si="175"/>
        <v>1803.0387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2098.907136</v>
      </c>
      <c r="BB148" s="28">
        <f t="shared" si="175"/>
        <v>636.9434937</v>
      </c>
      <c r="BC148" s="28">
        <f t="shared" si="175"/>
        <v>878.5736203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295.0069319</v>
      </c>
      <c r="BI148" s="28">
        <f t="shared" si="175"/>
        <v>1732.550996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1147.122118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1531.330894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1656.567825</v>
      </c>
      <c r="AK149" s="28">
        <f t="shared" si="176"/>
        <v>2420.358865</v>
      </c>
      <c r="AL149" s="28">
        <f t="shared" si="176"/>
        <v>1888.673855</v>
      </c>
      <c r="AM149" s="28">
        <f t="shared" si="176"/>
        <v>1764.650238</v>
      </c>
      <c r="AN149" s="28">
        <f t="shared" si="176"/>
        <v>1295.989198</v>
      </c>
      <c r="AO149" s="28">
        <f t="shared" si="176"/>
        <v>2249.842673</v>
      </c>
      <c r="AP149" s="28">
        <f t="shared" si="176"/>
        <v>1670.579653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2357.613823</v>
      </c>
      <c r="AU149" s="28">
        <f t="shared" si="176"/>
        <v>2262.056219</v>
      </c>
      <c r="AV149" s="28">
        <f t="shared" si="176"/>
        <v>1803.0387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2098.907136</v>
      </c>
      <c r="BB149" s="28">
        <f t="shared" si="176"/>
        <v>636.9434937</v>
      </c>
      <c r="BC149" s="28">
        <f t="shared" si="176"/>
        <v>878.5736203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295.0069319</v>
      </c>
      <c r="BI149" s="28">
        <f t="shared" si="176"/>
        <v>1732.550996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1147.122118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1531.330894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1656.567825</v>
      </c>
      <c r="AK150" s="28">
        <f t="shared" si="177"/>
        <v>2420.358865</v>
      </c>
      <c r="AL150" s="28">
        <f t="shared" si="177"/>
        <v>1888.673855</v>
      </c>
      <c r="AM150" s="28">
        <f t="shared" si="177"/>
        <v>1764.650238</v>
      </c>
      <c r="AN150" s="28">
        <f t="shared" si="177"/>
        <v>1295.989198</v>
      </c>
      <c r="AO150" s="28">
        <f t="shared" si="177"/>
        <v>2249.842673</v>
      </c>
      <c r="AP150" s="28">
        <f t="shared" si="177"/>
        <v>1670.579653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2357.613823</v>
      </c>
      <c r="AU150" s="28">
        <f t="shared" si="177"/>
        <v>2262.056219</v>
      </c>
      <c r="AV150" s="28">
        <f t="shared" si="177"/>
        <v>1803.0387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2098.907136</v>
      </c>
      <c r="BB150" s="28">
        <f t="shared" si="177"/>
        <v>636.9434937</v>
      </c>
      <c r="BC150" s="28">
        <f t="shared" si="177"/>
        <v>878.5736203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295.0069319</v>
      </c>
      <c r="BI150" s="28">
        <f t="shared" si="177"/>
        <v>1732.550996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1147.122118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1531.330894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1656.567825</v>
      </c>
      <c r="AK151" s="28">
        <f t="shared" si="178"/>
        <v>2420.358865</v>
      </c>
      <c r="AL151" s="28">
        <f t="shared" si="178"/>
        <v>1888.673855</v>
      </c>
      <c r="AM151" s="28">
        <f t="shared" si="178"/>
        <v>1764.650238</v>
      </c>
      <c r="AN151" s="28">
        <f t="shared" si="178"/>
        <v>1295.989198</v>
      </c>
      <c r="AO151" s="28">
        <f t="shared" si="178"/>
        <v>2249.842673</v>
      </c>
      <c r="AP151" s="28">
        <f t="shared" si="178"/>
        <v>1670.579653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2357.613823</v>
      </c>
      <c r="AU151" s="28">
        <f t="shared" si="178"/>
        <v>2262.056219</v>
      </c>
      <c r="AV151" s="28">
        <f t="shared" si="178"/>
        <v>1803.0387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2098.907136</v>
      </c>
      <c r="BB151" s="28">
        <f t="shared" si="178"/>
        <v>636.9434937</v>
      </c>
      <c r="BC151" s="28">
        <f t="shared" si="178"/>
        <v>878.5736203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295.0069319</v>
      </c>
      <c r="BI151" s="28">
        <f t="shared" si="178"/>
        <v>1732.550996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1147.122118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1531.330894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1656.567825</v>
      </c>
      <c r="AK152" s="28">
        <f t="shared" si="179"/>
        <v>2420.358865</v>
      </c>
      <c r="AL152" s="28">
        <f t="shared" si="179"/>
        <v>1888.673855</v>
      </c>
      <c r="AM152" s="28">
        <f t="shared" si="179"/>
        <v>1764.650238</v>
      </c>
      <c r="AN152" s="28">
        <f t="shared" si="179"/>
        <v>1295.989198</v>
      </c>
      <c r="AO152" s="28">
        <f t="shared" si="179"/>
        <v>2249.842673</v>
      </c>
      <c r="AP152" s="28">
        <f t="shared" si="179"/>
        <v>1670.579653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2357.613823</v>
      </c>
      <c r="AU152" s="28">
        <f t="shared" si="179"/>
        <v>2262.056219</v>
      </c>
      <c r="AV152" s="28">
        <f t="shared" si="179"/>
        <v>1803.0387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2098.907136</v>
      </c>
      <c r="BB152" s="28">
        <f t="shared" si="179"/>
        <v>636.9434937</v>
      </c>
      <c r="BC152" s="28">
        <f t="shared" si="179"/>
        <v>878.5736203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295.0069319</v>
      </c>
      <c r="BI152" s="28">
        <f t="shared" si="179"/>
        <v>1732.550996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1147.122118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1531.330894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1656.567825</v>
      </c>
      <c r="AK153" s="28">
        <f t="shared" si="180"/>
        <v>2420.358865</v>
      </c>
      <c r="AL153" s="28">
        <f t="shared" si="180"/>
        <v>1888.673855</v>
      </c>
      <c r="AM153" s="28">
        <f t="shared" si="180"/>
        <v>1764.650238</v>
      </c>
      <c r="AN153" s="28">
        <f t="shared" si="180"/>
        <v>1295.989198</v>
      </c>
      <c r="AO153" s="28">
        <f t="shared" si="180"/>
        <v>2249.842673</v>
      </c>
      <c r="AP153" s="28">
        <f t="shared" si="180"/>
        <v>1670.579653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2357.613823</v>
      </c>
      <c r="AU153" s="28">
        <f t="shared" si="180"/>
        <v>2262.056219</v>
      </c>
      <c r="AV153" s="28">
        <f t="shared" si="180"/>
        <v>1803.0387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2098.907136</v>
      </c>
      <c r="BB153" s="28">
        <f t="shared" si="180"/>
        <v>636.9434937</v>
      </c>
      <c r="BC153" s="28">
        <f t="shared" si="180"/>
        <v>878.5736203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295.0069319</v>
      </c>
      <c r="BI153" s="28">
        <f t="shared" si="180"/>
        <v>1732.550996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1147.122118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1531.330894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1656.567825</v>
      </c>
      <c r="AK154" s="28">
        <f t="shared" si="181"/>
        <v>2420.358865</v>
      </c>
      <c r="AL154" s="28">
        <f t="shared" si="181"/>
        <v>1888.673855</v>
      </c>
      <c r="AM154" s="28">
        <f t="shared" si="181"/>
        <v>1764.650238</v>
      </c>
      <c r="AN154" s="28">
        <f t="shared" si="181"/>
        <v>1295.989198</v>
      </c>
      <c r="AO154" s="28">
        <f t="shared" si="181"/>
        <v>2249.842673</v>
      </c>
      <c r="AP154" s="28">
        <f t="shared" si="181"/>
        <v>1670.579653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2357.613823</v>
      </c>
      <c r="AU154" s="28">
        <f t="shared" si="181"/>
        <v>2262.056219</v>
      </c>
      <c r="AV154" s="28">
        <f t="shared" si="181"/>
        <v>1803.0387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2098.907136</v>
      </c>
      <c r="BB154" s="28">
        <f t="shared" si="181"/>
        <v>636.9434937</v>
      </c>
      <c r="BC154" s="28">
        <f t="shared" si="181"/>
        <v>878.5736203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295.0069319</v>
      </c>
      <c r="BI154" s="28">
        <f t="shared" si="181"/>
        <v>1732.550996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1147.122118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1531.330894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1656.567825</v>
      </c>
      <c r="AK155" s="28">
        <f t="shared" si="182"/>
        <v>2420.358865</v>
      </c>
      <c r="AL155" s="28">
        <f t="shared" si="182"/>
        <v>1888.673855</v>
      </c>
      <c r="AM155" s="28">
        <f t="shared" si="182"/>
        <v>1764.650238</v>
      </c>
      <c r="AN155" s="28">
        <f t="shared" si="182"/>
        <v>1295.989198</v>
      </c>
      <c r="AO155" s="28">
        <f t="shared" si="182"/>
        <v>2249.842673</v>
      </c>
      <c r="AP155" s="28">
        <f t="shared" si="182"/>
        <v>1670.579653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2357.613823</v>
      </c>
      <c r="AU155" s="28">
        <f t="shared" si="182"/>
        <v>2262.056219</v>
      </c>
      <c r="AV155" s="28">
        <f t="shared" si="182"/>
        <v>1803.0387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2098.907136</v>
      </c>
      <c r="BB155" s="28">
        <f t="shared" si="182"/>
        <v>636.9434937</v>
      </c>
      <c r="BC155" s="28">
        <f t="shared" si="182"/>
        <v>878.5736203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295.0069319</v>
      </c>
      <c r="BI155" s="28">
        <f t="shared" si="182"/>
        <v>1732.550996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1147.122118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1531.330894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1656.567825</v>
      </c>
      <c r="AK156" s="28">
        <f t="shared" si="183"/>
        <v>2420.358865</v>
      </c>
      <c r="AL156" s="28">
        <f t="shared" si="183"/>
        <v>1888.673855</v>
      </c>
      <c r="AM156" s="28">
        <f t="shared" si="183"/>
        <v>1764.650238</v>
      </c>
      <c r="AN156" s="28">
        <f t="shared" si="183"/>
        <v>1295.989198</v>
      </c>
      <c r="AO156" s="28">
        <f t="shared" si="183"/>
        <v>2249.842673</v>
      </c>
      <c r="AP156" s="28">
        <f t="shared" si="183"/>
        <v>1670.579653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2357.613823</v>
      </c>
      <c r="AU156" s="28">
        <f t="shared" si="183"/>
        <v>2262.056219</v>
      </c>
      <c r="AV156" s="28">
        <f t="shared" si="183"/>
        <v>1803.0387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2098.907136</v>
      </c>
      <c r="BB156" s="28">
        <f t="shared" si="183"/>
        <v>636.9434937</v>
      </c>
      <c r="BC156" s="28">
        <f t="shared" si="183"/>
        <v>878.5736203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295.0069319</v>
      </c>
      <c r="BI156" s="28">
        <f t="shared" si="183"/>
        <v>1732.550996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1147.122118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1531.330894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1656.567825</v>
      </c>
      <c r="AK157" s="28">
        <f t="shared" si="184"/>
        <v>2420.358865</v>
      </c>
      <c r="AL157" s="28">
        <f t="shared" si="184"/>
        <v>1888.673855</v>
      </c>
      <c r="AM157" s="28">
        <f t="shared" si="184"/>
        <v>1764.650238</v>
      </c>
      <c r="AN157" s="28">
        <f t="shared" si="184"/>
        <v>1295.989198</v>
      </c>
      <c r="AO157" s="28">
        <f t="shared" si="184"/>
        <v>2249.842673</v>
      </c>
      <c r="AP157" s="28">
        <f t="shared" si="184"/>
        <v>1670.579653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2357.613823</v>
      </c>
      <c r="AU157" s="28">
        <f t="shared" si="184"/>
        <v>2262.056219</v>
      </c>
      <c r="AV157" s="28">
        <f t="shared" si="184"/>
        <v>1803.0387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2098.907136</v>
      </c>
      <c r="BB157" s="28">
        <f t="shared" si="184"/>
        <v>636.9434937</v>
      </c>
      <c r="BC157" s="28">
        <f t="shared" si="184"/>
        <v>878.5736203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295.0069319</v>
      </c>
      <c r="BI157" s="28">
        <f t="shared" si="184"/>
        <v>1732.550996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1147.122118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1531.330894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1656.567825</v>
      </c>
      <c r="AK158" s="28">
        <f t="shared" si="185"/>
        <v>2420.358865</v>
      </c>
      <c r="AL158" s="28">
        <f t="shared" si="185"/>
        <v>1888.673855</v>
      </c>
      <c r="AM158" s="28">
        <f t="shared" si="185"/>
        <v>1764.650238</v>
      </c>
      <c r="AN158" s="28">
        <f t="shared" si="185"/>
        <v>1295.989198</v>
      </c>
      <c r="AO158" s="28">
        <f t="shared" si="185"/>
        <v>2249.842673</v>
      </c>
      <c r="AP158" s="28">
        <f t="shared" si="185"/>
        <v>1670.579653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2357.613823</v>
      </c>
      <c r="AU158" s="28">
        <f t="shared" si="185"/>
        <v>2262.056219</v>
      </c>
      <c r="AV158" s="28">
        <f t="shared" si="185"/>
        <v>1803.0387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2098.907136</v>
      </c>
      <c r="BB158" s="28">
        <f t="shared" si="185"/>
        <v>636.9434937</v>
      </c>
      <c r="BC158" s="28">
        <f t="shared" si="185"/>
        <v>878.5736203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295.0069319</v>
      </c>
      <c r="BI158" s="28">
        <f t="shared" si="185"/>
        <v>1732.550996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1147.122118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1531.330894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1656.567825</v>
      </c>
      <c r="AK159" s="28">
        <f t="shared" si="186"/>
        <v>2420.358865</v>
      </c>
      <c r="AL159" s="28">
        <f t="shared" si="186"/>
        <v>1888.673855</v>
      </c>
      <c r="AM159" s="28">
        <f t="shared" si="186"/>
        <v>1764.650238</v>
      </c>
      <c r="AN159" s="28">
        <f t="shared" si="186"/>
        <v>1295.989198</v>
      </c>
      <c r="AO159" s="28">
        <f t="shared" si="186"/>
        <v>2249.842673</v>
      </c>
      <c r="AP159" s="28">
        <f t="shared" si="186"/>
        <v>1670.579653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2357.613823</v>
      </c>
      <c r="AU159" s="28">
        <f t="shared" si="186"/>
        <v>2262.056219</v>
      </c>
      <c r="AV159" s="28">
        <f t="shared" si="186"/>
        <v>1803.0387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2098.907136</v>
      </c>
      <c r="BB159" s="28">
        <f t="shared" si="186"/>
        <v>636.9434937</v>
      </c>
      <c r="BC159" s="28">
        <f t="shared" si="186"/>
        <v>878.5736203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295.0069319</v>
      </c>
      <c r="BI159" s="28">
        <f t="shared" si="186"/>
        <v>1732.550996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1147.122118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1531.330894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1656.567825</v>
      </c>
      <c r="AK160" s="28">
        <f t="shared" si="187"/>
        <v>2420.358865</v>
      </c>
      <c r="AL160" s="28">
        <f t="shared" si="187"/>
        <v>1888.673855</v>
      </c>
      <c r="AM160" s="28">
        <f t="shared" si="187"/>
        <v>1764.650238</v>
      </c>
      <c r="AN160" s="28">
        <f t="shared" si="187"/>
        <v>1295.989198</v>
      </c>
      <c r="AO160" s="28">
        <f t="shared" si="187"/>
        <v>2249.842673</v>
      </c>
      <c r="AP160" s="28">
        <f t="shared" si="187"/>
        <v>1670.579653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2357.613823</v>
      </c>
      <c r="AU160" s="28">
        <f t="shared" si="187"/>
        <v>2262.056219</v>
      </c>
      <c r="AV160" s="28">
        <f t="shared" si="187"/>
        <v>1803.0387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2098.907136</v>
      </c>
      <c r="BB160" s="28">
        <f t="shared" si="187"/>
        <v>636.9434937</v>
      </c>
      <c r="BC160" s="28">
        <f t="shared" si="187"/>
        <v>878.5736203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295.0069319</v>
      </c>
      <c r="BI160" s="28">
        <f t="shared" si="187"/>
        <v>1732.550996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1147.122118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1531.330894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1656.567825</v>
      </c>
      <c r="AK161" s="28">
        <f t="shared" si="188"/>
        <v>2420.358865</v>
      </c>
      <c r="AL161" s="28">
        <f t="shared" si="188"/>
        <v>1888.673855</v>
      </c>
      <c r="AM161" s="28">
        <f t="shared" si="188"/>
        <v>1764.650238</v>
      </c>
      <c r="AN161" s="28">
        <f t="shared" si="188"/>
        <v>1295.989198</v>
      </c>
      <c r="AO161" s="28">
        <f t="shared" si="188"/>
        <v>2249.842673</v>
      </c>
      <c r="AP161" s="28">
        <f t="shared" si="188"/>
        <v>1670.579653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2357.613823</v>
      </c>
      <c r="AU161" s="28">
        <f t="shared" si="188"/>
        <v>2262.056219</v>
      </c>
      <c r="AV161" s="28">
        <f t="shared" si="188"/>
        <v>1803.0387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2098.907136</v>
      </c>
      <c r="BB161" s="28">
        <f t="shared" si="188"/>
        <v>636.9434937</v>
      </c>
      <c r="BC161" s="28">
        <f t="shared" si="188"/>
        <v>878.5736203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295.0069319</v>
      </c>
      <c r="BI161" s="28">
        <f t="shared" si="188"/>
        <v>1732.550996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1147.122118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1531.330894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1656.567825</v>
      </c>
      <c r="AK162" s="28">
        <f t="shared" si="189"/>
        <v>2420.358865</v>
      </c>
      <c r="AL162" s="28">
        <f t="shared" si="189"/>
        <v>1888.673855</v>
      </c>
      <c r="AM162" s="28">
        <f t="shared" si="189"/>
        <v>1764.650238</v>
      </c>
      <c r="AN162" s="28">
        <f t="shared" si="189"/>
        <v>1295.989198</v>
      </c>
      <c r="AO162" s="28">
        <f t="shared" si="189"/>
        <v>2249.842673</v>
      </c>
      <c r="AP162" s="28">
        <f t="shared" si="189"/>
        <v>1670.579653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2357.613823</v>
      </c>
      <c r="AU162" s="28">
        <f t="shared" si="189"/>
        <v>2262.056219</v>
      </c>
      <c r="AV162" s="28">
        <f t="shared" si="189"/>
        <v>1803.0387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2098.907136</v>
      </c>
      <c r="BB162" s="28">
        <f t="shared" si="189"/>
        <v>636.9434937</v>
      </c>
      <c r="BC162" s="28">
        <f t="shared" si="189"/>
        <v>878.5736203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295.0069319</v>
      </c>
      <c r="BI162" s="28">
        <f t="shared" si="189"/>
        <v>1732.550996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1147.122118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1531.330894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1656.567825</v>
      </c>
      <c r="AK163" s="28">
        <f t="shared" si="190"/>
        <v>2420.358865</v>
      </c>
      <c r="AL163" s="28">
        <f t="shared" si="190"/>
        <v>1888.673855</v>
      </c>
      <c r="AM163" s="28">
        <f t="shared" si="190"/>
        <v>1764.650238</v>
      </c>
      <c r="AN163" s="28">
        <f t="shared" si="190"/>
        <v>1295.989198</v>
      </c>
      <c r="AO163" s="28">
        <f t="shared" si="190"/>
        <v>2249.842673</v>
      </c>
      <c r="AP163" s="28">
        <f t="shared" si="190"/>
        <v>1670.579653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2357.613823</v>
      </c>
      <c r="AU163" s="28">
        <f t="shared" si="190"/>
        <v>2262.056219</v>
      </c>
      <c r="AV163" s="28">
        <f t="shared" si="190"/>
        <v>1803.0387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2098.907136</v>
      </c>
      <c r="BB163" s="28">
        <f t="shared" si="190"/>
        <v>636.9434937</v>
      </c>
      <c r="BC163" s="28">
        <f t="shared" si="190"/>
        <v>878.5736203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295.0069319</v>
      </c>
      <c r="BI163" s="28">
        <f t="shared" si="190"/>
        <v>1732.550996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1147.122118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1531.330894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1656.567825</v>
      </c>
      <c r="AK164" s="28">
        <f t="shared" si="191"/>
        <v>2420.358865</v>
      </c>
      <c r="AL164" s="28">
        <f t="shared" si="191"/>
        <v>1888.673855</v>
      </c>
      <c r="AM164" s="28">
        <f t="shared" si="191"/>
        <v>1764.650238</v>
      </c>
      <c r="AN164" s="28">
        <f t="shared" si="191"/>
        <v>1295.989198</v>
      </c>
      <c r="AO164" s="28">
        <f t="shared" si="191"/>
        <v>2249.842673</v>
      </c>
      <c r="AP164" s="28">
        <f t="shared" si="191"/>
        <v>1670.579653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2357.613823</v>
      </c>
      <c r="AU164" s="28">
        <f t="shared" si="191"/>
        <v>2262.056219</v>
      </c>
      <c r="AV164" s="28">
        <f t="shared" si="191"/>
        <v>1803.0387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2098.907136</v>
      </c>
      <c r="BB164" s="28">
        <f t="shared" si="191"/>
        <v>636.9434937</v>
      </c>
      <c r="BC164" s="28">
        <f t="shared" si="191"/>
        <v>878.5736203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295.0069319</v>
      </c>
      <c r="BI164" s="28">
        <f t="shared" si="191"/>
        <v>1732.550996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1147.122118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1531.330894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1656.567825</v>
      </c>
      <c r="AK165" s="28">
        <f t="shared" si="192"/>
        <v>2420.358865</v>
      </c>
      <c r="AL165" s="28">
        <f t="shared" si="192"/>
        <v>1888.673855</v>
      </c>
      <c r="AM165" s="28">
        <f t="shared" si="192"/>
        <v>1764.650238</v>
      </c>
      <c r="AN165" s="28">
        <f t="shared" si="192"/>
        <v>1295.989198</v>
      </c>
      <c r="AO165" s="28">
        <f t="shared" si="192"/>
        <v>2249.842673</v>
      </c>
      <c r="AP165" s="28">
        <f t="shared" si="192"/>
        <v>1670.579653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2357.613823</v>
      </c>
      <c r="AU165" s="28">
        <f t="shared" si="192"/>
        <v>2262.056219</v>
      </c>
      <c r="AV165" s="28">
        <f t="shared" si="192"/>
        <v>1803.0387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2098.907136</v>
      </c>
      <c r="BB165" s="28">
        <f t="shared" si="192"/>
        <v>636.9434937</v>
      </c>
      <c r="BC165" s="28">
        <f t="shared" si="192"/>
        <v>878.5736203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295.0069319</v>
      </c>
      <c r="BI165" s="28">
        <f t="shared" si="192"/>
        <v>1732.550996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1147.122118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1531.330894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1656.567825</v>
      </c>
      <c r="AK166" s="28">
        <f t="shared" si="193"/>
        <v>2420.358865</v>
      </c>
      <c r="AL166" s="28">
        <f t="shared" si="193"/>
        <v>1888.673855</v>
      </c>
      <c r="AM166" s="28">
        <f t="shared" si="193"/>
        <v>1764.650238</v>
      </c>
      <c r="AN166" s="28">
        <f t="shared" si="193"/>
        <v>1295.989198</v>
      </c>
      <c r="AO166" s="28">
        <f t="shared" si="193"/>
        <v>2249.842673</v>
      </c>
      <c r="AP166" s="28">
        <f t="shared" si="193"/>
        <v>1670.579653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2357.613823</v>
      </c>
      <c r="AU166" s="28">
        <f t="shared" si="193"/>
        <v>2262.056219</v>
      </c>
      <c r="AV166" s="28">
        <f t="shared" si="193"/>
        <v>1803.0387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2098.907136</v>
      </c>
      <c r="BB166" s="28">
        <f t="shared" si="193"/>
        <v>636.9434937</v>
      </c>
      <c r="BC166" s="28">
        <f t="shared" si="193"/>
        <v>878.5736203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295.0069319</v>
      </c>
      <c r="BI166" s="28">
        <f t="shared" si="193"/>
        <v>1732.550996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1147.122118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1531.330894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1656.567825</v>
      </c>
      <c r="AK167" s="28">
        <f t="shared" si="194"/>
        <v>2420.358865</v>
      </c>
      <c r="AL167" s="28">
        <f t="shared" si="194"/>
        <v>1888.673855</v>
      </c>
      <c r="AM167" s="28">
        <f t="shared" si="194"/>
        <v>1764.650238</v>
      </c>
      <c r="AN167" s="28">
        <f t="shared" si="194"/>
        <v>1295.989198</v>
      </c>
      <c r="AO167" s="28">
        <f t="shared" si="194"/>
        <v>2249.842673</v>
      </c>
      <c r="AP167" s="28">
        <f t="shared" si="194"/>
        <v>1670.579653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2357.613823</v>
      </c>
      <c r="AU167" s="28">
        <f t="shared" si="194"/>
        <v>2262.056219</v>
      </c>
      <c r="AV167" s="28">
        <f t="shared" si="194"/>
        <v>1803.0387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2098.907136</v>
      </c>
      <c r="BB167" s="28">
        <f t="shared" si="194"/>
        <v>636.9434937</v>
      </c>
      <c r="BC167" s="28">
        <f t="shared" si="194"/>
        <v>878.5736203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295.0069319</v>
      </c>
      <c r="BI167" s="28">
        <f t="shared" si="194"/>
        <v>1732.550996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1147.122118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1531.330894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1656.567825</v>
      </c>
      <c r="AK168" s="28">
        <f t="shared" si="195"/>
        <v>2420.358865</v>
      </c>
      <c r="AL168" s="28">
        <f t="shared" si="195"/>
        <v>1888.673855</v>
      </c>
      <c r="AM168" s="28">
        <f t="shared" si="195"/>
        <v>1764.650238</v>
      </c>
      <c r="AN168" s="28">
        <f t="shared" si="195"/>
        <v>1295.989198</v>
      </c>
      <c r="AO168" s="28">
        <f t="shared" si="195"/>
        <v>2249.842673</v>
      </c>
      <c r="AP168" s="28">
        <f t="shared" si="195"/>
        <v>1670.579653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2357.613823</v>
      </c>
      <c r="AU168" s="28">
        <f t="shared" si="195"/>
        <v>2262.056219</v>
      </c>
      <c r="AV168" s="28">
        <f t="shared" si="195"/>
        <v>1803.0387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2098.907136</v>
      </c>
      <c r="BB168" s="28">
        <f t="shared" si="195"/>
        <v>636.9434937</v>
      </c>
      <c r="BC168" s="28">
        <f t="shared" si="195"/>
        <v>878.5736203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295.0069319</v>
      </c>
      <c r="BI168" s="28">
        <f t="shared" si="195"/>
        <v>1732.550996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1147.122118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1531.330894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1656.567825</v>
      </c>
      <c r="AK169" s="28">
        <f t="shared" si="196"/>
        <v>2420.358865</v>
      </c>
      <c r="AL169" s="28">
        <f t="shared" si="196"/>
        <v>1888.673855</v>
      </c>
      <c r="AM169" s="28">
        <f t="shared" si="196"/>
        <v>1764.650238</v>
      </c>
      <c r="AN169" s="28">
        <f t="shared" si="196"/>
        <v>1295.989198</v>
      </c>
      <c r="AO169" s="28">
        <f t="shared" si="196"/>
        <v>2249.842673</v>
      </c>
      <c r="AP169" s="28">
        <f t="shared" si="196"/>
        <v>1670.579653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2357.613823</v>
      </c>
      <c r="AU169" s="28">
        <f t="shared" si="196"/>
        <v>2262.056219</v>
      </c>
      <c r="AV169" s="28">
        <f t="shared" si="196"/>
        <v>1803.0387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2098.907136</v>
      </c>
      <c r="BB169" s="28">
        <f t="shared" si="196"/>
        <v>636.9434937</v>
      </c>
      <c r="BC169" s="28">
        <f t="shared" si="196"/>
        <v>878.5736203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295.0069319</v>
      </c>
      <c r="BI169" s="28">
        <f t="shared" si="196"/>
        <v>1732.550996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1147.122118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1531.330894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1656.567825</v>
      </c>
      <c r="AK170" s="28">
        <f t="shared" si="197"/>
        <v>2420.358865</v>
      </c>
      <c r="AL170" s="28">
        <f t="shared" si="197"/>
        <v>1888.673855</v>
      </c>
      <c r="AM170" s="28">
        <f t="shared" si="197"/>
        <v>1764.650238</v>
      </c>
      <c r="AN170" s="28">
        <f t="shared" si="197"/>
        <v>1295.989198</v>
      </c>
      <c r="AO170" s="28">
        <f t="shared" si="197"/>
        <v>2249.842673</v>
      </c>
      <c r="AP170" s="28">
        <f t="shared" si="197"/>
        <v>1670.579653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2357.613823</v>
      </c>
      <c r="AU170" s="28">
        <f t="shared" si="197"/>
        <v>2262.056219</v>
      </c>
      <c r="AV170" s="28">
        <f t="shared" si="197"/>
        <v>1803.0387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2098.907136</v>
      </c>
      <c r="BB170" s="28">
        <f t="shared" si="197"/>
        <v>636.9434937</v>
      </c>
      <c r="BC170" s="28">
        <f t="shared" si="197"/>
        <v>878.5736203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295.0069319</v>
      </c>
      <c r="BI170" s="28">
        <f t="shared" si="197"/>
        <v>1732.550996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1147.122118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1531.330894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1656.567825</v>
      </c>
      <c r="AK171" s="28">
        <f t="shared" si="198"/>
        <v>2420.358865</v>
      </c>
      <c r="AL171" s="28">
        <f t="shared" si="198"/>
        <v>1888.673855</v>
      </c>
      <c r="AM171" s="28">
        <f t="shared" si="198"/>
        <v>1764.650238</v>
      </c>
      <c r="AN171" s="28">
        <f t="shared" si="198"/>
        <v>1295.989198</v>
      </c>
      <c r="AO171" s="28">
        <f t="shared" si="198"/>
        <v>2249.842673</v>
      </c>
      <c r="AP171" s="28">
        <f t="shared" si="198"/>
        <v>1670.579653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2357.613823</v>
      </c>
      <c r="AU171" s="28">
        <f t="shared" si="198"/>
        <v>2262.056219</v>
      </c>
      <c r="AV171" s="28">
        <f t="shared" si="198"/>
        <v>1803.0387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2098.907136</v>
      </c>
      <c r="BB171" s="28">
        <f t="shared" si="198"/>
        <v>636.9434937</v>
      </c>
      <c r="BC171" s="28">
        <f t="shared" si="198"/>
        <v>878.5736203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295.0069319</v>
      </c>
      <c r="BI171" s="28">
        <f t="shared" si="198"/>
        <v>1732.550996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1147.122118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1531.330894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1656.567825</v>
      </c>
      <c r="AK172" s="28">
        <f t="shared" si="199"/>
        <v>2420.358865</v>
      </c>
      <c r="AL172" s="28">
        <f t="shared" si="199"/>
        <v>1888.673855</v>
      </c>
      <c r="AM172" s="28">
        <f t="shared" si="199"/>
        <v>1764.650238</v>
      </c>
      <c r="AN172" s="28">
        <f t="shared" si="199"/>
        <v>1295.989198</v>
      </c>
      <c r="AO172" s="28">
        <f t="shared" si="199"/>
        <v>2249.842673</v>
      </c>
      <c r="AP172" s="28">
        <f t="shared" si="199"/>
        <v>1670.579653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2357.613823</v>
      </c>
      <c r="AU172" s="28">
        <f t="shared" si="199"/>
        <v>2262.056219</v>
      </c>
      <c r="AV172" s="28">
        <f t="shared" si="199"/>
        <v>1803.0387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2098.907136</v>
      </c>
      <c r="BB172" s="28">
        <f t="shared" si="199"/>
        <v>636.9434937</v>
      </c>
      <c r="BC172" s="28">
        <f t="shared" si="199"/>
        <v>878.5736203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295.0069319</v>
      </c>
      <c r="BI172" s="28">
        <f t="shared" si="199"/>
        <v>1732.550996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1147.122118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1531.330894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1656.567825</v>
      </c>
      <c r="AK173" s="28">
        <f t="shared" si="200"/>
        <v>2420.358865</v>
      </c>
      <c r="AL173" s="28">
        <f t="shared" si="200"/>
        <v>1888.673855</v>
      </c>
      <c r="AM173" s="28">
        <f t="shared" si="200"/>
        <v>1764.650238</v>
      </c>
      <c r="AN173" s="28">
        <f t="shared" si="200"/>
        <v>1295.989198</v>
      </c>
      <c r="AO173" s="28">
        <f t="shared" si="200"/>
        <v>2249.842673</v>
      </c>
      <c r="AP173" s="28">
        <f t="shared" si="200"/>
        <v>1670.579653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2357.613823</v>
      </c>
      <c r="AU173" s="28">
        <f t="shared" si="200"/>
        <v>2262.056219</v>
      </c>
      <c r="AV173" s="28">
        <f t="shared" si="200"/>
        <v>1803.0387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2098.907136</v>
      </c>
      <c r="BB173" s="28">
        <f t="shared" si="200"/>
        <v>636.9434937</v>
      </c>
      <c r="BC173" s="28">
        <f t="shared" si="200"/>
        <v>878.5736203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295.0069319</v>
      </c>
      <c r="BI173" s="28">
        <f t="shared" si="200"/>
        <v>1732.550996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1147.122118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1531.330894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1656.567825</v>
      </c>
      <c r="AK174" s="28">
        <f t="shared" si="201"/>
        <v>2420.358865</v>
      </c>
      <c r="AL174" s="28">
        <f t="shared" si="201"/>
        <v>1888.673855</v>
      </c>
      <c r="AM174" s="28">
        <f t="shared" si="201"/>
        <v>1764.650238</v>
      </c>
      <c r="AN174" s="28">
        <f t="shared" si="201"/>
        <v>1295.989198</v>
      </c>
      <c r="AO174" s="28">
        <f t="shared" si="201"/>
        <v>2249.842673</v>
      </c>
      <c r="AP174" s="28">
        <f t="shared" si="201"/>
        <v>1670.579653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2357.613823</v>
      </c>
      <c r="AU174" s="28">
        <f t="shared" si="201"/>
        <v>2262.056219</v>
      </c>
      <c r="AV174" s="28">
        <f t="shared" si="201"/>
        <v>1803.0387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2098.907136</v>
      </c>
      <c r="BB174" s="28">
        <f t="shared" si="201"/>
        <v>636.9434937</v>
      </c>
      <c r="BC174" s="28">
        <f t="shared" si="201"/>
        <v>878.5736203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295.0069319</v>
      </c>
      <c r="BI174" s="28">
        <f t="shared" si="201"/>
        <v>1732.550996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1147.122118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1531.330894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1656.567825</v>
      </c>
      <c r="AK175" s="28">
        <f t="shared" si="202"/>
        <v>2420.358865</v>
      </c>
      <c r="AL175" s="28">
        <f t="shared" si="202"/>
        <v>1888.673855</v>
      </c>
      <c r="AM175" s="28">
        <f t="shared" si="202"/>
        <v>1764.650238</v>
      </c>
      <c r="AN175" s="28">
        <f t="shared" si="202"/>
        <v>1295.989198</v>
      </c>
      <c r="AO175" s="28">
        <f t="shared" si="202"/>
        <v>2249.842673</v>
      </c>
      <c r="AP175" s="28">
        <f t="shared" si="202"/>
        <v>1670.579653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2357.613823</v>
      </c>
      <c r="AU175" s="28">
        <f t="shared" si="202"/>
        <v>2262.056219</v>
      </c>
      <c r="AV175" s="28">
        <f t="shared" si="202"/>
        <v>1803.0387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2098.907136</v>
      </c>
      <c r="BB175" s="28">
        <f t="shared" si="202"/>
        <v>636.9434937</v>
      </c>
      <c r="BC175" s="28">
        <f t="shared" si="202"/>
        <v>878.5736203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295.0069319</v>
      </c>
      <c r="BI175" s="28">
        <f t="shared" si="202"/>
        <v>1732.550996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1147.122118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1531.330894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1656.567825</v>
      </c>
      <c r="AK176" s="28">
        <f t="shared" si="203"/>
        <v>2420.358865</v>
      </c>
      <c r="AL176" s="28">
        <f t="shared" si="203"/>
        <v>1888.673855</v>
      </c>
      <c r="AM176" s="28">
        <f t="shared" si="203"/>
        <v>1764.650238</v>
      </c>
      <c r="AN176" s="28">
        <f t="shared" si="203"/>
        <v>1295.989198</v>
      </c>
      <c r="AO176" s="28">
        <f t="shared" si="203"/>
        <v>2249.842673</v>
      </c>
      <c r="AP176" s="28">
        <f t="shared" si="203"/>
        <v>1670.579653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2357.613823</v>
      </c>
      <c r="AU176" s="28">
        <f t="shared" si="203"/>
        <v>2262.056219</v>
      </c>
      <c r="AV176" s="28">
        <f t="shared" si="203"/>
        <v>1803.0387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2098.907136</v>
      </c>
      <c r="BB176" s="28">
        <f t="shared" si="203"/>
        <v>636.9434937</v>
      </c>
      <c r="BC176" s="28">
        <f t="shared" si="203"/>
        <v>878.5736203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295.0069319</v>
      </c>
      <c r="BI176" s="28">
        <f t="shared" si="203"/>
        <v>1732.550996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1147.122118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1531.330894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1656.567825</v>
      </c>
      <c r="AK177" s="28">
        <f t="shared" si="204"/>
        <v>2420.358865</v>
      </c>
      <c r="AL177" s="28">
        <f t="shared" si="204"/>
        <v>1888.673855</v>
      </c>
      <c r="AM177" s="28">
        <f t="shared" si="204"/>
        <v>1764.650238</v>
      </c>
      <c r="AN177" s="28">
        <f t="shared" si="204"/>
        <v>1295.989198</v>
      </c>
      <c r="AO177" s="28">
        <f t="shared" si="204"/>
        <v>2249.842673</v>
      </c>
      <c r="AP177" s="28">
        <f t="shared" si="204"/>
        <v>1670.579653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2357.613823</v>
      </c>
      <c r="AU177" s="28">
        <f t="shared" si="204"/>
        <v>2262.056219</v>
      </c>
      <c r="AV177" s="28">
        <f t="shared" si="204"/>
        <v>1803.0387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2098.907136</v>
      </c>
      <c r="BB177" s="28">
        <f t="shared" si="204"/>
        <v>636.9434937</v>
      </c>
      <c r="BC177" s="28">
        <f t="shared" si="204"/>
        <v>878.5736203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295.0069319</v>
      </c>
      <c r="BI177" s="28">
        <f t="shared" si="204"/>
        <v>1732.550996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1147.122118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1531.330894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1656.567825</v>
      </c>
      <c r="AK178" s="28">
        <f t="shared" si="205"/>
        <v>2420.358865</v>
      </c>
      <c r="AL178" s="28">
        <f t="shared" si="205"/>
        <v>1888.673855</v>
      </c>
      <c r="AM178" s="28">
        <f t="shared" si="205"/>
        <v>1764.650238</v>
      </c>
      <c r="AN178" s="28">
        <f t="shared" si="205"/>
        <v>1295.989198</v>
      </c>
      <c r="AO178" s="28">
        <f t="shared" si="205"/>
        <v>2249.842673</v>
      </c>
      <c r="AP178" s="28">
        <f t="shared" si="205"/>
        <v>1670.579653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2357.613823</v>
      </c>
      <c r="AU178" s="28">
        <f t="shared" si="205"/>
        <v>2262.056219</v>
      </c>
      <c r="AV178" s="28">
        <f t="shared" si="205"/>
        <v>1803.0387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2098.907136</v>
      </c>
      <c r="BB178" s="28">
        <f t="shared" si="205"/>
        <v>636.9434937</v>
      </c>
      <c r="BC178" s="28">
        <f t="shared" si="205"/>
        <v>878.5736203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295.0069319</v>
      </c>
      <c r="BI178" s="28">
        <f t="shared" si="205"/>
        <v>1732.550996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1147.122118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1531.330894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1656.567825</v>
      </c>
      <c r="AK179" s="28">
        <f t="shared" si="206"/>
        <v>2420.358865</v>
      </c>
      <c r="AL179" s="28">
        <f t="shared" si="206"/>
        <v>1888.673855</v>
      </c>
      <c r="AM179" s="28">
        <f t="shared" si="206"/>
        <v>1764.650238</v>
      </c>
      <c r="AN179" s="28">
        <f t="shared" si="206"/>
        <v>1295.989198</v>
      </c>
      <c r="AO179" s="28">
        <f t="shared" si="206"/>
        <v>2249.842673</v>
      </c>
      <c r="AP179" s="28">
        <f t="shared" si="206"/>
        <v>1670.579653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2357.613823</v>
      </c>
      <c r="AU179" s="28">
        <f t="shared" si="206"/>
        <v>2262.056219</v>
      </c>
      <c r="AV179" s="28">
        <f t="shared" si="206"/>
        <v>1803.0387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2098.907136</v>
      </c>
      <c r="BB179" s="28">
        <f t="shared" si="206"/>
        <v>636.9434937</v>
      </c>
      <c r="BC179" s="28">
        <f t="shared" si="206"/>
        <v>878.5736203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295.0069319</v>
      </c>
      <c r="BI179" s="28">
        <f t="shared" si="206"/>
        <v>1732.550996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1147.122118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1531.330894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1656.567825</v>
      </c>
      <c r="AK180" s="28">
        <f t="shared" si="207"/>
        <v>2420.358865</v>
      </c>
      <c r="AL180" s="28">
        <f t="shared" si="207"/>
        <v>1888.673855</v>
      </c>
      <c r="AM180" s="28">
        <f t="shared" si="207"/>
        <v>1764.650238</v>
      </c>
      <c r="AN180" s="28">
        <f t="shared" si="207"/>
        <v>1295.989198</v>
      </c>
      <c r="AO180" s="28">
        <f t="shared" si="207"/>
        <v>2249.842673</v>
      </c>
      <c r="AP180" s="28">
        <f t="shared" si="207"/>
        <v>1670.579653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2357.613823</v>
      </c>
      <c r="AU180" s="28">
        <f t="shared" si="207"/>
        <v>2262.056219</v>
      </c>
      <c r="AV180" s="28">
        <f t="shared" si="207"/>
        <v>1803.0387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2098.907136</v>
      </c>
      <c r="BB180" s="28">
        <f t="shared" si="207"/>
        <v>636.9434937</v>
      </c>
      <c r="BC180" s="28">
        <f t="shared" si="207"/>
        <v>878.5736203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295.0069319</v>
      </c>
      <c r="BI180" s="28">
        <f t="shared" si="207"/>
        <v>1732.550996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1147.122118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1531.330894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8">if($B182=AI$3,AI180+$Y182,if($C182=AI$3,AI180+$AD182,AI180))</f>
        <v>1193.044474</v>
      </c>
      <c r="AJ182" s="28">
        <f t="shared" si="208"/>
        <v>1656.567825</v>
      </c>
      <c r="AK182" s="28">
        <f t="shared" si="208"/>
        <v>2420.358865</v>
      </c>
      <c r="AL182" s="28">
        <f t="shared" si="208"/>
        <v>1888.673855</v>
      </c>
      <c r="AM182" s="28">
        <f t="shared" si="208"/>
        <v>1764.650238</v>
      </c>
      <c r="AN182" s="28">
        <f t="shared" si="208"/>
        <v>1295.989198</v>
      </c>
      <c r="AO182" s="28">
        <f t="shared" si="208"/>
        <v>2249.842673</v>
      </c>
      <c r="AP182" s="28">
        <f t="shared" si="208"/>
        <v>1670.579653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2357.613823</v>
      </c>
      <c r="AU182" s="28">
        <f t="shared" si="208"/>
        <v>2262.056219</v>
      </c>
      <c r="AV182" s="28">
        <f t="shared" si="208"/>
        <v>1803.0387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2098.907136</v>
      </c>
      <c r="BB182" s="28">
        <f t="shared" si="208"/>
        <v>636.9434937</v>
      </c>
      <c r="BC182" s="28">
        <f t="shared" si="208"/>
        <v>878.5736203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295.0069319</v>
      </c>
      <c r="BI182" s="28">
        <f t="shared" si="208"/>
        <v>1732.550996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1147.122118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1531.330894</v>
      </c>
    </row>
    <row r="183">
      <c r="A183" s="54"/>
      <c r="B183" s="55" t="s">
        <v>56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57</v>
      </c>
      <c r="AI183" s="59">
        <f t="shared" ref="AI183:EE183" si="209">AI182</f>
        <v>1193.044474</v>
      </c>
      <c r="AJ183" s="59">
        <f t="shared" si="209"/>
        <v>1656.567825</v>
      </c>
      <c r="AK183" s="59">
        <f t="shared" si="209"/>
        <v>2420.358865</v>
      </c>
      <c r="AL183" s="59">
        <f t="shared" si="209"/>
        <v>1888.673855</v>
      </c>
      <c r="AM183" s="59">
        <f t="shared" si="209"/>
        <v>1764.650238</v>
      </c>
      <c r="AN183" s="59">
        <f t="shared" si="209"/>
        <v>1295.989198</v>
      </c>
      <c r="AO183" s="59">
        <f t="shared" si="209"/>
        <v>2249.842673</v>
      </c>
      <c r="AP183" s="59">
        <f t="shared" si="209"/>
        <v>1670.579653</v>
      </c>
      <c r="AQ183" s="59">
        <f t="shared" si="209"/>
        <v>1164.99749</v>
      </c>
      <c r="AR183" s="59">
        <f t="shared" si="209"/>
        <v>2174.621755</v>
      </c>
      <c r="AS183" s="59">
        <f t="shared" si="209"/>
        <v>1917.754482</v>
      </c>
      <c r="AT183" s="59">
        <f t="shared" si="209"/>
        <v>2357.613823</v>
      </c>
      <c r="AU183" s="59">
        <f t="shared" si="209"/>
        <v>2262.056219</v>
      </c>
      <c r="AV183" s="59">
        <f t="shared" si="209"/>
        <v>1803.0387</v>
      </c>
      <c r="AW183" s="59">
        <f t="shared" si="209"/>
        <v>1015.463624</v>
      </c>
      <c r="AX183" s="59">
        <f t="shared" si="209"/>
        <v>2190.396148</v>
      </c>
      <c r="AY183" s="59">
        <f t="shared" si="209"/>
        <v>1367.704948</v>
      </c>
      <c r="AZ183" s="59">
        <f t="shared" si="209"/>
        <v>2316.469488</v>
      </c>
      <c r="BA183" s="59">
        <f t="shared" si="209"/>
        <v>2098.907136</v>
      </c>
      <c r="BB183" s="59">
        <f t="shared" si="209"/>
        <v>636.9434937</v>
      </c>
      <c r="BC183" s="59">
        <f t="shared" si="209"/>
        <v>878.5736203</v>
      </c>
      <c r="BD183" s="59">
        <f t="shared" si="209"/>
        <v>1690.538553</v>
      </c>
      <c r="BE183" s="59">
        <f t="shared" si="209"/>
        <v>281.1497685</v>
      </c>
      <c r="BF183" s="59">
        <f t="shared" si="209"/>
        <v>-59.07358257</v>
      </c>
      <c r="BG183" s="59">
        <f t="shared" si="209"/>
        <v>1282.733877</v>
      </c>
      <c r="BH183" s="59">
        <f t="shared" si="209"/>
        <v>295.0069319</v>
      </c>
      <c r="BI183" s="59">
        <f t="shared" si="209"/>
        <v>1732.550996</v>
      </c>
      <c r="BJ183" s="59">
        <f t="shared" si="209"/>
        <v>398.5029281</v>
      </c>
      <c r="BK183" s="59">
        <f t="shared" si="209"/>
        <v>1840.282391</v>
      </c>
      <c r="BL183" s="59">
        <f t="shared" si="209"/>
        <v>1479.464305</v>
      </c>
      <c r="BM183" s="59">
        <f t="shared" si="209"/>
        <v>811.649061</v>
      </c>
      <c r="BN183" s="59">
        <f t="shared" si="209"/>
        <v>1147.122118</v>
      </c>
      <c r="BO183" s="60" t="str">
        <f t="shared" si="209"/>
        <v>#N/A</v>
      </c>
      <c r="BP183" s="60" t="str">
        <f t="shared" si="209"/>
        <v>#N/A</v>
      </c>
      <c r="BQ183" s="60" t="str">
        <f t="shared" si="209"/>
        <v>#N/A</v>
      </c>
      <c r="BR183" s="60" t="str">
        <f t="shared" si="209"/>
        <v>#N/A</v>
      </c>
      <c r="BS183" s="60" t="str">
        <f t="shared" si="209"/>
        <v>#N/A</v>
      </c>
      <c r="BT183" s="60" t="str">
        <f t="shared" si="209"/>
        <v>#N/A</v>
      </c>
      <c r="BU183" s="60" t="str">
        <f t="shared" si="209"/>
        <v>#N/A</v>
      </c>
      <c r="BV183" s="60" t="str">
        <f t="shared" si="209"/>
        <v>#N/A</v>
      </c>
      <c r="BW183" s="60" t="str">
        <f t="shared" si="209"/>
        <v>#N/A</v>
      </c>
      <c r="BX183" s="60" t="str">
        <f t="shared" si="209"/>
        <v>#N/A</v>
      </c>
      <c r="BY183" s="60" t="str">
        <f t="shared" si="209"/>
        <v>#N/A</v>
      </c>
      <c r="BZ183" s="60" t="str">
        <f t="shared" si="209"/>
        <v>#N/A</v>
      </c>
      <c r="CA183" s="60" t="str">
        <f t="shared" si="209"/>
        <v>#N/A</v>
      </c>
      <c r="CB183" s="60" t="str">
        <f t="shared" si="209"/>
        <v>#N/A</v>
      </c>
      <c r="CC183" s="60" t="str">
        <f t="shared" si="209"/>
        <v>#N/A</v>
      </c>
      <c r="CD183" s="60" t="str">
        <f t="shared" si="209"/>
        <v>#N/A</v>
      </c>
      <c r="CE183" s="60" t="str">
        <f t="shared" si="209"/>
        <v>#N/A</v>
      </c>
      <c r="CF183" s="60" t="str">
        <f t="shared" si="209"/>
        <v>#N/A</v>
      </c>
      <c r="CG183" s="60" t="str">
        <f t="shared" si="209"/>
        <v>#N/A</v>
      </c>
      <c r="CH183" s="60" t="str">
        <f t="shared" si="209"/>
        <v>#N/A</v>
      </c>
      <c r="CI183" s="60" t="str">
        <f t="shared" si="209"/>
        <v>#N/A</v>
      </c>
      <c r="CJ183" s="60" t="str">
        <f t="shared" si="209"/>
        <v>#N/A</v>
      </c>
      <c r="CK183" s="60" t="str">
        <f t="shared" si="209"/>
        <v>#N/A</v>
      </c>
      <c r="CL183" s="60" t="str">
        <f t="shared" si="209"/>
        <v>#N/A</v>
      </c>
      <c r="CM183" s="60" t="str">
        <f t="shared" si="209"/>
        <v>#N/A</v>
      </c>
      <c r="CN183" s="60" t="str">
        <f t="shared" si="209"/>
        <v>#N/A</v>
      </c>
      <c r="CO183" s="60" t="str">
        <f t="shared" si="209"/>
        <v>#N/A</v>
      </c>
      <c r="CP183" s="60" t="str">
        <f t="shared" si="209"/>
        <v>#N/A</v>
      </c>
      <c r="CQ183" s="60" t="str">
        <f t="shared" si="209"/>
        <v>#N/A</v>
      </c>
      <c r="CR183" s="60" t="str">
        <f t="shared" si="209"/>
        <v>#N/A</v>
      </c>
      <c r="CS183" s="60" t="str">
        <f t="shared" si="209"/>
        <v>#N/A</v>
      </c>
      <c r="CT183" s="60" t="str">
        <f t="shared" si="209"/>
        <v>#N/A</v>
      </c>
      <c r="CU183" s="60" t="str">
        <f t="shared" si="209"/>
        <v>#N/A</v>
      </c>
      <c r="CV183" s="60" t="str">
        <f t="shared" si="209"/>
        <v>#N/A</v>
      </c>
      <c r="CW183" s="60" t="str">
        <f t="shared" si="209"/>
        <v>#N/A</v>
      </c>
      <c r="CX183" s="60" t="str">
        <f t="shared" si="209"/>
        <v>#N/A</v>
      </c>
      <c r="CY183" s="60" t="str">
        <f t="shared" si="209"/>
        <v>#N/A</v>
      </c>
      <c r="CZ183" s="60" t="str">
        <f t="shared" si="209"/>
        <v>#N/A</v>
      </c>
      <c r="DA183" s="60" t="str">
        <f t="shared" si="209"/>
        <v>#N/A</v>
      </c>
      <c r="DB183" s="60" t="str">
        <f t="shared" si="209"/>
        <v>#N/A</v>
      </c>
      <c r="DC183" s="60" t="str">
        <f t="shared" si="209"/>
        <v>#N/A</v>
      </c>
      <c r="DD183" s="60" t="str">
        <f t="shared" si="209"/>
        <v>#N/A</v>
      </c>
      <c r="DE183" s="60" t="str">
        <f t="shared" si="209"/>
        <v>#N/A</v>
      </c>
      <c r="DF183" s="60" t="str">
        <f t="shared" si="209"/>
        <v>#N/A</v>
      </c>
      <c r="DG183" s="60" t="str">
        <f t="shared" si="209"/>
        <v>#N/A</v>
      </c>
      <c r="DH183" s="60" t="str">
        <f t="shared" si="209"/>
        <v>#N/A</v>
      </c>
      <c r="DI183" s="60" t="str">
        <f t="shared" si="209"/>
        <v>#N/A</v>
      </c>
      <c r="DJ183" s="60" t="str">
        <f t="shared" si="209"/>
        <v>#N/A</v>
      </c>
      <c r="DK183" s="60" t="str">
        <f t="shared" si="209"/>
        <v>#N/A</v>
      </c>
      <c r="DL183" s="60" t="str">
        <f t="shared" si="209"/>
        <v>#N/A</v>
      </c>
      <c r="DM183" s="60" t="str">
        <f t="shared" si="209"/>
        <v>#N/A</v>
      </c>
      <c r="DN183" s="60" t="str">
        <f t="shared" si="209"/>
        <v>#N/A</v>
      </c>
      <c r="DO183" s="60" t="str">
        <f t="shared" si="209"/>
        <v>#N/A</v>
      </c>
      <c r="DP183" s="60" t="str">
        <f t="shared" si="209"/>
        <v>#N/A</v>
      </c>
      <c r="DQ183" s="60" t="str">
        <f t="shared" si="209"/>
        <v>#N/A</v>
      </c>
      <c r="DR183" s="60" t="str">
        <f t="shared" si="209"/>
        <v>#N/A</v>
      </c>
      <c r="DS183" s="60" t="str">
        <f t="shared" si="209"/>
        <v>#N/A</v>
      </c>
      <c r="DT183" s="60" t="str">
        <f t="shared" si="209"/>
        <v>#N/A</v>
      </c>
      <c r="DU183" s="60" t="str">
        <f t="shared" si="209"/>
        <v>#N/A</v>
      </c>
      <c r="DV183" s="60" t="str">
        <f t="shared" si="209"/>
        <v>#N/A</v>
      </c>
      <c r="DW183" s="60" t="str">
        <f t="shared" si="209"/>
        <v>#N/A</v>
      </c>
      <c r="DX183" s="60" t="str">
        <f t="shared" si="209"/>
        <v>#N/A</v>
      </c>
      <c r="DY183" s="60" t="str">
        <f t="shared" si="209"/>
        <v>#N/A</v>
      </c>
      <c r="DZ183" s="60" t="str">
        <f t="shared" si="209"/>
        <v>#N/A</v>
      </c>
      <c r="EA183" s="60" t="str">
        <f t="shared" si="209"/>
        <v>#N/A</v>
      </c>
      <c r="EB183" s="60" t="str">
        <f t="shared" si="209"/>
        <v>#N/A</v>
      </c>
      <c r="EC183" s="60" t="str">
        <f t="shared" si="209"/>
        <v>#N/A</v>
      </c>
      <c r="ED183" s="60" t="str">
        <f t="shared" si="209"/>
        <v>#N/A</v>
      </c>
      <c r="EE183" s="61">
        <f t="shared" si="209"/>
        <v>1531.330894</v>
      </c>
    </row>
    <row r="184">
      <c r="A184" s="57"/>
      <c r="B184" s="55" t="s">
        <v>58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59</v>
      </c>
      <c r="AI184" s="59">
        <f t="shared" ref="AI184:EE184" si="210">max(AI4:AI182)</f>
        <v>1193.044474</v>
      </c>
      <c r="AJ184" s="59">
        <f t="shared" si="210"/>
        <v>1775.775444</v>
      </c>
      <c r="AK184" s="59">
        <f t="shared" si="210"/>
        <v>2431.719213</v>
      </c>
      <c r="AL184" s="59">
        <f t="shared" si="210"/>
        <v>1901.580837</v>
      </c>
      <c r="AM184" s="59">
        <f t="shared" si="210"/>
        <v>1830.918853</v>
      </c>
      <c r="AN184" s="59">
        <f t="shared" si="210"/>
        <v>1353.792648</v>
      </c>
      <c r="AO184" s="59">
        <f t="shared" si="210"/>
        <v>2249.842673</v>
      </c>
      <c r="AP184" s="59">
        <f t="shared" si="210"/>
        <v>1701.049303</v>
      </c>
      <c r="AQ184" s="59">
        <f t="shared" si="210"/>
        <v>1184.058675</v>
      </c>
      <c r="AR184" s="59">
        <f t="shared" si="210"/>
        <v>2174.621755</v>
      </c>
      <c r="AS184" s="59">
        <f t="shared" si="210"/>
        <v>1917.754482</v>
      </c>
      <c r="AT184" s="59">
        <f t="shared" si="210"/>
        <v>2368.36339</v>
      </c>
      <c r="AU184" s="59">
        <f t="shared" si="210"/>
        <v>2262.056219</v>
      </c>
      <c r="AV184" s="59">
        <f t="shared" si="210"/>
        <v>1885.300061</v>
      </c>
      <c r="AW184" s="59">
        <f t="shared" si="210"/>
        <v>1015.463624</v>
      </c>
      <c r="AX184" s="59">
        <f t="shared" si="210"/>
        <v>2190.396148</v>
      </c>
      <c r="AY184" s="59">
        <f t="shared" si="210"/>
        <v>1367.704948</v>
      </c>
      <c r="AZ184" s="59">
        <f t="shared" si="210"/>
        <v>2316.469488</v>
      </c>
      <c r="BA184" s="59">
        <f t="shared" si="210"/>
        <v>2111.627442</v>
      </c>
      <c r="BB184" s="59">
        <f t="shared" si="210"/>
        <v>636.9434937</v>
      </c>
      <c r="BC184" s="59">
        <f t="shared" si="210"/>
        <v>885.4757385</v>
      </c>
      <c r="BD184" s="59">
        <f t="shared" si="210"/>
        <v>1690.538553</v>
      </c>
      <c r="BE184" s="59">
        <f t="shared" si="210"/>
        <v>281.1497685</v>
      </c>
      <c r="BF184" s="59">
        <f t="shared" si="210"/>
        <v>-59.07358257</v>
      </c>
      <c r="BG184" s="59">
        <f t="shared" si="210"/>
        <v>1282.733877</v>
      </c>
      <c r="BH184" s="59">
        <f t="shared" si="210"/>
        <v>296.0336261</v>
      </c>
      <c r="BI184" s="59">
        <f t="shared" si="210"/>
        <v>1751.978438</v>
      </c>
      <c r="BJ184" s="59">
        <f t="shared" si="210"/>
        <v>398.5029281</v>
      </c>
      <c r="BK184" s="59">
        <f t="shared" si="210"/>
        <v>1840.282391</v>
      </c>
      <c r="BL184" s="59">
        <f t="shared" si="210"/>
        <v>1479.464305</v>
      </c>
      <c r="BM184" s="59">
        <f t="shared" si="210"/>
        <v>867.5358243</v>
      </c>
      <c r="BN184" s="59">
        <f t="shared" si="210"/>
        <v>1150</v>
      </c>
      <c r="BO184" s="60" t="str">
        <f t="shared" si="210"/>
        <v>#N/A</v>
      </c>
      <c r="BP184" s="60" t="str">
        <f t="shared" si="210"/>
        <v>#N/A</v>
      </c>
      <c r="BQ184" s="60" t="str">
        <f t="shared" si="210"/>
        <v>#N/A</v>
      </c>
      <c r="BR184" s="60" t="str">
        <f t="shared" si="210"/>
        <v>#N/A</v>
      </c>
      <c r="BS184" s="60" t="str">
        <f t="shared" si="210"/>
        <v>#N/A</v>
      </c>
      <c r="BT184" s="60" t="str">
        <f t="shared" si="210"/>
        <v>#N/A</v>
      </c>
      <c r="BU184" s="60" t="str">
        <f t="shared" si="210"/>
        <v>#N/A</v>
      </c>
      <c r="BV184" s="60" t="str">
        <f t="shared" si="210"/>
        <v>#N/A</v>
      </c>
      <c r="BW184" s="60" t="str">
        <f t="shared" si="210"/>
        <v>#N/A</v>
      </c>
      <c r="BX184" s="60" t="str">
        <f t="shared" si="210"/>
        <v>#N/A</v>
      </c>
      <c r="BY184" s="60" t="str">
        <f t="shared" si="210"/>
        <v>#N/A</v>
      </c>
      <c r="BZ184" s="60" t="str">
        <f t="shared" si="210"/>
        <v>#N/A</v>
      </c>
      <c r="CA184" s="60" t="str">
        <f t="shared" si="210"/>
        <v>#N/A</v>
      </c>
      <c r="CB184" s="60" t="str">
        <f t="shared" si="210"/>
        <v>#N/A</v>
      </c>
      <c r="CC184" s="60" t="str">
        <f t="shared" si="210"/>
        <v>#N/A</v>
      </c>
      <c r="CD184" s="60" t="str">
        <f t="shared" si="210"/>
        <v>#N/A</v>
      </c>
      <c r="CE184" s="60" t="str">
        <f t="shared" si="210"/>
        <v>#N/A</v>
      </c>
      <c r="CF184" s="60" t="str">
        <f t="shared" si="210"/>
        <v>#N/A</v>
      </c>
      <c r="CG184" s="60" t="str">
        <f t="shared" si="210"/>
        <v>#N/A</v>
      </c>
      <c r="CH184" s="60" t="str">
        <f t="shared" si="210"/>
        <v>#N/A</v>
      </c>
      <c r="CI184" s="60" t="str">
        <f t="shared" si="210"/>
        <v>#N/A</v>
      </c>
      <c r="CJ184" s="60" t="str">
        <f t="shared" si="210"/>
        <v>#N/A</v>
      </c>
      <c r="CK184" s="60" t="str">
        <f t="shared" si="210"/>
        <v>#N/A</v>
      </c>
      <c r="CL184" s="60" t="str">
        <f t="shared" si="210"/>
        <v>#N/A</v>
      </c>
      <c r="CM184" s="60" t="str">
        <f t="shared" si="210"/>
        <v>#N/A</v>
      </c>
      <c r="CN184" s="60" t="str">
        <f t="shared" si="210"/>
        <v>#N/A</v>
      </c>
      <c r="CO184" s="60" t="str">
        <f t="shared" si="210"/>
        <v>#N/A</v>
      </c>
      <c r="CP184" s="60" t="str">
        <f t="shared" si="210"/>
        <v>#N/A</v>
      </c>
      <c r="CQ184" s="60" t="str">
        <f t="shared" si="210"/>
        <v>#N/A</v>
      </c>
      <c r="CR184" s="60" t="str">
        <f t="shared" si="210"/>
        <v>#N/A</v>
      </c>
      <c r="CS184" s="60" t="str">
        <f t="shared" si="210"/>
        <v>#N/A</v>
      </c>
      <c r="CT184" s="60" t="str">
        <f t="shared" si="210"/>
        <v>#N/A</v>
      </c>
      <c r="CU184" s="60" t="str">
        <f t="shared" si="210"/>
        <v>#N/A</v>
      </c>
      <c r="CV184" s="60" t="str">
        <f t="shared" si="210"/>
        <v>#N/A</v>
      </c>
      <c r="CW184" s="60" t="str">
        <f t="shared" si="210"/>
        <v>#N/A</v>
      </c>
      <c r="CX184" s="60" t="str">
        <f t="shared" si="210"/>
        <v>#N/A</v>
      </c>
      <c r="CY184" s="60" t="str">
        <f t="shared" si="210"/>
        <v>#N/A</v>
      </c>
      <c r="CZ184" s="60" t="str">
        <f t="shared" si="210"/>
        <v>#N/A</v>
      </c>
      <c r="DA184" s="60" t="str">
        <f t="shared" si="210"/>
        <v>#N/A</v>
      </c>
      <c r="DB184" s="60" t="str">
        <f t="shared" si="210"/>
        <v>#N/A</v>
      </c>
      <c r="DC184" s="60" t="str">
        <f t="shared" si="210"/>
        <v>#N/A</v>
      </c>
      <c r="DD184" s="60" t="str">
        <f t="shared" si="210"/>
        <v>#N/A</v>
      </c>
      <c r="DE184" s="60" t="str">
        <f t="shared" si="210"/>
        <v>#N/A</v>
      </c>
      <c r="DF184" s="60" t="str">
        <f t="shared" si="210"/>
        <v>#N/A</v>
      </c>
      <c r="DG184" s="60" t="str">
        <f t="shared" si="210"/>
        <v>#N/A</v>
      </c>
      <c r="DH184" s="60" t="str">
        <f t="shared" si="210"/>
        <v>#N/A</v>
      </c>
      <c r="DI184" s="60" t="str">
        <f t="shared" si="210"/>
        <v>#N/A</v>
      </c>
      <c r="DJ184" s="60" t="str">
        <f t="shared" si="210"/>
        <v>#N/A</v>
      </c>
      <c r="DK184" s="60" t="str">
        <f t="shared" si="210"/>
        <v>#N/A</v>
      </c>
      <c r="DL184" s="60" t="str">
        <f t="shared" si="210"/>
        <v>#N/A</v>
      </c>
      <c r="DM184" s="60" t="str">
        <f t="shared" si="210"/>
        <v>#N/A</v>
      </c>
      <c r="DN184" s="60" t="str">
        <f t="shared" si="210"/>
        <v>#N/A</v>
      </c>
      <c r="DO184" s="60" t="str">
        <f t="shared" si="210"/>
        <v>#N/A</v>
      </c>
      <c r="DP184" s="60" t="str">
        <f t="shared" si="210"/>
        <v>#N/A</v>
      </c>
      <c r="DQ184" s="60" t="str">
        <f t="shared" si="210"/>
        <v>#N/A</v>
      </c>
      <c r="DR184" s="60" t="str">
        <f t="shared" si="210"/>
        <v>#N/A</v>
      </c>
      <c r="DS184" s="60" t="str">
        <f t="shared" si="210"/>
        <v>#N/A</v>
      </c>
      <c r="DT184" s="60" t="str">
        <f t="shared" si="210"/>
        <v>#N/A</v>
      </c>
      <c r="DU184" s="60" t="str">
        <f t="shared" si="210"/>
        <v>#N/A</v>
      </c>
      <c r="DV184" s="60" t="str">
        <f t="shared" si="210"/>
        <v>#N/A</v>
      </c>
      <c r="DW184" s="60" t="str">
        <f t="shared" si="210"/>
        <v>#N/A</v>
      </c>
      <c r="DX184" s="60" t="str">
        <f t="shared" si="210"/>
        <v>#N/A</v>
      </c>
      <c r="DY184" s="60" t="str">
        <f t="shared" si="210"/>
        <v>#N/A</v>
      </c>
      <c r="DZ184" s="60" t="str">
        <f t="shared" si="210"/>
        <v>#N/A</v>
      </c>
      <c r="EA184" s="60" t="str">
        <f t="shared" si="210"/>
        <v>#N/A</v>
      </c>
      <c r="EB184" s="60" t="str">
        <f t="shared" si="210"/>
        <v>#N/A</v>
      </c>
      <c r="EC184" s="60" t="str">
        <f t="shared" si="210"/>
        <v>#N/A</v>
      </c>
      <c r="ED184" s="60" t="str">
        <f t="shared" si="210"/>
        <v>#N/A</v>
      </c>
      <c r="EE184" s="61">
        <f t="shared" si="210"/>
        <v>1533.572171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60</v>
      </c>
      <c r="C3" s="69"/>
      <c r="D3" s="69"/>
      <c r="E3" s="70"/>
      <c r="F3" s="71"/>
      <c r="G3" s="72" t="s">
        <v>61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62</v>
      </c>
      <c r="C4" s="75" t="s">
        <v>63</v>
      </c>
      <c r="D4" s="76" t="s">
        <v>64</v>
      </c>
      <c r="E4" s="77" t="s">
        <v>65</v>
      </c>
      <c r="F4" s="78"/>
      <c r="G4" s="79" t="s">
        <v>66</v>
      </c>
      <c r="H4" s="80" t="s">
        <v>67</v>
      </c>
      <c r="I4" s="80" t="s">
        <v>68</v>
      </c>
      <c r="J4" s="80" t="s">
        <v>57</v>
      </c>
      <c r="K4" s="81" t="s">
        <v>69</v>
      </c>
      <c r="L4" s="80" t="s">
        <v>59</v>
      </c>
      <c r="M4" s="81" t="s">
        <v>70</v>
      </c>
      <c r="N4" s="81" t="s">
        <v>71</v>
      </c>
      <c r="O4" s="81" t="s">
        <v>72</v>
      </c>
      <c r="P4" s="81" t="s">
        <v>73</v>
      </c>
      <c r="Q4" s="82" t="s">
        <v>74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75</v>
      </c>
      <c r="D5" s="85" t="s">
        <v>76</v>
      </c>
      <c r="E5" s="86">
        <v>1193.0444744620884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(1193)</v>
      </c>
      <c r="L5" s="90">
        <f t="array" ref="L5">iferror(index(Pelitulokset!$AI$184:$JL$184,1,match($C5,Pelitulokset!$AI$3:$JL$3,0)),"")</f>
        <v>1193.044474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10.</v>
      </c>
      <c r="P5" s="89" t="str">
        <f t="shared" ref="P5:P74" si="3">if(isblank(C5),"",rank(G5,$G$5:$G$30) &amp; ".")</f>
        <v>11.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49</v>
      </c>
      <c r="D6" s="85" t="s">
        <v>77</v>
      </c>
      <c r="E6" s="86">
        <v>1775.7754443954602</v>
      </c>
      <c r="F6" s="87"/>
      <c r="G6" s="88">
        <f>if(isblank(C6),"",(countif(Pelitulokset!E:E,C6)))</f>
        <v>0</v>
      </c>
      <c r="H6" s="89">
        <f>if(isblank(C6),"",countif(Pelitulokset!B:C,C6))</f>
        <v>5</v>
      </c>
      <c r="I6" s="90" t="str">
        <f t="array" ref="I6">iferror(index('Säännöt ja ohjeet'!$H$19:$H$46,match(J6,'Säännöt ja ohjeet'!$J$19:$J$46,-1)+1,0) &amp; if(J6&gt;1600," (" &amp; round(J6,0) &amp; ")",""),"")</f>
        <v>4 kyu (1657)</v>
      </c>
      <c r="J6" s="90">
        <f t="array" ref="J6">iferror(index(Pelitulokset!$AI$183:$JL$183,1,match($C6,Pelitulokset!$AI$3:$JL$3,0)),"")</f>
        <v>1656.567825</v>
      </c>
      <c r="K6" s="90" t="str">
        <f t="array" ref="K6">iferror(index('Säännöt ja ohjeet'!$H$19:$H$45,match(L6,'Säännöt ja ohjeet'!$J$19:$J$45,-1)+1,0) &amp; " (" &amp; round(L6,0) &amp; ")","")</f>
        <v>3 kyu (1776)</v>
      </c>
      <c r="L6" s="90">
        <f t="array" ref="L6">iferror(index(Pelitulokset!$AI$184:$JL$184,1,match($C6,Pelitulokset!$AI$3:$JL$3,0)),"")</f>
        <v>1775.775444</v>
      </c>
      <c r="M6" s="91">
        <f t="shared" si="1"/>
        <v>0</v>
      </c>
      <c r="N6" s="89"/>
      <c r="O6" s="89" t="str">
        <f t="shared" si="2"/>
        <v>10.</v>
      </c>
      <c r="P6" s="89" t="str">
        <f t="shared" si="3"/>
        <v>11.</v>
      </c>
      <c r="Q6" s="89" t="str">
        <f t="shared" si="4"/>
        <v>17.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37</v>
      </c>
      <c r="D7" s="85" t="s">
        <v>78</v>
      </c>
      <c r="E7" s="86">
        <v>2404.2674312252625</v>
      </c>
      <c r="F7" s="87"/>
      <c r="G7" s="88">
        <f>if(isblank(C7),"",(countif(Pelitulokset!E:E,C7)))</f>
        <v>5</v>
      </c>
      <c r="H7" s="89">
        <f>if(isblank(C7),"",countif(Pelitulokset!B:C,C7))</f>
        <v>6</v>
      </c>
      <c r="I7" s="90" t="str">
        <f t="array" ref="I7">iferror(index('Säännöt ja ohjeet'!$H$19:$H$46,match(J7,'Säännöt ja ohjeet'!$J$19:$J$46,-1)+1,0) &amp; if(J7&gt;1600," (" &amp; round(J7,0) &amp; ")",""),"")</f>
        <v>4 dan (2420)</v>
      </c>
      <c r="J7" s="90">
        <f t="array" ref="J7">iferror(index(Pelitulokset!$AI$183:$JL$183,1,match($C7,Pelitulokset!$AI$3:$JL$3,0)),"")</f>
        <v>2420.358865</v>
      </c>
      <c r="K7" s="90" t="str">
        <f t="array" ref="K7">iferror(index('Säännöt ja ohjeet'!$H$19:$H$45,match(L7,'Säännöt ja ohjeet'!$J$19:$J$45,-1)+1,0) &amp; " (" &amp; round(L7,0) &amp; ")","")</f>
        <v>4 dan (2432)</v>
      </c>
      <c r="L7" s="90">
        <f t="array" ref="L7">iferror(index(Pelitulokset!$AI$184:$JL$184,1,match($C7,Pelitulokset!$AI$3:$JL$3,0)),"")</f>
        <v>2431.719213</v>
      </c>
      <c r="M7" s="91">
        <f t="shared" si="1"/>
        <v>27</v>
      </c>
      <c r="N7" s="89"/>
      <c r="O7" s="89" t="str">
        <f t="shared" si="2"/>
        <v>8.</v>
      </c>
      <c r="P7" s="89" t="str">
        <f t="shared" si="3"/>
        <v>3.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41</v>
      </c>
      <c r="D8" s="85" t="s">
        <v>79</v>
      </c>
      <c r="E8" s="101">
        <v>1758.0</v>
      </c>
      <c r="F8" s="87"/>
      <c r="G8" s="88">
        <f>if(isblank(C8),"",(countif(Pelitulokset!E:E,C8)))</f>
        <v>18</v>
      </c>
      <c r="H8" s="89">
        <f>if(isblank(C8),"",countif(Pelitulokset!B:C,C8))</f>
        <v>24</v>
      </c>
      <c r="I8" s="90" t="str">
        <f t="array" ref="I8">iferror(index('Säännöt ja ohjeet'!$H$19:$H$46,match(J8,'Säännöt ja ohjeet'!$J$19:$J$46,-1)+1,0) &amp; if(J8&gt;1600," (" &amp; round(J8,0) &amp; ")",""),"")</f>
        <v>2 kyu (1889)</v>
      </c>
      <c r="J8" s="90">
        <f t="array" ref="J8">iferror(index(Pelitulokset!$AI$183:$JL$183,1,match($C8,Pelitulokset!$AI$3:$JL$3,0)),"")</f>
        <v>1888.673855</v>
      </c>
      <c r="K8" s="90" t="str">
        <f t="array" ref="K8">iferror(index('Säännöt ja ohjeet'!$H$19:$H$45,match(L8,'Säännöt ja ohjeet'!$J$19:$J$45,-1)+1,0) &amp; " (" &amp; round(L8,0) &amp; ")","")</f>
        <v>2 kyu (1902)</v>
      </c>
      <c r="L8" s="90">
        <f t="array" ref="L8">iferror(index(Pelitulokset!$AI$184:$JL$184,1,match($C8,Pelitulokset!$AI$3:$JL$3,0)),"")</f>
        <v>1901.580837</v>
      </c>
      <c r="M8" s="91">
        <f t="shared" si="1"/>
        <v>144</v>
      </c>
      <c r="N8" s="89"/>
      <c r="O8" s="89" t="str">
        <f t="shared" si="2"/>
        <v>2.</v>
      </c>
      <c r="P8" s="89" t="str">
        <f t="shared" si="3"/>
        <v>1.</v>
      </c>
      <c r="Q8" s="89" t="str">
        <f t="shared" si="4"/>
        <v>10.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38</v>
      </c>
      <c r="D9" s="96" t="s">
        <v>80</v>
      </c>
      <c r="E9" s="102">
        <v>1777.16676406582</v>
      </c>
      <c r="F9" s="87"/>
      <c r="G9" s="88">
        <f>if(isblank(C9),"",(countif(Pelitulokset!E:E,C9)))</f>
        <v>10</v>
      </c>
      <c r="H9" s="89">
        <f>if(isblank(C9),"",countif(Pelitulokset!B:C,C9))</f>
        <v>19</v>
      </c>
      <c r="I9" s="90" t="str">
        <f t="array" ref="I9">iferror(index('Säännöt ja ohjeet'!$H$19:$H$46,match(J9,'Säännöt ja ohjeet'!$J$19:$J$46,-1)+1,0) &amp; if(J9&gt;1600," (" &amp; round(J9,0) &amp; ")",""),"")</f>
        <v>3 kyu (1765)</v>
      </c>
      <c r="J9" s="90">
        <f t="array" ref="J9">iferror(index(Pelitulokset!$AI$183:$JL$183,1,match($C9,Pelitulokset!$AI$3:$JL$3,0)),"")</f>
        <v>1764.650238</v>
      </c>
      <c r="K9" s="90" t="str">
        <f t="array" ref="K9">iferror(index('Säännöt ja ohjeet'!$H$19:$H$45,match(L9,'Säännöt ja ohjeet'!$J$19:$J$45,-1)+1,0) &amp; " (" &amp; round(L9,0) &amp; ")","")</f>
        <v>3 kyu (1831)</v>
      </c>
      <c r="L9" s="90">
        <f t="array" ref="L9">iferror(index(Pelitulokset!$AI$184:$JL$184,1,match($C9,Pelitulokset!$AI$3:$JL$3,0)),"")</f>
        <v>1830.918853</v>
      </c>
      <c r="M9" s="91">
        <f t="shared" si="1"/>
        <v>54</v>
      </c>
      <c r="N9" s="89"/>
      <c r="O9" s="89" t="str">
        <f t="shared" si="2"/>
        <v>5.</v>
      </c>
      <c r="P9" s="89" t="str">
        <f t="shared" si="3"/>
        <v>2.</v>
      </c>
      <c r="Q9" s="89" t="str">
        <f t="shared" si="4"/>
        <v>13.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54</v>
      </c>
      <c r="D10" s="96" t="s">
        <v>81</v>
      </c>
      <c r="E10" s="102">
        <v>1353.7926483214185</v>
      </c>
      <c r="F10" s="87"/>
      <c r="G10" s="88">
        <f>if(isblank(C10),"",(countif(Pelitulokset!E:E,C10)))</f>
        <v>0</v>
      </c>
      <c r="H10" s="89">
        <f>if(isblank(C10),"",countif(Pelitulokset!B:C,C10))</f>
        <v>2</v>
      </c>
      <c r="I10" s="90" t="str">
        <f t="array" ref="I10">iferror(index('Säännöt ja ohjeet'!$H$19:$H$46,match(J10,'Säännöt ja ohjeet'!$J$19:$J$46,-1)+1,0) &amp; if(J10&gt;1600," (" &amp; round(J10,0) &amp; ")",""),"")</f>
        <v>8 kyu</v>
      </c>
      <c r="J10" s="90">
        <f t="array" ref="J10">iferror(index(Pelitulokset!$AI$183:$JL$183,1,match($C10,Pelitulokset!$AI$3:$JL$3,0)),"")</f>
        <v>1295.989198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0</v>
      </c>
      <c r="N10" s="89"/>
      <c r="O10" s="89" t="str">
        <f t="shared" si="2"/>
        <v>10.</v>
      </c>
      <c r="P10" s="89" t="str">
        <f t="shared" si="3"/>
        <v>11.</v>
      </c>
      <c r="Q10" s="89" t="str">
        <f t="shared" si="4"/>
        <v>20.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82</v>
      </c>
      <c r="D11" s="96" t="s">
        <v>83</v>
      </c>
      <c r="E11" s="102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10.</v>
      </c>
      <c r="P11" s="89" t="str">
        <f t="shared" si="3"/>
        <v>11.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47</v>
      </c>
      <c r="D12" s="96" t="s">
        <v>80</v>
      </c>
      <c r="E12" s="102">
        <v>1596.8804473741213</v>
      </c>
      <c r="F12" s="87"/>
      <c r="G12" s="88">
        <f>if(isblank(C12),"",(countif(Pelitulokset!E:E,C12)))</f>
        <v>3</v>
      </c>
      <c r="H12" s="89">
        <f>if(isblank(C12),"",countif(Pelitulokset!B:C,C12))</f>
        <v>6</v>
      </c>
      <c r="I12" s="90" t="str">
        <f t="array" ref="I12">iferror(index('Säännöt ja ohjeet'!$H$19:$H$46,match(J12,'Säännöt ja ohjeet'!$J$19:$J$46,-1)+1,0) &amp; if(J12&gt;1600," (" &amp; round(J12,0) &amp; ")",""),"")</f>
        <v>4 kyu (1671)</v>
      </c>
      <c r="J12" s="90">
        <f t="array" ref="J12">iferror(index(Pelitulokset!$AI$183:$JL$183,1,match($C12,Pelitulokset!$AI$3:$JL$3,0)),"")</f>
        <v>1670.579653</v>
      </c>
      <c r="K12" s="90" t="str">
        <f t="array" ref="K12">iferror(index('Säännöt ja ohjeet'!$H$19:$H$45,match(L12,'Säännöt ja ohjeet'!$J$19:$J$45,-1)+1,0) &amp; " (" &amp; round(L12,0) &amp; ")","")</f>
        <v>4 kyu (1701)</v>
      </c>
      <c r="L12" s="90">
        <f t="array" ref="L12">iferror(index(Pelitulokset!$AI$184:$JL$184,1,match($C12,Pelitulokset!$AI$3:$JL$3,0)),"")</f>
        <v>1701.049303</v>
      </c>
      <c r="M12" s="91">
        <f t="shared" si="1"/>
        <v>104</v>
      </c>
      <c r="N12" s="89"/>
      <c r="O12" s="89" t="str">
        <f t="shared" si="2"/>
        <v>3.</v>
      </c>
      <c r="P12" s="89" t="str">
        <f t="shared" si="3"/>
        <v>4.</v>
      </c>
      <c r="Q12" s="89" t="str">
        <f t="shared" si="4"/>
        <v>16.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51</v>
      </c>
      <c r="D13" s="96" t="s">
        <v>76</v>
      </c>
      <c r="E13" s="102">
        <v>1184.058674520001</v>
      </c>
      <c r="F13" s="87"/>
      <c r="G13" s="88">
        <f>if(isblank(C13),"",(countif(Pelitulokset!E:E,C13)))</f>
        <v>0</v>
      </c>
      <c r="H13" s="89">
        <f>if(isblank(C13),"",countif(Pelitulokset!B:C,C13))</f>
        <v>1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1164.99749</v>
      </c>
      <c r="K13" s="90" t="str">
        <f t="array" ref="K13">iferror(index('Säännöt ja ohjeet'!$H$19:$H$45,match(L13,'Säännöt ja ohjeet'!$J$19:$J$45,-1)+1,0) &amp; " (" &amp; round(L13,0) &amp; ")","")</f>
        <v>9 kyu (1184)</v>
      </c>
      <c r="L13" s="90">
        <f t="array" ref="L13">iferror(index(Pelitulokset!$AI$184:$JL$184,1,match($C13,Pelitulokset!$AI$3:$JL$3,0)),"")</f>
        <v>1184.058675</v>
      </c>
      <c r="M13" s="91">
        <f t="shared" si="1"/>
        <v>0</v>
      </c>
      <c r="N13" s="89"/>
      <c r="O13" s="89" t="str">
        <f t="shared" si="2"/>
        <v>10.</v>
      </c>
      <c r="P13" s="89" t="str">
        <f t="shared" si="3"/>
        <v>11.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84</v>
      </c>
      <c r="D14" s="96" t="s">
        <v>83</v>
      </c>
      <c r="E14" s="102">
        <v>2174.621754881611</v>
      </c>
      <c r="F14" s="87"/>
      <c r="G14" s="88">
        <f>if(isblank(C14),"",(countif(Pelitulokset!E:E,C14)))</f>
        <v>0</v>
      </c>
      <c r="H14" s="89">
        <f>if(isblank(C14),"",countif(Pelitulokset!B:C,C14))</f>
        <v>0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(2175)</v>
      </c>
      <c r="L14" s="90">
        <f t="array" ref="L14">iferror(index(Pelitulokset!$AI$184:$JL$184,1,match($C14,Pelitulokset!$AI$3:$JL$3,0)),"")</f>
        <v>2174.621755</v>
      </c>
      <c r="M14" s="91">
        <f t="shared" si="1"/>
        <v>0</v>
      </c>
      <c r="N14" s="89"/>
      <c r="O14" s="89" t="str">
        <f t="shared" si="2"/>
        <v>10.</v>
      </c>
      <c r="P14" s="89" t="str">
        <f t="shared" si="3"/>
        <v>11.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85</v>
      </c>
      <c r="D15" s="96" t="s">
        <v>86</v>
      </c>
      <c r="E15" s="102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10.</v>
      </c>
      <c r="P15" s="89" t="str">
        <f t="shared" si="3"/>
        <v>11.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78</v>
      </c>
      <c r="E16" s="102">
        <v>2368.3633899666943</v>
      </c>
      <c r="F16" s="87"/>
      <c r="G16" s="88">
        <f>if(isblank(C16),"",(countif(Pelitulokset!E:E,C16)))</f>
        <v>2</v>
      </c>
      <c r="H16" s="89">
        <f>if(isblank(C16),"",countif(Pelitulokset!B:C,C16))</f>
        <v>5</v>
      </c>
      <c r="I16" s="90" t="str">
        <f t="array" ref="I16">iferror(index('Säännöt ja ohjeet'!$H$19:$H$46,match(J16,'Säännöt ja ohjeet'!$J$19:$J$46,-1)+1,0) &amp; if(J16&gt;1600," (" &amp; round(J16,0) &amp; ")",""),"")</f>
        <v>4 dan (2358)</v>
      </c>
      <c r="J16" s="90">
        <f t="array" ref="J16">iferror(index(Pelitulokset!$AI$183:$JL$183,1,match($C16,Pelitulokset!$AI$3:$JL$3,0)),"")</f>
        <v>2357.613823</v>
      </c>
      <c r="K16" s="90" t="str">
        <f t="array" ref="K16">iferror(index('Säännöt ja ohjeet'!$H$19:$H$45,match(L16,'Säännöt ja ohjeet'!$J$19:$J$45,-1)+1,0) &amp; " (" &amp; round(L16,0) &amp; ")","")</f>
        <v>4 dan (2368)</v>
      </c>
      <c r="L16" s="90">
        <f t="array" ref="L16">iferror(index(Pelitulokset!$AI$184:$JL$184,1,match($C16,Pelitulokset!$AI$3:$JL$3,0)),"")</f>
        <v>2368.36339</v>
      </c>
      <c r="M16" s="91">
        <f t="shared" si="1"/>
        <v>0</v>
      </c>
      <c r="N16" s="89"/>
      <c r="O16" s="89" t="str">
        <f t="shared" si="2"/>
        <v>10.</v>
      </c>
      <c r="P16" s="89" t="str">
        <f t="shared" si="3"/>
        <v>6.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55</v>
      </c>
      <c r="D17" s="96" t="s">
        <v>83</v>
      </c>
      <c r="E17" s="103">
        <v>2225.0</v>
      </c>
      <c r="F17" s="87"/>
      <c r="G17" s="88">
        <f>if(isblank(C17),"",(countif(Pelitulokset!E:E,C17)))</f>
        <v>3</v>
      </c>
      <c r="H17" s="89">
        <f>if(isblank(C17),"",countif(Pelitulokset!B:C,C17))</f>
        <v>3</v>
      </c>
      <c r="I17" s="90" t="str">
        <f t="array" ref="I17">iferror(index('Säännöt ja ohjeet'!$H$19:$H$46,match(J17,'Säännöt ja ohjeet'!$J$19:$J$46,-1)+1,0) &amp; if(J17&gt;1600," (" &amp; round(J17,0) &amp; ")",""),"")</f>
        <v>3 dan (2262)</v>
      </c>
      <c r="J17" s="90">
        <f t="array" ref="J17">iferror(index(Pelitulokset!$AI$183:$JL$183,1,match($C17,Pelitulokset!$AI$3:$JL$3,0)),"")</f>
        <v>2262.056219</v>
      </c>
      <c r="K17" s="90" t="str">
        <f t="array" ref="K17">iferror(index('Säännöt ja ohjeet'!$H$19:$H$45,match(L17,'Säännöt ja ohjeet'!$J$19:$J$45,-1)+1,0) &amp; " (" &amp; round(L17,0) &amp; ")","")</f>
        <v>3 dan (2262)</v>
      </c>
      <c r="L17" s="90">
        <f t="array" ref="L17">iferror(index(Pelitulokset!$AI$184:$JL$184,1,match($C17,Pelitulokset!$AI$3:$JL$3,0)),"")</f>
        <v>2262.056219</v>
      </c>
      <c r="M17" s="91">
        <f t="shared" si="1"/>
        <v>37</v>
      </c>
      <c r="N17" s="89"/>
      <c r="O17" s="89" t="str">
        <f t="shared" si="2"/>
        <v>6.</v>
      </c>
      <c r="P17" s="89" t="str">
        <f t="shared" si="3"/>
        <v>4.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40</v>
      </c>
      <c r="D18" s="96" t="s">
        <v>87</v>
      </c>
      <c r="E18" s="102">
        <v>1866.705204947819</v>
      </c>
      <c r="F18" s="87"/>
      <c r="G18" s="88">
        <f>if(isblank(C18),"",(countif(Pelitulokset!E:E,C18)))</f>
        <v>2</v>
      </c>
      <c r="H18" s="89">
        <f>if(isblank(C18),"",countif(Pelitulokset!B:C,C18))</f>
        <v>6</v>
      </c>
      <c r="I18" s="90" t="str">
        <f t="array" ref="I18">iferror(index('Säännöt ja ohjeet'!$H$19:$H$46,match(J18,'Säännöt ja ohjeet'!$J$19:$J$46,-1)+1,0) &amp; if(J18&gt;1600," (" &amp; round(J18,0) &amp; ")",""),"")</f>
        <v>3 kyu (1803)</v>
      </c>
      <c r="J18" s="90">
        <f t="array" ref="J18">iferror(index(Pelitulokset!$AI$183:$JL$183,1,match($C18,Pelitulokset!$AI$3:$JL$3,0)),"")</f>
        <v>1803.0387</v>
      </c>
      <c r="K18" s="90" t="str">
        <f t="array" ref="K18">iferror(index('Säännöt ja ohjeet'!$H$19:$H$45,match(L18,'Säännöt ja ohjeet'!$J$19:$J$45,-1)+1,0) &amp; " (" &amp; round(L18,0) &amp; ")","")</f>
        <v>2 kyu (1885)</v>
      </c>
      <c r="L18" s="90">
        <f t="array" ref="L18">iferror(index(Pelitulokset!$AI$184:$JL$184,1,match($C18,Pelitulokset!$AI$3:$JL$3,0)),"")</f>
        <v>1885.300061</v>
      </c>
      <c r="M18" s="91">
        <f t="shared" si="1"/>
        <v>19</v>
      </c>
      <c r="N18" s="89"/>
      <c r="O18" s="89" t="str">
        <f t="shared" si="2"/>
        <v>9.</v>
      </c>
      <c r="P18" s="89" t="str">
        <f t="shared" si="3"/>
        <v>6.</v>
      </c>
      <c r="Q18" s="89" t="str">
        <f t="shared" si="4"/>
        <v>12.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2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10.</v>
      </c>
      <c r="P19" s="89" t="str">
        <f t="shared" si="3"/>
        <v>11.</v>
      </c>
      <c r="Q19" s="89" t="str">
        <f t="shared" si="4"/>
        <v>25.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83</v>
      </c>
      <c r="E20" s="102">
        <v>2190.3961477261246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(2190)</v>
      </c>
      <c r="L20" s="90">
        <f t="array" ref="L20">iferror(index(Pelitulokset!$AI$184:$JL$184,1,match($C20,Pelitulokset!$AI$3:$JL$3,0)),"")</f>
        <v>2190.396148</v>
      </c>
      <c r="M20" s="91">
        <f t="shared" si="1"/>
        <v>0</v>
      </c>
      <c r="N20" s="89"/>
      <c r="O20" s="89" t="str">
        <f t="shared" si="2"/>
        <v>10.</v>
      </c>
      <c r="P20" s="89" t="str">
        <f t="shared" si="3"/>
        <v>11.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46</v>
      </c>
      <c r="D21" s="96" t="s">
        <v>81</v>
      </c>
      <c r="E21" s="102">
        <v>1335.441433140475</v>
      </c>
      <c r="F21" s="87"/>
      <c r="G21" s="88">
        <f>if(isblank(C21),"",(countif(Pelitulokset!E:E,C21)))</f>
        <v>1</v>
      </c>
      <c r="H21" s="89">
        <f>if(isblank(C21),"",countif(Pelitulokset!B:C,C21))</f>
        <v>1</v>
      </c>
      <c r="I21" s="90" t="str">
        <f t="array" ref="I21">iferror(index('Säännöt ja ohjeet'!$H$19:$H$46,match(J21,'Säännöt ja ohjeet'!$J$19:$J$46,-1)+1,0) &amp; if(J21&gt;1600," (" &amp; round(J21,0) &amp; ")",""),"")</f>
        <v>7 kyu</v>
      </c>
      <c r="J21" s="90">
        <f t="array" ref="J21">iferror(index(Pelitulokset!$AI$183:$JL$183,1,match($C21,Pelitulokset!$AI$3:$JL$3,0)),"")</f>
        <v>1367.704948</v>
      </c>
      <c r="K21" s="90" t="str">
        <f t="array" ref="K21">iferror(index('Säännöt ja ohjeet'!$H$19:$H$45,match(L21,'Säännöt ja ohjeet'!$J$19:$J$45,-1)+1,0) &amp; " (" &amp; round(L21,0) &amp; ")","")</f>
        <v>7 kyu (1368)</v>
      </c>
      <c r="L21" s="90">
        <f t="array" ref="L21">iferror(index(Pelitulokset!$AI$184:$JL$184,1,match($C21,Pelitulokset!$AI$3:$JL$3,0)),"")</f>
        <v>1367.704948</v>
      </c>
      <c r="M21" s="91">
        <f t="shared" si="1"/>
        <v>32</v>
      </c>
      <c r="N21" s="89"/>
      <c r="O21" s="89" t="str">
        <f t="shared" si="2"/>
        <v>7.</v>
      </c>
      <c r="P21" s="89" t="str">
        <f t="shared" si="3"/>
        <v>9.</v>
      </c>
      <c r="Q21" s="89" t="str">
        <f t="shared" si="4"/>
        <v>19.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91</v>
      </c>
      <c r="D22" s="96" t="s">
        <v>92</v>
      </c>
      <c r="E22" s="102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10.</v>
      </c>
      <c r="P22" s="89" t="str">
        <f t="shared" si="3"/>
        <v>11.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50</v>
      </c>
      <c r="D23" s="96" t="s">
        <v>93</v>
      </c>
      <c r="E23" s="102">
        <v>2111.6274424792146</v>
      </c>
      <c r="F23" s="87"/>
      <c r="G23" s="88">
        <f>if(isblank(C23),"",(countif(Pelitulokset!E:E,C23)))</f>
        <v>0</v>
      </c>
      <c r="H23" s="89">
        <f>if(isblank(C23),"",countif(Pelitulokset!B:C,C23))</f>
        <v>2</v>
      </c>
      <c r="I23" s="90" t="str">
        <f t="array" ref="I23">iferror(index('Säännöt ja ohjeet'!$H$19:$H$46,match(J23,'Säännöt ja ohjeet'!$J$19:$J$46,-1)+1,0) &amp; if(J23&gt;1600," (" &amp; round(J23,0) &amp; ")",""),"")</f>
        <v>1 dan (2099)</v>
      </c>
      <c r="J23" s="90">
        <f t="array" ref="J23">iferror(index(Pelitulokset!$AI$183:$JL$183,1,match($C23,Pelitulokset!$AI$3:$JL$3,0)),"")</f>
        <v>2098.907136</v>
      </c>
      <c r="K23" s="90" t="str">
        <f t="array" ref="K23">iferror(index('Säännöt ja ohjeet'!$H$19:$H$45,match(L23,'Säännöt ja ohjeet'!$J$19:$J$45,-1)+1,0) &amp; " (" &amp; round(L23,0) &amp; ")","")</f>
        <v>1 dan (2112)</v>
      </c>
      <c r="L23" s="90">
        <f t="array" ref="L23">iferror(index(Pelitulokset!$AI$184:$JL$184,1,match($C23,Pelitulokset!$AI$3:$JL$3,0)),"")</f>
        <v>2111.627442</v>
      </c>
      <c r="M23" s="91">
        <f t="shared" si="1"/>
        <v>0</v>
      </c>
      <c r="N23" s="89"/>
      <c r="O23" s="89" t="str">
        <f t="shared" si="2"/>
        <v>10.</v>
      </c>
      <c r="P23" s="89" t="str">
        <f t="shared" si="3"/>
        <v>11.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94</v>
      </c>
      <c r="D24" s="96" t="s">
        <v>95</v>
      </c>
      <c r="E24" s="102">
        <v>636.9434936811512</v>
      </c>
      <c r="F24" s="87"/>
      <c r="G24" s="88">
        <f>if(isblank(C24),"",(countif(Pelitulokset!E:E,C24)))</f>
        <v>0</v>
      </c>
      <c r="H24" s="89">
        <f>if(isblank(C24),"",countif(Pelitulokset!B:C,C24))</f>
        <v>0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(637)</v>
      </c>
      <c r="L24" s="90">
        <f t="array" ref="L24">iferror(index(Pelitulokset!$AI$184:$JL$184,1,match($C24,Pelitulokset!$AI$3:$JL$3,0)),"")</f>
        <v>636.9434937</v>
      </c>
      <c r="M24" s="91">
        <f t="shared" si="1"/>
        <v>0</v>
      </c>
      <c r="N24" s="89"/>
      <c r="O24" s="89" t="str">
        <f t="shared" si="2"/>
        <v>10.</v>
      </c>
      <c r="P24" s="89" t="str">
        <f t="shared" si="3"/>
        <v>11.</v>
      </c>
      <c r="Q24" s="89" t="str">
        <f t="shared" si="4"/>
        <v>28.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43</v>
      </c>
      <c r="D25" s="96" t="s">
        <v>96</v>
      </c>
      <c r="E25" s="103">
        <v>786.0</v>
      </c>
      <c r="F25" s="104"/>
      <c r="G25" s="88">
        <f>if(isblank(C25),"",(countif(Pelitulokset!E:E,C25)))</f>
        <v>2</v>
      </c>
      <c r="H25" s="89">
        <f>if(isblank(C25),"",countif(Pelitulokset!B:C,C25))</f>
        <v>4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878.5736203</v>
      </c>
      <c r="K25" s="90" t="str">
        <f t="array" ref="K25">iferror(index('Säännöt ja ohjeet'!$H$19:$H$45,match(L25,'Säännöt ja ohjeet'!$J$19:$J$45,-1)+1,0) &amp; " (" &amp; round(L25,0) &amp; ")","")</f>
        <v>12 kyu (885)</v>
      </c>
      <c r="L25" s="90">
        <f t="array" ref="L25">iferror(index(Pelitulokset!$AI$184:$JL$184,1,match($C25,Pelitulokset!$AI$3:$JL$3,0)),"")</f>
        <v>885.4757385</v>
      </c>
      <c r="M25" s="91">
        <f t="shared" si="1"/>
        <v>99</v>
      </c>
      <c r="N25" s="89"/>
      <c r="O25" s="89" t="str">
        <f t="shared" si="2"/>
        <v>4.</v>
      </c>
      <c r="P25" s="89" t="str">
        <f t="shared" si="3"/>
        <v>6.</v>
      </c>
      <c r="Q25" s="89" t="str">
        <f t="shared" si="4"/>
        <v>26.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79</v>
      </c>
      <c r="E26" s="102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10.</v>
      </c>
      <c r="P26" s="89" t="str">
        <f t="shared" si="3"/>
        <v>11.</v>
      </c>
      <c r="Q26" s="89" t="str">
        <f t="shared" si="4"/>
        <v>15.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98</v>
      </c>
      <c r="D27" s="96" t="s">
        <v>99</v>
      </c>
      <c r="E27" s="102">
        <v>281.1497684509158</v>
      </c>
      <c r="F27" s="104"/>
      <c r="G27" s="88">
        <f>if(isblank(C27),"",(countif(Pelitulokset!E:E,C27)))</f>
        <v>0</v>
      </c>
      <c r="H27" s="89">
        <f>if(isblank(C27),"",countif(Pelitulokset!B:C,C27))</f>
        <v>0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0</v>
      </c>
      <c r="N27" s="89"/>
      <c r="O27" s="89" t="str">
        <f t="shared" si="2"/>
        <v>10.</v>
      </c>
      <c r="P27" s="89" t="str">
        <f t="shared" si="3"/>
        <v>11.</v>
      </c>
      <c r="Q27" s="89" t="str">
        <f t="shared" si="4"/>
        <v>31.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100</v>
      </c>
      <c r="D28" s="96" t="s">
        <v>101</v>
      </c>
      <c r="E28" s="102">
        <v>-59.073582571773066</v>
      </c>
      <c r="F28" s="104"/>
      <c r="G28" s="88">
        <f>if(isblank(C28),"",(countif(Pelitulokset!E:E,C28)))</f>
        <v>0</v>
      </c>
      <c r="H28" s="89">
        <f>if(isblank(C28),"",countif(Pelitulokset!B:C,C28))</f>
        <v>0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/>
      </c>
      <c r="L28" s="90">
        <f t="array" ref="L28">iferror(index(Pelitulokset!$AI$184:$JL$184,1,match($C28,Pelitulokset!$AI$3:$JL$3,0)),"")</f>
        <v>-59.07358257</v>
      </c>
      <c r="M28" s="91">
        <f t="shared" si="1"/>
        <v>0</v>
      </c>
      <c r="N28" s="89"/>
      <c r="O28" s="89" t="str">
        <f t="shared" si="2"/>
        <v>10.</v>
      </c>
      <c r="P28" s="89" t="str">
        <f t="shared" si="3"/>
        <v>11.</v>
      </c>
      <c r="Q28" s="89" t="str">
        <f t="shared" si="4"/>
        <v>32.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102</v>
      </c>
      <c r="D29" s="96" t="s">
        <v>76</v>
      </c>
      <c r="E29" s="102">
        <v>1282.733877269346</v>
      </c>
      <c r="F29" s="104"/>
      <c r="G29" s="88">
        <f>if(isblank(C29),"",(countif(Pelitulokset!E:E,C29)))</f>
        <v>0</v>
      </c>
      <c r="H29" s="89">
        <f>if(isblank(C29),"",countif(Pelitulokset!B:C,C29))</f>
        <v>0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8 kyu (1283)</v>
      </c>
      <c r="L29" s="90">
        <f t="array" ref="L29">iferror(index(Pelitulokset!$AI$184:$JL$184,1,match($C29,Pelitulokset!$AI$3:$JL$3,0)),"")</f>
        <v>1282.733877</v>
      </c>
      <c r="M29" s="91">
        <f t="shared" si="1"/>
        <v>0</v>
      </c>
      <c r="N29" s="89"/>
      <c r="O29" s="89" t="str">
        <f t="shared" si="2"/>
        <v>10.</v>
      </c>
      <c r="P29" s="89" t="str">
        <f t="shared" si="3"/>
        <v>11.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52</v>
      </c>
      <c r="D30" s="96" t="s">
        <v>101</v>
      </c>
      <c r="E30" s="102">
        <v>130.85916078585322</v>
      </c>
      <c r="F30" s="66"/>
      <c r="G30" s="88">
        <f>if(isblank(C30),"",(countif(Pelitulokset!E:E,C30)))</f>
        <v>1</v>
      </c>
      <c r="H30" s="89">
        <f>if(isblank(C30),"",countif(Pelitulokset!B:C,C30))</f>
        <v>5</v>
      </c>
      <c r="I30" s="90" t="str">
        <f t="array" ref="I30">iferror(index('Säännöt ja ohjeet'!$H$19:$H$46,match(J30,'Säännöt ja ohjeet'!$J$19:$J$46,-1)+1,0) &amp; if(J30&gt;1600," (" &amp; round(J30,0) &amp; ")",""),"")</f>
        <v>18 kyu</v>
      </c>
      <c r="J30" s="90">
        <f t="array" ref="J30">iferror(index(Pelitulokset!$AI$183:$JL$183,1,match($C30,Pelitulokset!$AI$3:$JL$3,0)),"")</f>
        <v>295.0069319</v>
      </c>
      <c r="K30" s="90" t="str">
        <f t="array" ref="K30">iferror(index('Säännöt ja ohjeet'!$H$19:$H$45,match(L30,'Säännöt ja ohjeet'!$J$19:$J$45,-1)+1,0) &amp; " (" &amp; round(L30,0) &amp; ")","")</f>
        <v>18 kyu (296)</v>
      </c>
      <c r="L30" s="90">
        <f t="array" ref="L30">iferror(index(Pelitulokset!$AI$184:$JL$184,1,match($C30,Pelitulokset!$AI$3:$JL$3,0)),"")</f>
        <v>296.0336261</v>
      </c>
      <c r="M30" s="91">
        <f t="shared" si="1"/>
        <v>165</v>
      </c>
      <c r="N30" s="89"/>
      <c r="O30" s="89" t="str">
        <f t="shared" si="2"/>
        <v>1.</v>
      </c>
      <c r="P30" s="89" t="str">
        <f t="shared" si="3"/>
        <v>9.</v>
      </c>
      <c r="Q30" s="89" t="str">
        <f t="shared" si="4"/>
        <v>30.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53</v>
      </c>
      <c r="D31" s="96" t="s">
        <v>79</v>
      </c>
      <c r="E31" s="102">
        <v>1751.9784383117858</v>
      </c>
      <c r="F31" s="66"/>
      <c r="G31" s="88">
        <f>if(isblank(C31),"",(countif(Pelitulokset!E:E,C31)))</f>
        <v>0</v>
      </c>
      <c r="H31" s="89">
        <f>if(isblank(C31),"",countif(Pelitulokset!B:C,C31))</f>
        <v>1</v>
      </c>
      <c r="I31" s="90" t="str">
        <f t="array" ref="I31">iferror(index('Säännöt ja ohjeet'!$H$19:$H$46,match(J31,'Säännöt ja ohjeet'!$J$19:$J$46,-1)+1,0) &amp; if(J31&gt;1600," (" &amp; round(J31,0) &amp; ")",""),"")</f>
        <v>4 kyu (1733)</v>
      </c>
      <c r="J31" s="90">
        <f t="array" ref="J31">iferror(index(Pelitulokset!$AI$183:$JL$183,1,match($C31,Pelitulokset!$AI$3:$JL$3,0)),"")</f>
        <v>1732.550996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0</v>
      </c>
      <c r="N31" s="89"/>
      <c r="O31" s="89" t="str">
        <f t="shared" si="2"/>
        <v>10.</v>
      </c>
      <c r="P31" s="89" t="str">
        <f t="shared" si="3"/>
        <v>11.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103</v>
      </c>
      <c r="D32" s="96" t="s">
        <v>104</v>
      </c>
      <c r="E32" s="102">
        <v>398.5029280827148</v>
      </c>
      <c r="F32" s="66"/>
      <c r="G32" s="88">
        <f>if(isblank(C32),"",(countif(Pelitulokset!E:E,C32)))</f>
        <v>0</v>
      </c>
      <c r="H32" s="89">
        <f>if(isblank(C32),"",countif(Pelitulokset!B:C,C32))</f>
        <v>0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17 kyu (399)</v>
      </c>
      <c r="L32" s="90">
        <f t="array" ref="L32">iferror(index(Pelitulokset!$AI$184:$JL$184,1,match($C32,Pelitulokset!$AI$3:$JL$3,0)),"")</f>
        <v>398.5029281</v>
      </c>
      <c r="M32" s="91">
        <f t="shared" si="1"/>
        <v>0</v>
      </c>
      <c r="N32" s="89"/>
      <c r="O32" s="89" t="str">
        <f t="shared" si="2"/>
        <v>10.</v>
      </c>
      <c r="P32" s="89" t="str">
        <f t="shared" si="3"/>
        <v>11.</v>
      </c>
      <c r="Q32" s="89" t="str">
        <f t="shared" si="4"/>
        <v>29.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48</v>
      </c>
      <c r="D33" s="96" t="s">
        <v>77</v>
      </c>
      <c r="E33" s="102">
        <v>1813.5915238738519</v>
      </c>
      <c r="F33" s="66"/>
      <c r="G33" s="88">
        <f>if(isblank(C33),"",(countif(Pelitulokset!E:E,C33)))</f>
        <v>1</v>
      </c>
      <c r="H33" s="89">
        <f>if(isblank(C33),"",countif(Pelitulokset!B:C,C33))</f>
        <v>1</v>
      </c>
      <c r="I33" s="90" t="str">
        <f t="array" ref="I33">iferror(index('Säännöt ja ohjeet'!$H$19:$H$46,match(J33,'Säännöt ja ohjeet'!$J$19:$J$46,-1)+1,0) &amp; if(J33&gt;1600," (" &amp; round(J33,0) &amp; ")",""),"")</f>
        <v>3 kyu (1840)</v>
      </c>
      <c r="J33" s="90">
        <f t="array" ref="J33">iferror(index(Pelitulokset!$AI$183:$JL$183,1,match($C33,Pelitulokset!$AI$3:$JL$3,0)),"")</f>
        <v>1840.282391</v>
      </c>
      <c r="K33" s="90" t="str">
        <f t="array" ref="K33">iferror(index('Säännöt ja ohjeet'!$H$19:$H$45,match(L33,'Säännöt ja ohjeet'!$J$19:$J$45,-1)+1,0) &amp; " (" &amp; round(L33,0) &amp; ")","")</f>
        <v>3 kyu (1840)</v>
      </c>
      <c r="L33" s="90">
        <f t="array" ref="L33">iferror(index(Pelitulokset!$AI$184:$JL$184,1,match($C33,Pelitulokset!$AI$3:$JL$3,0)),"")</f>
        <v>1840.282391</v>
      </c>
      <c r="M33" s="91">
        <f t="shared" si="1"/>
        <v>27</v>
      </c>
      <c r="N33" s="89"/>
      <c r="O33" s="89" t="str">
        <f t="shared" si="2"/>
        <v>8.</v>
      </c>
      <c r="P33" s="89" t="str">
        <f t="shared" si="3"/>
        <v>9.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105</v>
      </c>
      <c r="D34" s="96" t="s">
        <v>80</v>
      </c>
      <c r="E34" s="102">
        <v>1479.4643048216492</v>
      </c>
      <c r="F34" s="66"/>
      <c r="G34" s="88">
        <f>if(isblank(C34),"",(countif(Pelitulokset!E:E,C34)))</f>
        <v>0</v>
      </c>
      <c r="H34" s="89">
        <f>if(isblank(C34),"",countif(Pelitulokset!B:C,C34))</f>
        <v>0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(1479)</v>
      </c>
      <c r="L34" s="90">
        <f t="array" ref="L34">iferror(index(Pelitulokset!$AI$184:$JL$184,1,match($C34,Pelitulokset!$AI$3:$JL$3,0)),"")</f>
        <v>1479.464305</v>
      </c>
      <c r="M34" s="91">
        <f t="shared" si="1"/>
        <v>0</v>
      </c>
      <c r="N34" s="89"/>
      <c r="O34" s="89" t="str">
        <f t="shared" si="2"/>
        <v>10.</v>
      </c>
      <c r="P34" s="89" t="str">
        <f t="shared" si="3"/>
        <v>11.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 t="s">
        <v>44</v>
      </c>
      <c r="D35" s="96" t="s">
        <v>96</v>
      </c>
      <c r="E35" s="103">
        <v>800.0</v>
      </c>
      <c r="F35" s="66"/>
      <c r="G35" s="88">
        <f>if(isblank(C35),"",(countif(Pelitulokset!E:E,C35)))</f>
        <v>1</v>
      </c>
      <c r="H35" s="89">
        <f>if(isblank(C35),"",countif(Pelitulokset!B:C,C35))</f>
        <v>3</v>
      </c>
      <c r="I35" s="90" t="str">
        <f t="array" ref="I35">iferror(index('Säännöt ja ohjeet'!$H$19:$H$46,match(J35,'Säännöt ja ohjeet'!$J$19:$J$46,-1)+1,0) &amp; if(J35&gt;1600," (" &amp; round(J35,0) &amp; ")",""),"")</f>
        <v>13 kyu</v>
      </c>
      <c r="J35" s="90">
        <f t="array" ref="J35">iferror(index(Pelitulokset!$AI$183:$JL$183,1,match($C35,Pelitulokset!$AI$3:$JL$3,0)),"")</f>
        <v>811.649061</v>
      </c>
      <c r="K35" s="90" t="str">
        <f t="array" ref="K35">iferror(index('Säännöt ja ohjeet'!$H$19:$H$45,match(L35,'Säännöt ja ohjeet'!$J$19:$J$45,-1)+1,0) &amp; " (" &amp; round(L35,0) &amp; ")","")</f>
        <v>12 kyu (868)</v>
      </c>
      <c r="L35" s="90">
        <f t="array" ref="L35">iferror(index(Pelitulokset!$AI$184:$JL$184,1,match($C35,Pelitulokset!$AI$3:$JL$3,0)),"")</f>
        <v>867.5358243</v>
      </c>
      <c r="M35" s="91">
        <f t="shared" si="1"/>
        <v>68</v>
      </c>
      <c r="N35" s="89"/>
      <c r="O35" s="89" t="str">
        <f t="shared" si="2"/>
        <v>#N/A</v>
      </c>
      <c r="P35" s="89" t="str">
        <f t="shared" si="3"/>
        <v>9.</v>
      </c>
      <c r="Q35" s="89" t="str">
        <f t="shared" si="4"/>
        <v>27.</v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 t="s">
        <v>45</v>
      </c>
      <c r="D36" s="96" t="s">
        <v>76</v>
      </c>
      <c r="E36" s="103">
        <v>1150.0</v>
      </c>
      <c r="F36" s="66"/>
      <c r="G36" s="88">
        <f>if(isblank(C36),"",(countif(Pelitulokset!E:E,C36)))</f>
        <v>1</v>
      </c>
      <c r="H36" s="89">
        <f>if(isblank(C36),"",countif(Pelitulokset!B:C,C36))</f>
        <v>6</v>
      </c>
      <c r="I36" s="90" t="str">
        <f t="array" ref="I36">iferror(index('Säännöt ja ohjeet'!$H$19:$H$46,match(J36,'Säännöt ja ohjeet'!$J$19:$J$46,-1)+1,0) &amp; if(J36&gt;1600," (" &amp; round(J36,0) &amp; ")",""),"")</f>
        <v>10 kyu</v>
      </c>
      <c r="J36" s="90">
        <f t="array" ref="J36">iferror(index(Pelitulokset!$AI$183:$JL$183,1,match($C36,Pelitulokset!$AI$3:$JL$3,0)),"")</f>
        <v>1147.122118</v>
      </c>
      <c r="K36" s="90" t="str">
        <f t="array" ref="K36">iferror(index('Säännöt ja ohjeet'!$H$19:$H$45,match(L36,'Säännöt ja ohjeet'!$J$19:$J$45,-1)+1,0) &amp; " (" &amp; round(L36,0) &amp; ")","")</f>
        <v>10 kyu (1150)</v>
      </c>
      <c r="L36" s="90">
        <f t="array" ref="L36">iferror(index(Pelitulokset!$AI$184:$JL$184,1,match($C36,Pelitulokset!$AI$3:$JL$3,0)),"")</f>
        <v>1150</v>
      </c>
      <c r="M36" s="91">
        <f t="shared" si="1"/>
        <v>0</v>
      </c>
      <c r="N36" s="89"/>
      <c r="O36" s="89" t="str">
        <f t="shared" si="2"/>
        <v>10.</v>
      </c>
      <c r="P36" s="89" t="str">
        <f t="shared" si="3"/>
        <v>9.</v>
      </c>
      <c r="Q36" s="89" t="str">
        <f t="shared" si="4"/>
        <v>24.</v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3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3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3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3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3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3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3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3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3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3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3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3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3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3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3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3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3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3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3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3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3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3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3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3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3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3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3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3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3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3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3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3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3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3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3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3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3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3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106</v>
      </c>
      <c r="C77" s="66"/>
      <c r="D77" s="66"/>
      <c r="E77" s="110">
        <f>AVERAGE(E5:E37)</f>
        <v>1467.4175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107</v>
      </c>
      <c r="C78" s="66"/>
      <c r="D78" s="66"/>
      <c r="E78" s="110">
        <f>average(J5:J30)</f>
        <v>1531.330894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108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109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110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111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112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113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114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115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116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117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118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119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120</v>
      </c>
      <c r="C17" s="66"/>
      <c r="D17" s="66"/>
      <c r="E17" s="66"/>
      <c r="F17" s="66"/>
      <c r="G17" s="66"/>
      <c r="H17" s="112" t="s">
        <v>121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122</v>
      </c>
      <c r="I18" s="73" t="s">
        <v>123</v>
      </c>
      <c r="J18" s="73" t="s">
        <v>124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125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126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127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78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92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83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128</v>
      </c>
      <c r="C25" s="97"/>
      <c r="D25" s="98"/>
      <c r="E25" s="97"/>
      <c r="F25" s="98"/>
      <c r="G25" s="66"/>
      <c r="H25" s="114" t="s">
        <v>93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87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129</v>
      </c>
      <c r="C27" s="97"/>
      <c r="D27" s="98"/>
      <c r="E27" s="97"/>
      <c r="F27" s="98"/>
      <c r="G27" s="66"/>
      <c r="H27" s="114" t="s">
        <v>86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130</v>
      </c>
      <c r="C28" s="97"/>
      <c r="D28" s="98"/>
      <c r="E28" s="97"/>
      <c r="F28" s="98"/>
      <c r="G28" s="66"/>
      <c r="H28" s="114" t="s">
        <v>77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131</v>
      </c>
      <c r="C29" s="118"/>
      <c r="D29" s="116"/>
      <c r="E29" s="118"/>
      <c r="F29" s="116"/>
      <c r="G29" s="66"/>
      <c r="H29" s="114" t="s">
        <v>79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132</v>
      </c>
      <c r="C30" s="118"/>
      <c r="D30" s="116"/>
      <c r="E30" s="118"/>
      <c r="F30" s="116"/>
      <c r="G30" s="66"/>
      <c r="H30" s="114" t="s">
        <v>133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134</v>
      </c>
      <c r="C31" s="119"/>
      <c r="D31" s="119"/>
      <c r="E31" s="119"/>
      <c r="F31" s="119"/>
      <c r="G31" s="66"/>
      <c r="H31" s="114" t="s">
        <v>80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135</v>
      </c>
      <c r="C32" s="119"/>
      <c r="D32" s="119"/>
      <c r="E32" s="119"/>
      <c r="F32" s="119"/>
      <c r="G32" s="66"/>
      <c r="H32" s="114" t="s">
        <v>136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137</v>
      </c>
      <c r="C33" s="119"/>
      <c r="D33" s="119"/>
      <c r="E33" s="119"/>
      <c r="F33" s="119"/>
      <c r="G33" s="66"/>
      <c r="H33" s="114" t="s">
        <v>81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138</v>
      </c>
      <c r="C34" s="119"/>
      <c r="D34" s="119"/>
      <c r="E34" s="119"/>
      <c r="F34" s="119"/>
      <c r="G34" s="66"/>
      <c r="H34" s="114" t="s">
        <v>76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139</v>
      </c>
      <c r="C35" s="119"/>
      <c r="D35" s="119"/>
      <c r="E35" s="119"/>
      <c r="F35" s="119"/>
      <c r="G35" s="66"/>
      <c r="H35" s="114" t="s">
        <v>140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141</v>
      </c>
      <c r="C36" s="119"/>
      <c r="D36" s="119"/>
      <c r="E36" s="119"/>
      <c r="F36" s="119"/>
      <c r="G36" s="66"/>
      <c r="H36" s="114" t="s">
        <v>89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142</v>
      </c>
      <c r="C37" s="119"/>
      <c r="D37" s="119"/>
      <c r="E37" s="119"/>
      <c r="F37" s="119"/>
      <c r="G37" s="66"/>
      <c r="H37" s="114" t="s">
        <v>143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144</v>
      </c>
      <c r="C38" s="119"/>
      <c r="D38" s="119"/>
      <c r="E38" s="119"/>
      <c r="F38" s="119"/>
      <c r="G38" s="66"/>
      <c r="H38" s="114" t="s">
        <v>96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145</v>
      </c>
      <c r="C39" s="119"/>
      <c r="D39" s="119"/>
      <c r="E39" s="119"/>
      <c r="F39" s="119"/>
      <c r="G39" s="66"/>
      <c r="H39" s="114" t="s">
        <v>146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147</v>
      </c>
      <c r="C40" s="119"/>
      <c r="D40" s="119"/>
      <c r="E40" s="119"/>
      <c r="F40" s="119"/>
      <c r="G40" s="66"/>
      <c r="H40" s="114" t="s">
        <v>95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148</v>
      </c>
      <c r="C41" s="119"/>
      <c r="D41" s="119"/>
      <c r="E41" s="119"/>
      <c r="F41" s="119"/>
      <c r="G41" s="66"/>
      <c r="H41" s="114" t="s">
        <v>149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150</v>
      </c>
      <c r="C42" s="119"/>
      <c r="D42" s="119"/>
      <c r="E42" s="119"/>
      <c r="F42" s="119"/>
      <c r="G42" s="66"/>
      <c r="H42" s="114" t="s">
        <v>104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151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99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152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153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154</v>
      </c>
      <c r="G3" s="66"/>
      <c r="H3" s="66"/>
      <c r="I3" s="66"/>
      <c r="J3" s="66"/>
      <c r="K3" s="125" t="s">
        <v>155</v>
      </c>
      <c r="L3" s="123"/>
      <c r="M3" s="126" t="s">
        <v>156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157</v>
      </c>
      <c r="G4" s="66"/>
      <c r="H4" s="66"/>
      <c r="I4" s="66"/>
      <c r="J4" s="66"/>
      <c r="K4" s="128" t="str">
        <f>M4- today() &amp; " päivää"</f>
        <v>75 päivää</v>
      </c>
      <c r="L4" s="123"/>
      <c r="M4" s="129">
        <v>46112.0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158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159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(2420)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(2358)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160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161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157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162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159</v>
      </c>
      <c r="G34" s="133"/>
      <c r="H34" s="138" t="s">
        <v>163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Ilia</v>
      </c>
      <c r="G35" s="134" t="str">
        <f t="array" ref="G35">iferror(index('Osallistujat ja seuranta'!$I$5:$I$30,match("1.",'Osallistujat ja seuranta'!$O$5:$O$30,0),0),"")</f>
        <v>18 kyu</v>
      </c>
      <c r="H35" s="139" t="str">
        <f t="array" ref="H35">iferror("+" &amp; round(index('Osallistujat ja seuranta'!$M$5:$M$30,match("1.",'Osallistujat ja seuranta'!$O$5:$O$30,0),0),0),"")</f>
        <v>+165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Jussa</v>
      </c>
      <c r="G36" s="134" t="str">
        <f t="array" ref="G36">iferror(index('Osallistujat ja seuranta'!$I$5:$I$30,match("2.",'Osallistujat ja seuranta'!$O$5:$O$30,0),0),"")</f>
        <v>2 kyu (1889)</v>
      </c>
      <c r="H36" s="139" t="str">
        <f t="array" ref="H36">iferror("+" &amp; round(index('Osallistujat ja seuranta'!$M$5:$M$30,match("2.",'Osallistujat ja seuranta'!$O$5:$O$30,0),0),0),"")</f>
        <v>+144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Lauri</v>
      </c>
      <c r="G37" s="134" t="str">
        <f t="array" ref="G37">iferror(index('Osallistujat ja seuranta'!$I$5:$I$30,match("3.",'Osallistujat ja seuranta'!$O$5:$O$30,0),0),"")</f>
        <v>4 kyu (1671)</v>
      </c>
      <c r="H37" s="139" t="str">
        <f t="array" ref="H37">iferror("+" &amp; round(index('Osallistujat ja seuranta'!$M$5:$M$30,match("3.",'Osallistujat ja seuranta'!$O$5:$O$30,0),0),0),"")</f>
        <v>+104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160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164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157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165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159</v>
      </c>
      <c r="G52" s="133"/>
      <c r="H52" s="138" t="s">
        <v>66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2 kyu (1889)</v>
      </c>
      <c r="H53" s="139">
        <f t="array" ref="H53">iferror(round(index('Osallistujat ja seuranta'!$G$5:$G$30,match("1.",'Osallistujat ja seuranta'!$P$5:$P$30,0),0),0),"")</f>
        <v>18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Peitsa</v>
      </c>
      <c r="G54" s="134" t="str">
        <f t="array" ref="G54">iferror(index('Osallistujat ja seuranta'!$I$5:$I$30,match("2.",'Osallistujat ja seuranta'!$P$5:$P$30,0),0),"")</f>
        <v>3 kyu (1765)</v>
      </c>
      <c r="H54" s="139">
        <f t="array" ref="H54">iferror(round(index('Osallistujat ja seuranta'!$G$5:$G$30,match("2.",'Osallistujat ja seuranta'!$P$5:$P$30,0),0),0),"")</f>
        <v>10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Olli</v>
      </c>
      <c r="G55" s="134" t="str">
        <f t="array" ref="G55">iferror(index('Osallistujat ja seuranta'!$I$5:$I$30,match("3.",'Osallistujat ja seuranta'!$P$5:$P$30,0),0),"")</f>
        <v>4 dan (2420)</v>
      </c>
      <c r="H55" s="139">
        <f t="array" ref="H55">iferror(round(index('Osallistujat ja seuranta'!$G$5:$G$30,match("3.",'Osallistujat ja seuranta'!$P$5:$P$30,0),0),0),"")</f>
        <v>5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160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166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157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167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168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169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159</v>
      </c>
      <c r="G67" s="133"/>
      <c r="H67" s="144" t="s">
        <v>170</v>
      </c>
      <c r="I67" s="145"/>
      <c r="J67" s="146" t="s">
        <v>171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38</v>
      </c>
      <c r="G68" s="66"/>
      <c r="H68" s="67">
        <v>42.0</v>
      </c>
      <c r="I68" s="66"/>
      <c r="J68" s="67" t="s">
        <v>172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/>
      <c r="G69" s="66"/>
      <c r="H69" s="67"/>
      <c r="I69" s="66"/>
      <c r="J69" s="67"/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