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<sst xmlns="http://schemas.openxmlformats.org/spreadsheetml/2006/main" count="596" uniqueCount="172">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</sst>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0.0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559.5039117</v>
      </c>
      <c r="R126" s="36">
        <f t="shared" si="11"/>
        <v>1200.546376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-53.54602687</v>
      </c>
      <c r="V126" s="38">
        <f t="shared" si="15"/>
        <v>0.8974761961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6.723112618</v>
      </c>
      <c r="Z126" s="39">
        <f t="shared" si="18"/>
        <v>0</v>
      </c>
      <c r="AA126" s="39">
        <f t="shared" si="19"/>
        <v>0.1025238039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-6.073563124</v>
      </c>
      <c r="AE126" s="40">
        <f t="shared" si="22"/>
        <v>0</v>
      </c>
      <c r="AF126" s="40">
        <f t="shared" si="23"/>
        <v>1</v>
      </c>
      <c r="AG126" s="1"/>
      <c r="AH126" s="9"/>
      <c r="AI126" s="28">
        <f t="shared" ref="AI126:ED126" si="154">if($B126=AI$3,AI125+$Y126,if($C126=AI$3,AI125+$AD126,AI125))</f>
        <v>1194.472813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1766.773401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1525.837362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1194.472813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1766.773401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1526.613915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1766.773401</v>
      </c>
      <c r="P128" s="36">
        <f t="shared" si="9"/>
        <v>1194.57296</v>
      </c>
      <c r="Q128" s="37">
        <f t="shared" si="10"/>
        <v>422.2004406</v>
      </c>
      <c r="R128" s="36">
        <f t="shared" si="11"/>
        <v>1344.57296</v>
      </c>
      <c r="S128" s="35">
        <f t="shared" si="12"/>
        <v>1</v>
      </c>
      <c r="T128" s="35">
        <f t="shared" si="13"/>
        <v>-51.34590778</v>
      </c>
      <c r="U128" s="35">
        <f t="shared" si="14"/>
        <v>-53.04854718</v>
      </c>
      <c r="V128" s="38">
        <f t="shared" si="15"/>
        <v>0.8458791424</v>
      </c>
      <c r="W128" s="39">
        <f t="shared" si="16"/>
        <v>26.02089073</v>
      </c>
      <c r="X128" s="39">
        <f t="shared" si="17"/>
        <v>1.333321202</v>
      </c>
      <c r="Y128" s="39">
        <f>if(N128=1,(W128*(S128-V128))*'Säännöt ja ohjeet'!$B$54+X128,"")</f>
        <v>9.354045194</v>
      </c>
      <c r="Z128" s="39">
        <f t="shared" si="18"/>
        <v>0</v>
      </c>
      <c r="AA128" s="39">
        <f t="shared" si="19"/>
        <v>0.1541208576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-10.5589937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1194.472813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1776.127446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1184.013966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1526.567571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1194.472813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1776.127446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1184.013966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1528.24739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1194.472813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1776.127446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1184.013966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1527.997065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1194.472813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1776.127446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1184.013966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1528.990403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1194.472813</v>
      </c>
      <c r="AJ132" s="28">
        <f t="shared" si="160"/>
        <v>1775.775444</v>
      </c>
      <c r="AK132" s="28">
        <f t="shared" si="160"/>
        <v>2389.239193</v>
      </c>
      <c r="AL132" s="28">
        <f t="shared" si="160"/>
        <v>1776.127446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1184.013966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1528.990403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1194.472813</v>
      </c>
      <c r="AJ133" s="28">
        <f t="shared" si="161"/>
        <v>1775.775444</v>
      </c>
      <c r="AK133" s="28">
        <f t="shared" si="161"/>
        <v>2389.239193</v>
      </c>
      <c r="AL133" s="28">
        <f t="shared" si="161"/>
        <v>1776.127446</v>
      </c>
      <c r="AM133" s="28">
        <f t="shared" si="161"/>
        <v>1755.463911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1184.013966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1528.990403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1194.472813</v>
      </c>
      <c r="AJ134" s="28">
        <f t="shared" si="162"/>
        <v>1775.775444</v>
      </c>
      <c r="AK134" s="28">
        <f t="shared" si="162"/>
        <v>2389.239193</v>
      </c>
      <c r="AL134" s="28">
        <f t="shared" si="162"/>
        <v>1776.127446</v>
      </c>
      <c r="AM134" s="28">
        <f t="shared" si="162"/>
        <v>1755.463911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1184.013966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1528.990403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1194.472813</v>
      </c>
      <c r="AJ135" s="28">
        <f t="shared" si="163"/>
        <v>1775.775444</v>
      </c>
      <c r="AK135" s="28">
        <f t="shared" si="163"/>
        <v>2389.239193</v>
      </c>
      <c r="AL135" s="28">
        <f t="shared" si="163"/>
        <v>1776.127446</v>
      </c>
      <c r="AM135" s="28">
        <f t="shared" si="163"/>
        <v>1755.463911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1184.013966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1528.990403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1194.472813</v>
      </c>
      <c r="AJ136" s="28">
        <f t="shared" si="164"/>
        <v>1775.775444</v>
      </c>
      <c r="AK136" s="28">
        <f t="shared" si="164"/>
        <v>2389.239193</v>
      </c>
      <c r="AL136" s="28">
        <f t="shared" si="164"/>
        <v>1776.127446</v>
      </c>
      <c r="AM136" s="28">
        <f t="shared" si="164"/>
        <v>1755.463911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1184.013966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1528.990403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1194.472813</v>
      </c>
      <c r="AJ137" s="28">
        <f t="shared" si="165"/>
        <v>1775.775444</v>
      </c>
      <c r="AK137" s="28">
        <f t="shared" si="165"/>
        <v>2389.239193</v>
      </c>
      <c r="AL137" s="28">
        <f t="shared" si="165"/>
        <v>1776.127446</v>
      </c>
      <c r="AM137" s="28">
        <f t="shared" si="165"/>
        <v>1755.463911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1184.013966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1528.990403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1194.472813</v>
      </c>
      <c r="AJ138" s="28">
        <f t="shared" si="166"/>
        <v>1775.775444</v>
      </c>
      <c r="AK138" s="28">
        <f t="shared" si="166"/>
        <v>2389.239193</v>
      </c>
      <c r="AL138" s="28">
        <f t="shared" si="166"/>
        <v>1776.127446</v>
      </c>
      <c r="AM138" s="28">
        <f t="shared" si="166"/>
        <v>1755.463911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1184.013966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1528.990403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1194.472813</v>
      </c>
      <c r="AJ139" s="28">
        <f t="shared" si="167"/>
        <v>1775.775444</v>
      </c>
      <c r="AK139" s="28">
        <f t="shared" si="167"/>
        <v>2389.239193</v>
      </c>
      <c r="AL139" s="28">
        <f t="shared" si="167"/>
        <v>1776.127446</v>
      </c>
      <c r="AM139" s="28">
        <f t="shared" si="167"/>
        <v>1755.463911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1184.013966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1528.990403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1194.472813</v>
      </c>
      <c r="AJ140" s="28">
        <f t="shared" si="168"/>
        <v>1775.775444</v>
      </c>
      <c r="AK140" s="28">
        <f t="shared" si="168"/>
        <v>2389.239193</v>
      </c>
      <c r="AL140" s="28">
        <f t="shared" si="168"/>
        <v>1776.127446</v>
      </c>
      <c r="AM140" s="28">
        <f t="shared" si="168"/>
        <v>1755.463911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1184.013966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1528.990403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1194.472813</v>
      </c>
      <c r="AJ141" s="28">
        <f t="shared" si="169"/>
        <v>1775.775444</v>
      </c>
      <c r="AK141" s="28">
        <f t="shared" si="169"/>
        <v>2389.239193</v>
      </c>
      <c r="AL141" s="28">
        <f t="shared" si="169"/>
        <v>1776.127446</v>
      </c>
      <c r="AM141" s="28">
        <f t="shared" si="169"/>
        <v>1755.463911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1184.013966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1528.990403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1194.472813</v>
      </c>
      <c r="AJ142" s="28">
        <f t="shared" si="170"/>
        <v>1775.775444</v>
      </c>
      <c r="AK142" s="28">
        <f t="shared" si="170"/>
        <v>2389.239193</v>
      </c>
      <c r="AL142" s="28">
        <f t="shared" si="170"/>
        <v>1776.127446</v>
      </c>
      <c r="AM142" s="28">
        <f t="shared" si="170"/>
        <v>1755.463911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1184.013966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1528.990403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1194.472813</v>
      </c>
      <c r="AJ143" s="28">
        <f t="shared" si="171"/>
        <v>1775.775444</v>
      </c>
      <c r="AK143" s="28">
        <f t="shared" si="171"/>
        <v>2389.239193</v>
      </c>
      <c r="AL143" s="28">
        <f t="shared" si="171"/>
        <v>1776.127446</v>
      </c>
      <c r="AM143" s="28">
        <f t="shared" si="171"/>
        <v>1755.463911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1184.013966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1528.990403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1194.472813</v>
      </c>
      <c r="AJ144" s="28">
        <f t="shared" si="172"/>
        <v>1775.775444</v>
      </c>
      <c r="AK144" s="28">
        <f t="shared" si="172"/>
        <v>2389.239193</v>
      </c>
      <c r="AL144" s="28">
        <f t="shared" si="172"/>
        <v>1776.127446</v>
      </c>
      <c r="AM144" s="28">
        <f t="shared" si="172"/>
        <v>1755.463911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1184.013966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1528.990403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1194.472813</v>
      </c>
      <c r="AJ145" s="28">
        <f t="shared" si="173"/>
        <v>1775.775444</v>
      </c>
      <c r="AK145" s="28">
        <f t="shared" si="173"/>
        <v>2389.239193</v>
      </c>
      <c r="AL145" s="28">
        <f t="shared" si="173"/>
        <v>1776.127446</v>
      </c>
      <c r="AM145" s="28">
        <f t="shared" si="173"/>
        <v>1755.463911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1184.013966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1528.990403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1194.472813</v>
      </c>
      <c r="AJ146" s="28">
        <f t="shared" si="174"/>
        <v>1775.775444</v>
      </c>
      <c r="AK146" s="28">
        <f t="shared" si="174"/>
        <v>2389.239193</v>
      </c>
      <c r="AL146" s="28">
        <f t="shared" si="174"/>
        <v>1776.127446</v>
      </c>
      <c r="AM146" s="28">
        <f t="shared" si="174"/>
        <v>1755.463911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1184.013966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1528.990403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1194.472813</v>
      </c>
      <c r="AJ147" s="28">
        <f t="shared" si="175"/>
        <v>1775.775444</v>
      </c>
      <c r="AK147" s="28">
        <f t="shared" si="175"/>
        <v>2389.239193</v>
      </c>
      <c r="AL147" s="28">
        <f t="shared" si="175"/>
        <v>1776.127446</v>
      </c>
      <c r="AM147" s="28">
        <f t="shared" si="175"/>
        <v>1755.463911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1184.013966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1528.990403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1194.472813</v>
      </c>
      <c r="AJ148" s="28">
        <f t="shared" si="176"/>
        <v>1775.775444</v>
      </c>
      <c r="AK148" s="28">
        <f t="shared" si="176"/>
        <v>2389.239193</v>
      </c>
      <c r="AL148" s="28">
        <f t="shared" si="176"/>
        <v>1776.127446</v>
      </c>
      <c r="AM148" s="28">
        <f t="shared" si="176"/>
        <v>1755.463911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1184.013966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1528.990403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1194.472813</v>
      </c>
      <c r="AJ149" s="28">
        <f t="shared" si="177"/>
        <v>1775.775444</v>
      </c>
      <c r="AK149" s="28">
        <f t="shared" si="177"/>
        <v>2389.239193</v>
      </c>
      <c r="AL149" s="28">
        <f t="shared" si="177"/>
        <v>1776.127446</v>
      </c>
      <c r="AM149" s="28">
        <f t="shared" si="177"/>
        <v>1755.463911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1184.013966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1528.990403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1194.472813</v>
      </c>
      <c r="AJ150" s="28">
        <f t="shared" si="178"/>
        <v>1775.775444</v>
      </c>
      <c r="AK150" s="28">
        <f t="shared" si="178"/>
        <v>2389.239193</v>
      </c>
      <c r="AL150" s="28">
        <f t="shared" si="178"/>
        <v>1776.127446</v>
      </c>
      <c r="AM150" s="28">
        <f t="shared" si="178"/>
        <v>1755.463911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1184.013966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1528.990403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1194.472813</v>
      </c>
      <c r="AJ151" s="28">
        <f t="shared" si="179"/>
        <v>1775.775444</v>
      </c>
      <c r="AK151" s="28">
        <f t="shared" si="179"/>
        <v>2389.239193</v>
      </c>
      <c r="AL151" s="28">
        <f t="shared" si="179"/>
        <v>1776.127446</v>
      </c>
      <c r="AM151" s="28">
        <f t="shared" si="179"/>
        <v>1755.463911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1184.013966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1528.990403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1194.472813</v>
      </c>
      <c r="AJ152" s="28">
        <f t="shared" si="180"/>
        <v>1775.775444</v>
      </c>
      <c r="AK152" s="28">
        <f t="shared" si="180"/>
        <v>2389.239193</v>
      </c>
      <c r="AL152" s="28">
        <f t="shared" si="180"/>
        <v>1776.127446</v>
      </c>
      <c r="AM152" s="28">
        <f t="shared" si="180"/>
        <v>1755.463911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1184.013966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1528.990403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1194.472813</v>
      </c>
      <c r="AJ153" s="28">
        <f t="shared" si="181"/>
        <v>1775.775444</v>
      </c>
      <c r="AK153" s="28">
        <f t="shared" si="181"/>
        <v>2389.239193</v>
      </c>
      <c r="AL153" s="28">
        <f t="shared" si="181"/>
        <v>1776.127446</v>
      </c>
      <c r="AM153" s="28">
        <f t="shared" si="181"/>
        <v>1755.463911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1184.013966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1528.990403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1194.472813</v>
      </c>
      <c r="AJ154" s="28">
        <f t="shared" si="182"/>
        <v>1775.775444</v>
      </c>
      <c r="AK154" s="28">
        <f t="shared" si="182"/>
        <v>2389.239193</v>
      </c>
      <c r="AL154" s="28">
        <f t="shared" si="182"/>
        <v>1776.127446</v>
      </c>
      <c r="AM154" s="28">
        <f t="shared" si="182"/>
        <v>1755.463911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1184.013966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1528.990403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1194.472813</v>
      </c>
      <c r="AJ155" s="28">
        <f t="shared" si="183"/>
        <v>1775.775444</v>
      </c>
      <c r="AK155" s="28">
        <f t="shared" si="183"/>
        <v>2389.239193</v>
      </c>
      <c r="AL155" s="28">
        <f t="shared" si="183"/>
        <v>1776.127446</v>
      </c>
      <c r="AM155" s="28">
        <f t="shared" si="183"/>
        <v>1755.463911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1184.013966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1528.990403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1194.472813</v>
      </c>
      <c r="AJ156" s="28">
        <f t="shared" si="184"/>
        <v>1775.775444</v>
      </c>
      <c r="AK156" s="28">
        <f t="shared" si="184"/>
        <v>2389.239193</v>
      </c>
      <c r="AL156" s="28">
        <f t="shared" si="184"/>
        <v>1776.127446</v>
      </c>
      <c r="AM156" s="28">
        <f t="shared" si="184"/>
        <v>1755.463911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1184.013966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1528.990403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1194.472813</v>
      </c>
      <c r="AJ157" s="28">
        <f t="shared" si="185"/>
        <v>1775.775444</v>
      </c>
      <c r="AK157" s="28">
        <f t="shared" si="185"/>
        <v>2389.239193</v>
      </c>
      <c r="AL157" s="28">
        <f t="shared" si="185"/>
        <v>1776.127446</v>
      </c>
      <c r="AM157" s="28">
        <f t="shared" si="185"/>
        <v>1755.463911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1184.013966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1528.990403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1194.472813</v>
      </c>
      <c r="AJ158" s="28">
        <f t="shared" si="186"/>
        <v>1775.775444</v>
      </c>
      <c r="AK158" s="28">
        <f t="shared" si="186"/>
        <v>2389.239193</v>
      </c>
      <c r="AL158" s="28">
        <f t="shared" si="186"/>
        <v>1776.127446</v>
      </c>
      <c r="AM158" s="28">
        <f t="shared" si="186"/>
        <v>1755.463911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1184.013966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1528.990403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1194.472813</v>
      </c>
      <c r="AJ159" s="28">
        <f t="shared" si="187"/>
        <v>1775.775444</v>
      </c>
      <c r="AK159" s="28">
        <f t="shared" si="187"/>
        <v>2389.239193</v>
      </c>
      <c r="AL159" s="28">
        <f t="shared" si="187"/>
        <v>1776.127446</v>
      </c>
      <c r="AM159" s="28">
        <f t="shared" si="187"/>
        <v>1755.463911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1184.013966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1528.990403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1194.472813</v>
      </c>
      <c r="AJ160" s="28">
        <f t="shared" si="188"/>
        <v>1775.775444</v>
      </c>
      <c r="AK160" s="28">
        <f t="shared" si="188"/>
        <v>2389.239193</v>
      </c>
      <c r="AL160" s="28">
        <f t="shared" si="188"/>
        <v>1776.127446</v>
      </c>
      <c r="AM160" s="28">
        <f t="shared" si="188"/>
        <v>1755.463911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1184.013966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1528.990403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1194.472813</v>
      </c>
      <c r="AJ161" s="28">
        <f t="shared" si="189"/>
        <v>1775.775444</v>
      </c>
      <c r="AK161" s="28">
        <f t="shared" si="189"/>
        <v>2389.239193</v>
      </c>
      <c r="AL161" s="28">
        <f t="shared" si="189"/>
        <v>1776.127446</v>
      </c>
      <c r="AM161" s="28">
        <f t="shared" si="189"/>
        <v>1755.463911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1184.013966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1528.990403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1194.472813</v>
      </c>
      <c r="AJ162" s="28">
        <f t="shared" si="190"/>
        <v>1775.775444</v>
      </c>
      <c r="AK162" s="28">
        <f t="shared" si="190"/>
        <v>2389.239193</v>
      </c>
      <c r="AL162" s="28">
        <f t="shared" si="190"/>
        <v>1776.127446</v>
      </c>
      <c r="AM162" s="28">
        <f t="shared" si="190"/>
        <v>1755.463911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1184.013966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1528.990403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1194.472813</v>
      </c>
      <c r="AJ163" s="28">
        <f t="shared" si="191"/>
        <v>1775.775444</v>
      </c>
      <c r="AK163" s="28">
        <f t="shared" si="191"/>
        <v>2389.239193</v>
      </c>
      <c r="AL163" s="28">
        <f t="shared" si="191"/>
        <v>1776.127446</v>
      </c>
      <c r="AM163" s="28">
        <f t="shared" si="191"/>
        <v>1755.463911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1184.013966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1528.990403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1194.472813</v>
      </c>
      <c r="AJ164" s="28">
        <f t="shared" si="192"/>
        <v>1775.775444</v>
      </c>
      <c r="AK164" s="28">
        <f t="shared" si="192"/>
        <v>2389.239193</v>
      </c>
      <c r="AL164" s="28">
        <f t="shared" si="192"/>
        <v>1776.127446</v>
      </c>
      <c r="AM164" s="28">
        <f t="shared" si="192"/>
        <v>1755.463911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1184.013966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1528.990403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1194.472813</v>
      </c>
      <c r="AJ165" s="28">
        <f t="shared" si="193"/>
        <v>1775.775444</v>
      </c>
      <c r="AK165" s="28">
        <f t="shared" si="193"/>
        <v>2389.239193</v>
      </c>
      <c r="AL165" s="28">
        <f t="shared" si="193"/>
        <v>1776.127446</v>
      </c>
      <c r="AM165" s="28">
        <f t="shared" si="193"/>
        <v>1755.463911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1184.013966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1528.990403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1194.472813</v>
      </c>
      <c r="AJ166" s="28">
        <f t="shared" si="194"/>
        <v>1775.775444</v>
      </c>
      <c r="AK166" s="28">
        <f t="shared" si="194"/>
        <v>2389.239193</v>
      </c>
      <c r="AL166" s="28">
        <f t="shared" si="194"/>
        <v>1776.127446</v>
      </c>
      <c r="AM166" s="28">
        <f t="shared" si="194"/>
        <v>1755.463911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1184.013966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1528.990403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1194.472813</v>
      </c>
      <c r="AJ167" s="28">
        <f t="shared" si="195"/>
        <v>1775.775444</v>
      </c>
      <c r="AK167" s="28">
        <f t="shared" si="195"/>
        <v>2389.239193</v>
      </c>
      <c r="AL167" s="28">
        <f t="shared" si="195"/>
        <v>1776.127446</v>
      </c>
      <c r="AM167" s="28">
        <f t="shared" si="195"/>
        <v>1755.463911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1184.013966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1528.990403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1194.472813</v>
      </c>
      <c r="AJ168" s="28">
        <f t="shared" si="196"/>
        <v>1775.775444</v>
      </c>
      <c r="AK168" s="28">
        <f t="shared" si="196"/>
        <v>2389.239193</v>
      </c>
      <c r="AL168" s="28">
        <f t="shared" si="196"/>
        <v>1776.127446</v>
      </c>
      <c r="AM168" s="28">
        <f t="shared" si="196"/>
        <v>1755.463911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1184.013966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1528.990403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1194.472813</v>
      </c>
      <c r="AJ169" s="28">
        <f t="shared" si="197"/>
        <v>1775.775444</v>
      </c>
      <c r="AK169" s="28">
        <f t="shared" si="197"/>
        <v>2389.239193</v>
      </c>
      <c r="AL169" s="28">
        <f t="shared" si="197"/>
        <v>1776.127446</v>
      </c>
      <c r="AM169" s="28">
        <f t="shared" si="197"/>
        <v>1755.463911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1184.013966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1528.990403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1194.472813</v>
      </c>
      <c r="AJ170" s="28">
        <f t="shared" si="198"/>
        <v>1775.775444</v>
      </c>
      <c r="AK170" s="28">
        <f t="shared" si="198"/>
        <v>2389.239193</v>
      </c>
      <c r="AL170" s="28">
        <f t="shared" si="198"/>
        <v>1776.127446</v>
      </c>
      <c r="AM170" s="28">
        <f t="shared" si="198"/>
        <v>1755.463911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1184.013966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1528.990403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1194.472813</v>
      </c>
      <c r="AJ171" s="28">
        <f t="shared" si="199"/>
        <v>1775.775444</v>
      </c>
      <c r="AK171" s="28">
        <f t="shared" si="199"/>
        <v>2389.239193</v>
      </c>
      <c r="AL171" s="28">
        <f t="shared" si="199"/>
        <v>1776.127446</v>
      </c>
      <c r="AM171" s="28">
        <f t="shared" si="199"/>
        <v>1755.463911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1184.013966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1528.990403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1194.472813</v>
      </c>
      <c r="AJ172" s="28">
        <f t="shared" si="200"/>
        <v>1775.775444</v>
      </c>
      <c r="AK172" s="28">
        <f t="shared" si="200"/>
        <v>2389.239193</v>
      </c>
      <c r="AL172" s="28">
        <f t="shared" si="200"/>
        <v>1776.127446</v>
      </c>
      <c r="AM172" s="28">
        <f t="shared" si="200"/>
        <v>1755.463911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1184.013966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1528.990403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1194.472813</v>
      </c>
      <c r="AJ173" s="28">
        <f t="shared" si="201"/>
        <v>1775.775444</v>
      </c>
      <c r="AK173" s="28">
        <f t="shared" si="201"/>
        <v>2389.239193</v>
      </c>
      <c r="AL173" s="28">
        <f t="shared" si="201"/>
        <v>1776.127446</v>
      </c>
      <c r="AM173" s="28">
        <f t="shared" si="201"/>
        <v>1755.463911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1184.013966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1528.990403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1194.472813</v>
      </c>
      <c r="AJ174" s="28">
        <f t="shared" si="202"/>
        <v>1775.775444</v>
      </c>
      <c r="AK174" s="28">
        <f t="shared" si="202"/>
        <v>2389.239193</v>
      </c>
      <c r="AL174" s="28">
        <f t="shared" si="202"/>
        <v>1776.127446</v>
      </c>
      <c r="AM174" s="28">
        <f t="shared" si="202"/>
        <v>1755.463911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1184.013966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1528.990403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1194.472813</v>
      </c>
      <c r="AJ175" s="28">
        <f t="shared" si="203"/>
        <v>1775.775444</v>
      </c>
      <c r="AK175" s="28">
        <f t="shared" si="203"/>
        <v>2389.239193</v>
      </c>
      <c r="AL175" s="28">
        <f t="shared" si="203"/>
        <v>1776.127446</v>
      </c>
      <c r="AM175" s="28">
        <f t="shared" si="203"/>
        <v>1755.463911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1184.013966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1528.990403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1194.472813</v>
      </c>
      <c r="AJ176" s="28">
        <f t="shared" si="204"/>
        <v>1775.775444</v>
      </c>
      <c r="AK176" s="28">
        <f t="shared" si="204"/>
        <v>2389.239193</v>
      </c>
      <c r="AL176" s="28">
        <f t="shared" si="204"/>
        <v>1776.127446</v>
      </c>
      <c r="AM176" s="28">
        <f t="shared" si="204"/>
        <v>1755.463911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1184.013966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1528.990403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1194.472813</v>
      </c>
      <c r="AJ177" s="28">
        <f t="shared" si="205"/>
        <v>1775.775444</v>
      </c>
      <c r="AK177" s="28">
        <f t="shared" si="205"/>
        <v>2389.239193</v>
      </c>
      <c r="AL177" s="28">
        <f t="shared" si="205"/>
        <v>1776.127446</v>
      </c>
      <c r="AM177" s="28">
        <f t="shared" si="205"/>
        <v>1755.463911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1184.013966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1528.990403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1194.472813</v>
      </c>
      <c r="AJ178" s="28">
        <f t="shared" si="206"/>
        <v>1775.775444</v>
      </c>
      <c r="AK178" s="28">
        <f t="shared" si="206"/>
        <v>2389.239193</v>
      </c>
      <c r="AL178" s="28">
        <f t="shared" si="206"/>
        <v>1776.127446</v>
      </c>
      <c r="AM178" s="28">
        <f t="shared" si="206"/>
        <v>1755.463911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1184.013966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1528.990403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1194.472813</v>
      </c>
      <c r="AJ179" s="28">
        <f t="shared" si="207"/>
        <v>1775.775444</v>
      </c>
      <c r="AK179" s="28">
        <f t="shared" si="207"/>
        <v>2389.239193</v>
      </c>
      <c r="AL179" s="28">
        <f t="shared" si="207"/>
        <v>1776.127446</v>
      </c>
      <c r="AM179" s="28">
        <f t="shared" si="207"/>
        <v>1755.463911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1184.013966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1528.990403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1194.472813</v>
      </c>
      <c r="AJ180" s="28">
        <f t="shared" si="208"/>
        <v>1775.775444</v>
      </c>
      <c r="AK180" s="28">
        <f t="shared" si="208"/>
        <v>2389.239193</v>
      </c>
      <c r="AL180" s="28">
        <f t="shared" si="208"/>
        <v>1776.127446</v>
      </c>
      <c r="AM180" s="28">
        <f t="shared" si="208"/>
        <v>1755.463911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1184.013966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1528.990403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1194.472813</v>
      </c>
      <c r="AJ182" s="28">
        <f t="shared" si="209"/>
        <v>1775.775444</v>
      </c>
      <c r="AK182" s="28">
        <f t="shared" si="209"/>
        <v>2389.239193</v>
      </c>
      <c r="AL182" s="28">
        <f t="shared" si="209"/>
        <v>1776.127446</v>
      </c>
      <c r="AM182" s="28">
        <f t="shared" si="209"/>
        <v>1755.463911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1184.013966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1528.990403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1194.472813</v>
      </c>
      <c r="AJ183" s="59">
        <f t="shared" si="210"/>
        <v>1775.775444</v>
      </c>
      <c r="AK183" s="59">
        <f t="shared" si="210"/>
        <v>2389.239193</v>
      </c>
      <c r="AL183" s="59">
        <f t="shared" si="210"/>
        <v>1776.127446</v>
      </c>
      <c r="AM183" s="59">
        <f t="shared" si="210"/>
        <v>1755.463911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1184.013966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1528.990403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1755.463911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1528.990403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1194.472813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32</v>
      </c>
      <c r="H7" s="89">
        <f>if(isblank(C7),"",countif(Pelitulokset!B:C,C7))</f>
        <v>42</v>
      </c>
      <c r="I7" s="90" t="str">
        <f t="array" ref="I7">iferror(index('Säännöt ja ohjeet'!$H$19:$H$46,match(J7,'Säännöt ja ohjeet'!$J$19:$J$46,-1)+1,0) &amp; if(J7&gt;1600," (" &amp; round(J7,0) &amp; ")",""),"")</f>
        <v>4 dan (2389)</v>
      </c>
      <c r="J7" s="90">
        <f t="array" ref="J7">iferror(index(Pelitulokset!$AI$183:$JL$183,1,match($C7,Pelitulokset!$AI$3:$JL$3,0)),"")</f>
        <v>2389.239193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35</v>
      </c>
      <c r="I8" s="90" t="str">
        <f t="array" ref="I8">iferror(index('Säännöt ja ohjeet'!$H$19:$H$46,match(J8,'Säännöt ja ohjeet'!$J$19:$J$46,-1)+1,0) &amp; if(J8&gt;1600," (" &amp; round(J8,0) &amp; ")",""),"")</f>
        <v>3 kyu (1776)</v>
      </c>
      <c r="J8" s="90">
        <f t="array" ref="J8">iferror(index(Pelitulokset!$AI$183:$JL$183,1,match($C8,Pelitulokset!$AI$3:$JL$3,0)),"")</f>
        <v>1776.127446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25</v>
      </c>
      <c r="H9" s="89">
        <f>if(isblank(C9),"",countif(Pelitulokset!B:C,C9))</f>
        <v>50</v>
      </c>
      <c r="I9" s="90" t="str">
        <f t="array" ref="I9">iferror(index('Säännöt ja ohjeet'!$H$19:$H$46,match(J9,'Säännöt ja ohjeet'!$J$19:$J$46,-1)+1,0) &amp; if(J9&gt;1600," (" &amp; round(J9,0) &amp; ")",""),"")</f>
        <v>3 kyu (1755)</v>
      </c>
      <c r="J9" s="90">
        <f t="array" ref="J9">iferror(index(Pelitulokset!$AI$183:$JL$183,1,match($C9,Pelitulokset!$AI$3:$JL$3,0)),"")</f>
        <v>1755.463911</v>
      </c>
      <c r="K9" s="90" t="str">
        <f t="array" ref="K9">iferror(index('Säännöt ja ohjeet'!$H$19:$H$45,match(L9,'Säännöt ja ohjeet'!$J$19:$J$45,-1)+1,0) &amp; " (" &amp; round(L9,0) &amp; ")","")</f>
        <v>3 kyu (1755)</v>
      </c>
      <c r="L9" s="90">
        <f t="array" ref="L9">iferror(index(Pelitulokset!$AI$184:$JL$184,1,match($C9,Pelitulokset!$AI$3:$JL$3,0)),"")</f>
        <v>1755.463911</v>
      </c>
      <c r="M9" s="91">
        <f t="shared" si="1"/>
        <v>269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14.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1184.013966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1528.990403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6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(2389)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(1776)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(1755)</v>
      </c>
      <c r="H36" s="139" t="str">
        <f t="array" ref="H36">iferror("+" &amp; round(index('Osallistujat ja seuranta'!$M$5:$M$30,match("2.",'Osallistujat ja seuranta'!$O$5:$O$30,0),0),0),"")</f>
        <v>+269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(2389)</v>
      </c>
      <c r="H53" s="139">
        <f t="array" ref="H53">iferror(round(index('Osallistujat ja seuranta'!$G$5:$G$30,match("1.",'Osallistujat ja seuranta'!$P$5:$P$30,0),0),0),"")</f>
        <v>32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(1776)</v>
      </c>
      <c r="H54" s="139">
        <f t="array" ref="H54">iferror(round(index('Osallistujat ja seuranta'!$G$5:$G$30,match("2.",'Osallistujat ja seuranta'!$P$5:$P$30,0),0),0),"")</f>
        <v>25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