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<sst xmlns="http://schemas.openxmlformats.org/spreadsheetml/2006/main" count="450" uniqueCount="174">
  <si>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</si>
  <si>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</si>
  <si>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</si>
  <si>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</si>
  <si>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</si>
  <si>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</si>
  <si>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</si>
  <si>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</si>
  <si>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</si>
  <si>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</si>
  <si>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</si>
  <si>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</si>
  <si>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</si>
  <si>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</si>
  <si>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</si>
  <si>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</si>
  <si>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</si>
  <si>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</si>
  <si>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</si>
  <si>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</si>
  <si>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</si>
  <si>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</si>
  <si>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</si>
  <si>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</si>
  <si>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</si>
  <si>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</si>
  <si>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</si>
  <si>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</si>
  <si>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</si>
  <si>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</si>
  <si>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</si>
  <si>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</si>
  <si>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</si>
  <si>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</si>
  <si>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</si>
  <si>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</si>
  <si>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</si>
  <si>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</si>
  <si>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</si>
  <si>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</si>
  <si>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</si>
  <si>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</si>
  <si>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</si>
  <si>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</si>
  <si>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</si>
  <si>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</si>
  <si>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</si>
  <si>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</si>
  <si>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</si>
  <si>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</si>
  <si>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</si>
  <si>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</si>
  <si>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</si>
  <si>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</si>
  <si>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</si>
  <si>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</si>
  <si>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JL</t>
  </si>
  <si>
    <t>Joni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</si>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</sst>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>JL</v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28">
        <f t="array" ref="BO4">index('Osallistujat ja seuranta'!$E:$E,match(BO3,'Osallistujat ja seuranta'!$C:$C,0),0)</f>
        <v>1000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>
        <f t="shared" si="1"/>
        <v>1000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>
        <f t="shared" si="24"/>
        <v>1000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>
        <f t="shared" si="25"/>
        <v>1000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>
        <f t="shared" si="26"/>
        <v>1000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>
        <f t="shared" si="27"/>
        <v>1000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>
        <f t="shared" si="28"/>
        <v>1000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>
        <f t="shared" si="29"/>
        <v>1000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>
        <f t="shared" si="30"/>
        <v>1000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>
        <f t="shared" si="31"/>
        <v>1000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>
        <f t="shared" si="32"/>
        <v>1000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>
        <f t="shared" si="33"/>
        <v>1000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>
        <f t="shared" si="34"/>
        <v>1000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>
        <f t="shared" si="35"/>
        <v>1000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>
        <f t="shared" si="36"/>
        <v>1000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>
        <f t="shared" si="37"/>
        <v>1000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>
        <f t="shared" si="38"/>
        <v>1000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>
        <f t="shared" si="39"/>
        <v>1000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>
        <f t="shared" si="40"/>
        <v>1000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>
        <f t="shared" si="41"/>
        <v>1000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>
        <f t="shared" si="42"/>
        <v>1000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>
        <f t="shared" si="43"/>
        <v>1000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>
        <f t="shared" si="44"/>
        <v>1000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>
        <f t="shared" si="45"/>
        <v>1000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>
        <f t="shared" si="46"/>
        <v>1000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>
        <f t="shared" si="47"/>
        <v>1000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>
        <f t="shared" si="48"/>
        <v>1000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>
        <f t="shared" si="49"/>
        <v>1000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>
        <f t="shared" si="50"/>
        <v>1000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>
        <f t="shared" si="51"/>
        <v>1000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>
        <f t="shared" si="52"/>
        <v>1000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>
        <f t="shared" si="53"/>
        <v>1000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>
        <f t="shared" si="54"/>
        <v>1000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>
        <f t="shared" si="55"/>
        <v>1000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>
        <f t="shared" si="56"/>
        <v>1000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>
        <f t="shared" si="57"/>
        <v>1000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>
        <f t="shared" si="58"/>
        <v>1000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>
        <f t="shared" si="62"/>
        <v>1000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>
        <f t="shared" si="66"/>
        <v>1000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>
        <f t="shared" si="67"/>
        <v>1000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>
        <f t="shared" si="68"/>
        <v>1000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>
        <f t="shared" si="69"/>
        <v>1000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>
        <f t="shared" si="70"/>
        <v>1000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>
        <f t="shared" si="74"/>
        <v>1000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>
        <f t="shared" si="75"/>
        <v>1000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>
        <f t="shared" si="76"/>
        <v>1000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>
        <f t="shared" si="77"/>
        <v>1000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>
        <f t="shared" si="78"/>
        <v>1000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>
        <f t="shared" si="79"/>
        <v>1000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>
        <f t="shared" si="80"/>
        <v>1000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>
        <f t="shared" si="81"/>
        <v>1000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 t="s">
        <v>37</v>
      </c>
      <c r="C55" s="32" t="s">
        <v>38</v>
      </c>
      <c r="D55" s="32">
        <v>5.0</v>
      </c>
      <c r="E55" s="32" t="s">
        <v>37</v>
      </c>
      <c r="F55" s="33">
        <v>46047.0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7"/>
        <v>1</v>
      </c>
      <c r="O55" s="36">
        <f t="shared" si="8"/>
        <v>2420.358865</v>
      </c>
      <c r="P55" s="36">
        <f t="shared" si="9"/>
        <v>1764.650238</v>
      </c>
      <c r="Q55" s="37">
        <f t="shared" si="10"/>
        <v>205.708627</v>
      </c>
      <c r="R55" s="36">
        <f t="shared" si="11"/>
        <v>2214.650238</v>
      </c>
      <c r="S55" s="35">
        <f t="shared" si="12"/>
        <v>1</v>
      </c>
      <c r="T55" s="35">
        <f t="shared" si="13"/>
        <v>-47.45659816</v>
      </c>
      <c r="U55" s="35">
        <f t="shared" si="14"/>
        <v>-48.92760302</v>
      </c>
      <c r="V55" s="38">
        <f t="shared" si="15"/>
        <v>0.8132100726</v>
      </c>
      <c r="W55" s="39">
        <f t="shared" si="16"/>
        <v>10.6964793</v>
      </c>
      <c r="X55" s="39">
        <f t="shared" si="17"/>
        <v>0.04011928994</v>
      </c>
      <c r="Y55" s="39">
        <f>if(N55=1,(W55*(S55-V55))*'Säännöt ja ohjeet'!$B$54+X55,"")</f>
        <v>4.036108474</v>
      </c>
      <c r="Z55" s="39">
        <f t="shared" si="18"/>
        <v>0</v>
      </c>
      <c r="AA55" s="39">
        <f t="shared" si="19"/>
        <v>0.1867899274</v>
      </c>
      <c r="AB55" s="39">
        <f t="shared" si="20"/>
        <v>26.07856729</v>
      </c>
      <c r="AC55" s="39">
        <f t="shared" si="21"/>
        <v>1.338622442</v>
      </c>
      <c r="AD55" s="39">
        <f>if(N55=1,(AB55*(Z55-AA55))*'Säännöt ja ohjeet'!$B$54+AC55,"")</f>
        <v>-8.403804942</v>
      </c>
      <c r="AE55" s="40">
        <f t="shared" si="22"/>
        <v>8</v>
      </c>
      <c r="AF55" s="40">
        <f t="shared" si="23"/>
        <v>-6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2424.394974</v>
      </c>
      <c r="AL55" s="28">
        <f t="shared" si="82"/>
        <v>1888.673855</v>
      </c>
      <c r="AM55" s="28">
        <f t="shared" si="82"/>
        <v>1756.246433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>
        <f t="shared" si="82"/>
        <v>1000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1531.162906</v>
      </c>
    </row>
    <row r="56">
      <c r="A56" s="1"/>
      <c r="B56" s="43" t="s">
        <v>41</v>
      </c>
      <c r="C56" s="32" t="s">
        <v>38</v>
      </c>
      <c r="D56" s="32">
        <v>0.0</v>
      </c>
      <c r="E56" s="32" t="s">
        <v>38</v>
      </c>
      <c r="F56" s="33">
        <v>46050.0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7"/>
        <v>1</v>
      </c>
      <c r="O56" s="36">
        <f t="shared" si="8"/>
        <v>1888.673855</v>
      </c>
      <c r="P56" s="36">
        <f t="shared" si="9"/>
        <v>1756.246433</v>
      </c>
      <c r="Q56" s="37">
        <f t="shared" si="10"/>
        <v>132.4274213</v>
      </c>
      <c r="R56" s="36">
        <f t="shared" si="11"/>
        <v>1756.246433</v>
      </c>
      <c r="S56" s="35">
        <f t="shared" si="12"/>
        <v>0</v>
      </c>
      <c r="T56" s="35">
        <f t="shared" si="13"/>
        <v>-50.76599549</v>
      </c>
      <c r="U56" s="35">
        <f t="shared" si="14"/>
        <v>-51.39380477</v>
      </c>
      <c r="V56" s="38">
        <f t="shared" si="15"/>
        <v>0.6519925585</v>
      </c>
      <c r="W56" s="39">
        <f t="shared" si="16"/>
        <v>22.79060354</v>
      </c>
      <c r="X56" s="39">
        <f t="shared" si="17"/>
        <v>1.029481648</v>
      </c>
      <c r="Y56" s="39">
        <f>if(N56=1,(W56*(S56-V56))*'Säännöt ja ohjeet'!$B$54+X56,"")</f>
        <v>-28.68912617</v>
      </c>
      <c r="Z56" s="39">
        <f t="shared" si="18"/>
        <v>1</v>
      </c>
      <c r="AA56" s="39">
        <f t="shared" si="19"/>
        <v>0.3480074415</v>
      </c>
      <c r="AB56" s="39">
        <f t="shared" si="20"/>
        <v>26.30732955</v>
      </c>
      <c r="AC56" s="39">
        <f t="shared" si="21"/>
        <v>1.359607234</v>
      </c>
      <c r="AD56" s="39">
        <f>if(N56=1,(AB56*(Z56-AA56))*'Säännöt ja ohjeet'!$B$54+AC56,"")</f>
        <v>35.66397344</v>
      </c>
      <c r="AE56" s="40">
        <f t="shared" si="22"/>
        <v>-11</v>
      </c>
      <c r="AF56" s="40">
        <f t="shared" si="23"/>
        <v>13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2424.394974</v>
      </c>
      <c r="AL56" s="28">
        <f t="shared" si="83"/>
        <v>1859.984729</v>
      </c>
      <c r="AM56" s="28">
        <f t="shared" si="83"/>
        <v>1791.910407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>
        <f t="shared" si="83"/>
        <v>1000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1531.431169</v>
      </c>
    </row>
    <row r="57">
      <c r="A57" s="1"/>
      <c r="B57" s="43" t="s">
        <v>42</v>
      </c>
      <c r="C57" s="32" t="s">
        <v>38</v>
      </c>
      <c r="D57" s="32">
        <v>5.0</v>
      </c>
      <c r="E57" s="32" t="s">
        <v>38</v>
      </c>
      <c r="F57" s="33">
        <v>46061.0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7"/>
        <v>1</v>
      </c>
      <c r="O57" s="36">
        <f t="shared" si="8"/>
        <v>2357.613823</v>
      </c>
      <c r="P57" s="36">
        <f t="shared" si="9"/>
        <v>1791.910407</v>
      </c>
      <c r="Q57" s="37">
        <f t="shared" si="10"/>
        <v>115.703416</v>
      </c>
      <c r="R57" s="36">
        <f t="shared" si="11"/>
        <v>2241.910407</v>
      </c>
      <c r="S57" s="35">
        <f t="shared" si="12"/>
        <v>0</v>
      </c>
      <c r="T57" s="35">
        <f t="shared" si="13"/>
        <v>-47.93890602</v>
      </c>
      <c r="U57" s="35">
        <f t="shared" si="14"/>
        <v>-48.74954203</v>
      </c>
      <c r="V57" s="38">
        <f t="shared" si="15"/>
        <v>0.6922450192</v>
      </c>
      <c r="W57" s="39">
        <f t="shared" si="16"/>
        <v>11.94313272</v>
      </c>
      <c r="X57" s="39">
        <f t="shared" si="17"/>
        <v>0.07930749628</v>
      </c>
      <c r="Y57" s="39">
        <f>if(N57=1,(W57*(S57-V57))*'Säännöt ja ohjeet'!$B$54+X57,"")</f>
        <v>-16.45584079</v>
      </c>
      <c r="Z57" s="39">
        <f t="shared" si="18"/>
        <v>1</v>
      </c>
      <c r="AA57" s="39">
        <f t="shared" si="19"/>
        <v>0.3077549808</v>
      </c>
      <c r="AB57" s="39">
        <f t="shared" si="20"/>
        <v>25.34168194</v>
      </c>
      <c r="AC57" s="39">
        <f t="shared" si="21"/>
        <v>1.270572637</v>
      </c>
      <c r="AD57" s="39">
        <f>if(N57=1,(AB57*(Z57-AA57))*'Säännöt ja ohjeet'!$B$54+AC57,"")</f>
        <v>36.35587883</v>
      </c>
      <c r="AE57" s="40">
        <f t="shared" si="22"/>
        <v>-10</v>
      </c>
      <c r="AF57" s="40">
        <f t="shared" si="23"/>
        <v>12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2424.394974</v>
      </c>
      <c r="AL57" s="28">
        <f t="shared" si="84"/>
        <v>1859.984729</v>
      </c>
      <c r="AM57" s="28">
        <f t="shared" si="84"/>
        <v>1828.266286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2341.157982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>
        <f t="shared" si="84"/>
        <v>1000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1532.196556</v>
      </c>
    </row>
    <row r="58">
      <c r="A58" s="1"/>
      <c r="B58" s="43" t="s">
        <v>37</v>
      </c>
      <c r="C58" s="32" t="s">
        <v>55</v>
      </c>
      <c r="D58" s="32">
        <v>0.0</v>
      </c>
      <c r="E58" s="32" t="s">
        <v>55</v>
      </c>
      <c r="F58" s="33">
        <v>46061.0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7"/>
        <v>1</v>
      </c>
      <c r="O58" s="36">
        <f t="shared" si="8"/>
        <v>2424.394974</v>
      </c>
      <c r="P58" s="36">
        <f t="shared" si="9"/>
        <v>2262.056219</v>
      </c>
      <c r="Q58" s="37">
        <f t="shared" si="10"/>
        <v>162.338755</v>
      </c>
      <c r="R58" s="36">
        <f t="shared" si="11"/>
        <v>2262.056219</v>
      </c>
      <c r="S58" s="35">
        <f t="shared" si="12"/>
        <v>0</v>
      </c>
      <c r="T58" s="35">
        <f t="shared" si="13"/>
        <v>-47.42440574</v>
      </c>
      <c r="U58" s="35">
        <f t="shared" si="14"/>
        <v>-48.61497831</v>
      </c>
      <c r="V58" s="38">
        <f t="shared" si="15"/>
        <v>0.7668434522</v>
      </c>
      <c r="W58" s="39">
        <f t="shared" si="16"/>
        <v>10.61806062</v>
      </c>
      <c r="X58" s="39">
        <f t="shared" si="17"/>
        <v>0.03832275857</v>
      </c>
      <c r="Y58" s="39">
        <f>if(N58=1,(W58*(S58-V58))*'Säännöt ja ohjeet'!$B$54+X58,"")</f>
        <v>-16.24645776</v>
      </c>
      <c r="Z58" s="39">
        <f t="shared" si="18"/>
        <v>1</v>
      </c>
      <c r="AA58" s="39">
        <f t="shared" si="19"/>
        <v>0.2331565478</v>
      </c>
      <c r="AB58" s="39">
        <f t="shared" si="20"/>
        <v>13.93895246</v>
      </c>
      <c r="AC58" s="39">
        <f t="shared" si="21"/>
        <v>0.1916311726</v>
      </c>
      <c r="AD58" s="39">
        <f>if(N58=1,(AB58*(Z58-AA58))*'Säännöt ja ohjeet'!$B$54+AC58,"")</f>
        <v>21.56962002</v>
      </c>
      <c r="AE58" s="40">
        <f t="shared" si="22"/>
        <v>-12</v>
      </c>
      <c r="AF58" s="40">
        <f t="shared" si="23"/>
        <v>14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2408.148516</v>
      </c>
      <c r="AL58" s="28">
        <f t="shared" si="85"/>
        <v>1859.984729</v>
      </c>
      <c r="AM58" s="28">
        <f t="shared" si="85"/>
        <v>1828.266286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2341.157982</v>
      </c>
      <c r="AU58" s="28">
        <f t="shared" si="85"/>
        <v>2283.625839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>
        <f t="shared" si="85"/>
        <v>1000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1532.401293</v>
      </c>
    </row>
    <row r="59">
      <c r="A59" s="1"/>
      <c r="B59" s="43" t="s">
        <v>37</v>
      </c>
      <c r="C59" s="32" t="s">
        <v>55</v>
      </c>
      <c r="D59" s="32">
        <v>0.0</v>
      </c>
      <c r="E59" s="32" t="s">
        <v>55</v>
      </c>
      <c r="F59" s="33">
        <v>46061.0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7"/>
        <v>1</v>
      </c>
      <c r="O59" s="36">
        <f t="shared" si="8"/>
        <v>2408.148516</v>
      </c>
      <c r="P59" s="36">
        <f t="shared" si="9"/>
        <v>2283.625839</v>
      </c>
      <c r="Q59" s="37">
        <f t="shared" si="10"/>
        <v>124.5226772</v>
      </c>
      <c r="R59" s="36">
        <f t="shared" si="11"/>
        <v>2283.625839</v>
      </c>
      <c r="S59" s="35">
        <f t="shared" si="12"/>
        <v>0</v>
      </c>
      <c r="T59" s="35">
        <f t="shared" si="13"/>
        <v>-47.55309735</v>
      </c>
      <c r="U59" s="35">
        <f t="shared" si="14"/>
        <v>-48.4679778</v>
      </c>
      <c r="V59" s="38">
        <f t="shared" si="15"/>
        <v>0.7139978164</v>
      </c>
      <c r="W59" s="39">
        <f t="shared" si="16"/>
        <v>10.93503229</v>
      </c>
      <c r="X59" s="39">
        <f t="shared" si="17"/>
        <v>0.04602533295</v>
      </c>
      <c r="Y59" s="39">
        <f>if(N59=1,(W59*(S59-V59))*'Säännöt ja ohjeet'!$B$54+X59,"")</f>
        <v>-15.56915302</v>
      </c>
      <c r="Z59" s="39">
        <f t="shared" si="18"/>
        <v>1</v>
      </c>
      <c r="AA59" s="39">
        <f t="shared" si="19"/>
        <v>0.2860021836</v>
      </c>
      <c r="AB59" s="39">
        <f t="shared" si="20"/>
        <v>13.47838297</v>
      </c>
      <c r="AC59" s="39">
        <f t="shared" si="21"/>
        <v>0.1601426315</v>
      </c>
      <c r="AD59" s="39">
        <f>if(N59=1,(AB59*(Z59-AA59))*'Säännöt ja ohjeet'!$B$54+AC59,"")</f>
        <v>19.40721464</v>
      </c>
      <c r="AE59" s="40">
        <f t="shared" si="22"/>
        <v>-11</v>
      </c>
      <c r="AF59" s="40">
        <f t="shared" si="23"/>
        <v>13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2392.579363</v>
      </c>
      <c r="AL59" s="28">
        <f t="shared" si="86"/>
        <v>1859.984729</v>
      </c>
      <c r="AM59" s="28">
        <f t="shared" si="86"/>
        <v>1828.266286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2341.157982</v>
      </c>
      <c r="AU59" s="28">
        <f t="shared" si="86"/>
        <v>2303.033053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>
        <f t="shared" si="86"/>
        <v>1000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1532.54891</v>
      </c>
    </row>
    <row r="60">
      <c r="A60" s="1"/>
      <c r="B60" s="30" t="s">
        <v>41</v>
      </c>
      <c r="C60" s="31" t="s">
        <v>38</v>
      </c>
      <c r="D60" s="31">
        <v>0.0</v>
      </c>
      <c r="E60" s="31" t="s">
        <v>41</v>
      </c>
      <c r="F60" s="33">
        <v>46064.0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7"/>
        <v>1</v>
      </c>
      <c r="O60" s="36">
        <f t="shared" si="8"/>
        <v>1859.984729</v>
      </c>
      <c r="P60" s="36">
        <f t="shared" si="9"/>
        <v>1828.266286</v>
      </c>
      <c r="Q60" s="37">
        <f t="shared" si="10"/>
        <v>31.71844283</v>
      </c>
      <c r="R60" s="36">
        <f t="shared" si="11"/>
        <v>1828.266286</v>
      </c>
      <c r="S60" s="35">
        <f t="shared" si="12"/>
        <v>1</v>
      </c>
      <c r="T60" s="35">
        <f t="shared" si="13"/>
        <v>-50.90686298</v>
      </c>
      <c r="U60" s="35">
        <f t="shared" si="14"/>
        <v>-51.05937468</v>
      </c>
      <c r="V60" s="38">
        <f t="shared" si="15"/>
        <v>0.5380541905</v>
      </c>
      <c r="W60" s="39">
        <f t="shared" si="16"/>
        <v>23.53636354</v>
      </c>
      <c r="X60" s="39">
        <f t="shared" si="17"/>
        <v>1.100853712</v>
      </c>
      <c r="Y60" s="39">
        <f>if(N60=1,(W60*(S60-V60))*'Säännöt ja ohjeet'!$B$54+X60,"")</f>
        <v>22.84590273</v>
      </c>
      <c r="Z60" s="39">
        <f t="shared" si="18"/>
        <v>0</v>
      </c>
      <c r="AA60" s="39">
        <f t="shared" si="19"/>
        <v>0.4619458095</v>
      </c>
      <c r="AB60" s="39">
        <f t="shared" si="20"/>
        <v>24.37130523</v>
      </c>
      <c r="AC60" s="39">
        <f t="shared" si="21"/>
        <v>1.179883247</v>
      </c>
      <c r="AD60" s="39">
        <f>if(N60=1,(AB60*(Z60-AA60))*'Säännöt ja ohjeet'!$B$54+AC60,"")</f>
        <v>-21.3365614</v>
      </c>
      <c r="AE60" s="40">
        <f t="shared" si="22"/>
        <v>11</v>
      </c>
      <c r="AF60" s="40">
        <f t="shared" si="23"/>
        <v>-9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2392.579363</v>
      </c>
      <c r="AL60" s="28">
        <f t="shared" si="87"/>
        <v>1882.830631</v>
      </c>
      <c r="AM60" s="28">
        <f t="shared" si="87"/>
        <v>1806.929724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2341.157982</v>
      </c>
      <c r="AU60" s="28">
        <f t="shared" si="87"/>
        <v>2303.033053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>
        <f t="shared" si="87"/>
        <v>1000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1532.606962</v>
      </c>
    </row>
    <row r="61">
      <c r="A61" s="1"/>
      <c r="B61" s="30" t="s">
        <v>37</v>
      </c>
      <c r="C61" s="31" t="s">
        <v>55</v>
      </c>
      <c r="D61" s="31">
        <v>0.0</v>
      </c>
      <c r="E61" s="31" t="s">
        <v>37</v>
      </c>
      <c r="F61" s="33">
        <v>46064.0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7"/>
        <v>1</v>
      </c>
      <c r="O61" s="36">
        <f t="shared" si="8"/>
        <v>2392.579363</v>
      </c>
      <c r="P61" s="36">
        <f t="shared" si="9"/>
        <v>2303.033053</v>
      </c>
      <c r="Q61" s="37">
        <f t="shared" si="10"/>
        <v>89.54630956</v>
      </c>
      <c r="R61" s="36">
        <f t="shared" si="11"/>
        <v>2303.033053</v>
      </c>
      <c r="S61" s="35">
        <f t="shared" si="12"/>
        <v>1</v>
      </c>
      <c r="T61" s="35">
        <f t="shared" si="13"/>
        <v>-47.67424277</v>
      </c>
      <c r="U61" s="35">
        <f t="shared" si="14"/>
        <v>-48.33302332</v>
      </c>
      <c r="V61" s="38">
        <f t="shared" si="15"/>
        <v>0.6589864018</v>
      </c>
      <c r="W61" s="39">
        <f t="shared" si="16"/>
        <v>11.24205874</v>
      </c>
      <c r="X61" s="39">
        <f t="shared" si="17"/>
        <v>0.05466874719</v>
      </c>
      <c r="Y61" s="39">
        <f>if(N61=1,(W61*(S61-V61))*'Säännöt ja ohjeet'!$B$54+X61,"")</f>
        <v>7.72205855</v>
      </c>
      <c r="Z61" s="39">
        <f t="shared" si="18"/>
        <v>0</v>
      </c>
      <c r="AA61" s="39">
        <f t="shared" si="19"/>
        <v>0.3410135982</v>
      </c>
      <c r="AB61" s="39">
        <f t="shared" si="20"/>
        <v>13.06896584</v>
      </c>
      <c r="AC61" s="39">
        <f t="shared" si="21"/>
        <v>0.1348740523</v>
      </c>
      <c r="AD61" s="39">
        <f>if(N61=1,(AB61*(Z61-AA61))*'Säännöt ja ohjeet'!$B$54+AC61,"")</f>
        <v>-8.77851608</v>
      </c>
      <c r="AE61" s="40">
        <f t="shared" si="22"/>
        <v>10</v>
      </c>
      <c r="AF61" s="40">
        <f t="shared" si="23"/>
        <v>-8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2400.301422</v>
      </c>
      <c r="AL61" s="28">
        <f t="shared" si="88"/>
        <v>1882.830631</v>
      </c>
      <c r="AM61" s="28">
        <f t="shared" si="88"/>
        <v>1806.929724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2341.157982</v>
      </c>
      <c r="AU61" s="28">
        <f t="shared" si="88"/>
        <v>2294.254537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>
        <f t="shared" si="88"/>
        <v>1000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1532.566329</v>
      </c>
    </row>
    <row r="62">
      <c r="A62" s="1"/>
      <c r="B62" s="30" t="s">
        <v>37</v>
      </c>
      <c r="C62" s="31" t="s">
        <v>38</v>
      </c>
      <c r="D62" s="31">
        <v>5.0</v>
      </c>
      <c r="E62" s="31" t="s">
        <v>37</v>
      </c>
      <c r="F62" s="33">
        <v>46068.0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7"/>
        <v>1</v>
      </c>
      <c r="O62" s="36">
        <f t="shared" si="8"/>
        <v>2400.301422</v>
      </c>
      <c r="P62" s="36">
        <f t="shared" si="9"/>
        <v>1806.929724</v>
      </c>
      <c r="Q62" s="37">
        <f t="shared" si="10"/>
        <v>143.3716973</v>
      </c>
      <c r="R62" s="36">
        <f t="shared" si="11"/>
        <v>2256.929724</v>
      </c>
      <c r="S62" s="35">
        <f t="shared" si="12"/>
        <v>1</v>
      </c>
      <c r="T62" s="35">
        <f t="shared" si="13"/>
        <v>-47.61441856</v>
      </c>
      <c r="U62" s="35">
        <f t="shared" si="14"/>
        <v>-48.64946682</v>
      </c>
      <c r="V62" s="38">
        <f t="shared" si="15"/>
        <v>0.7378934346</v>
      </c>
      <c r="W62" s="39">
        <f t="shared" si="16"/>
        <v>11.0893799</v>
      </c>
      <c r="X62" s="39">
        <f t="shared" si="17"/>
        <v>0.05021824526</v>
      </c>
      <c r="Y62" s="39">
        <f>if(N62=1,(W62*(S62-V62))*'Säännöt ja ohjeet'!$B$54+X62,"")</f>
        <v>5.8634168</v>
      </c>
      <c r="Z62" s="39">
        <f t="shared" si="18"/>
        <v>0</v>
      </c>
      <c r="AA62" s="39">
        <f t="shared" si="19"/>
        <v>0.2621065654</v>
      </c>
      <c r="AB62" s="39">
        <f t="shared" si="20"/>
        <v>24.93907873</v>
      </c>
      <c r="AC62" s="39">
        <f t="shared" si="21"/>
        <v>1.233096273</v>
      </c>
      <c r="AD62" s="39">
        <f>if(N62=1,(AB62*(Z62-AA62))*'Säännöt ja ohjeet'!$B$54+AC62,"")</f>
        <v>-11.84029626</v>
      </c>
      <c r="AE62" s="40">
        <f t="shared" si="22"/>
        <v>10</v>
      </c>
      <c r="AF62" s="40">
        <f t="shared" si="23"/>
        <v>-8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2406.164838</v>
      </c>
      <c r="AL62" s="28">
        <f t="shared" si="89"/>
        <v>1882.830631</v>
      </c>
      <c r="AM62" s="28">
        <f t="shared" si="89"/>
        <v>1795.089428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2341.157982</v>
      </c>
      <c r="AU62" s="28">
        <f t="shared" si="89"/>
        <v>2294.254537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>
        <f t="shared" si="89"/>
        <v>1000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1532.336449</v>
      </c>
    </row>
    <row r="63">
      <c r="A63" s="1"/>
      <c r="B63" s="30" t="s">
        <v>37</v>
      </c>
      <c r="C63" s="31" t="s">
        <v>55</v>
      </c>
      <c r="D63" s="31">
        <v>0.0</v>
      </c>
      <c r="E63" s="31" t="s">
        <v>37</v>
      </c>
      <c r="F63" s="33">
        <v>46071.0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7"/>
        <v>1</v>
      </c>
      <c r="O63" s="36">
        <f t="shared" si="8"/>
        <v>2406.164838</v>
      </c>
      <c r="P63" s="36">
        <f t="shared" si="9"/>
        <v>2294.254537</v>
      </c>
      <c r="Q63" s="37">
        <f t="shared" si="10"/>
        <v>111.910301</v>
      </c>
      <c r="R63" s="36">
        <f t="shared" si="11"/>
        <v>2294.254537</v>
      </c>
      <c r="S63" s="35">
        <f t="shared" si="12"/>
        <v>1</v>
      </c>
      <c r="T63" s="35">
        <f t="shared" si="13"/>
        <v>-47.56864963</v>
      </c>
      <c r="U63" s="35">
        <f t="shared" si="14"/>
        <v>-48.3943901</v>
      </c>
      <c r="V63" s="38">
        <f t="shared" si="15"/>
        <v>0.6954535219</v>
      </c>
      <c r="W63" s="39">
        <f t="shared" si="16"/>
        <v>10.97397339</v>
      </c>
      <c r="X63" s="39">
        <f t="shared" si="17"/>
        <v>0.04705486956</v>
      </c>
      <c r="Y63" s="39">
        <f>if(N63=1,(W63*(S63-V63))*'Säännöt ja ohjeet'!$B$54+X63,"")</f>
        <v>6.731224764</v>
      </c>
      <c r="Z63" s="39">
        <f t="shared" si="18"/>
        <v>0</v>
      </c>
      <c r="AA63" s="39">
        <f t="shared" si="19"/>
        <v>0.3045464781</v>
      </c>
      <c r="AB63" s="39">
        <f t="shared" si="20"/>
        <v>13.25357189</v>
      </c>
      <c r="AC63" s="39">
        <f t="shared" si="21"/>
        <v>0.1459401833</v>
      </c>
      <c r="AD63" s="39">
        <f>if(N63=1,(AB63*(Z63-AA63))*'Säännöt ja ohjeet'!$B$54+AC63,"")</f>
        <v>-7.926717098</v>
      </c>
      <c r="AE63" s="40">
        <f t="shared" si="22"/>
        <v>9</v>
      </c>
      <c r="AF63" s="40">
        <f t="shared" si="23"/>
        <v>-7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2412.896063</v>
      </c>
      <c r="AL63" s="28">
        <f t="shared" si="90"/>
        <v>1882.830631</v>
      </c>
      <c r="AM63" s="28">
        <f t="shared" si="90"/>
        <v>1795.089428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2341.157982</v>
      </c>
      <c r="AU63" s="28">
        <f t="shared" si="90"/>
        <v>2286.32782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>
        <f t="shared" si="90"/>
        <v>1000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1532.290468</v>
      </c>
    </row>
    <row r="64">
      <c r="A64" s="1"/>
      <c r="B64" s="30" t="s">
        <v>41</v>
      </c>
      <c r="C64" s="31" t="s">
        <v>38</v>
      </c>
      <c r="D64" s="31">
        <v>0.0</v>
      </c>
      <c r="E64" s="31" t="s">
        <v>41</v>
      </c>
      <c r="F64" s="33">
        <v>46075.0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7"/>
        <v>1</v>
      </c>
      <c r="O64" s="36">
        <f t="shared" si="8"/>
        <v>1882.830631</v>
      </c>
      <c r="P64" s="36">
        <f t="shared" si="9"/>
        <v>1795.089428</v>
      </c>
      <c r="Q64" s="37">
        <f t="shared" si="10"/>
        <v>87.74120322</v>
      </c>
      <c r="R64" s="36">
        <f t="shared" si="11"/>
        <v>1795.089428</v>
      </c>
      <c r="S64" s="35">
        <f t="shared" si="12"/>
        <v>1</v>
      </c>
      <c r="T64" s="35">
        <f t="shared" si="13"/>
        <v>-50.79491731</v>
      </c>
      <c r="U64" s="35">
        <f t="shared" si="14"/>
        <v>-51.21542128</v>
      </c>
      <c r="V64" s="38">
        <f t="shared" si="15"/>
        <v>0.6036038396</v>
      </c>
      <c r="W64" s="39">
        <f t="shared" si="16"/>
        <v>22.94176452</v>
      </c>
      <c r="X64" s="39">
        <f t="shared" si="17"/>
        <v>1.04400778</v>
      </c>
      <c r="Y64" s="39">
        <f>if(N64=1,(W64*(S64-V64))*'Säännöt ja ohjeet'!$B$54+X64,"")</f>
        <v>19.23206252</v>
      </c>
      <c r="Z64" s="39">
        <f t="shared" si="18"/>
        <v>0</v>
      </c>
      <c r="AA64" s="39">
        <f t="shared" si="19"/>
        <v>0.3963961604</v>
      </c>
      <c r="AB64" s="39">
        <f t="shared" si="20"/>
        <v>25.25626443</v>
      </c>
      <c r="AC64" s="39">
        <f t="shared" si="21"/>
        <v>1.262639205</v>
      </c>
      <c r="AD64" s="39">
        <f>if(N64=1,(AB64*(Z64-AA64))*'Säännöt ja ohjeet'!$B$54+AC64,"")</f>
        <v>-18.76033329</v>
      </c>
      <c r="AE64" s="40">
        <f t="shared" si="22"/>
        <v>10</v>
      </c>
      <c r="AF64" s="40">
        <f t="shared" si="23"/>
        <v>-8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2412.896063</v>
      </c>
      <c r="AL64" s="28">
        <f t="shared" si="91"/>
        <v>1902.062694</v>
      </c>
      <c r="AM64" s="28">
        <f t="shared" si="91"/>
        <v>1776.329095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2341.157982</v>
      </c>
      <c r="AU64" s="28">
        <f t="shared" si="91"/>
        <v>2286.32782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>
        <f t="shared" si="91"/>
        <v>1000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1532.308612</v>
      </c>
    </row>
    <row r="65">
      <c r="A65" s="1"/>
      <c r="B65" s="30" t="s">
        <v>41</v>
      </c>
      <c r="C65" s="31" t="s">
        <v>47</v>
      </c>
      <c r="D65" s="31">
        <v>0.0</v>
      </c>
      <c r="E65" s="31" t="s">
        <v>41</v>
      </c>
      <c r="F65" s="33">
        <v>46075.0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7"/>
        <v>1</v>
      </c>
      <c r="O65" s="36">
        <f t="shared" si="8"/>
        <v>1902.062694</v>
      </c>
      <c r="P65" s="36">
        <f t="shared" si="9"/>
        <v>1670.579653</v>
      </c>
      <c r="Q65" s="37">
        <f t="shared" si="10"/>
        <v>231.4830403</v>
      </c>
      <c r="R65" s="36">
        <f t="shared" si="11"/>
        <v>1670.579653</v>
      </c>
      <c r="S65" s="35">
        <f t="shared" si="12"/>
        <v>1</v>
      </c>
      <c r="T65" s="35">
        <f t="shared" si="13"/>
        <v>-50.69927154</v>
      </c>
      <c r="U65" s="35">
        <f t="shared" si="14"/>
        <v>-51.7718573</v>
      </c>
      <c r="V65" s="38">
        <f t="shared" si="15"/>
        <v>0.7450883466</v>
      </c>
      <c r="W65" s="39">
        <f t="shared" si="16"/>
        <v>22.44565683</v>
      </c>
      <c r="X65" s="39">
        <f t="shared" si="17"/>
        <v>0.9962212942</v>
      </c>
      <c r="Y65" s="39">
        <f>if(N65=1,(W65*(S65-V65))*'Säännöt ja ohjeet'!$B$54+X65,"")</f>
        <v>12.43954028</v>
      </c>
      <c r="Z65" s="39">
        <f t="shared" si="18"/>
        <v>0</v>
      </c>
      <c r="AA65" s="39">
        <f t="shared" si="19"/>
        <v>0.2549116534</v>
      </c>
      <c r="AB65" s="39">
        <f t="shared" si="20"/>
        <v>28.68170885</v>
      </c>
      <c r="AC65" s="39">
        <f t="shared" si="21"/>
        <v>1.57362743</v>
      </c>
      <c r="AD65" s="39">
        <f>if(N65=1,(AB65*(Z65-AA65))*'Säännöt ja ohjeet'!$B$54+AC65,"")</f>
        <v>-13.04897622</v>
      </c>
      <c r="AE65" s="40">
        <f t="shared" si="22"/>
        <v>7</v>
      </c>
      <c r="AF65" s="40">
        <f t="shared" si="23"/>
        <v>-5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2412.896063</v>
      </c>
      <c r="AL65" s="28">
        <f t="shared" si="92"/>
        <v>1914.502234</v>
      </c>
      <c r="AM65" s="28">
        <f t="shared" si="92"/>
        <v>1776.329095</v>
      </c>
      <c r="AN65" s="28">
        <f t="shared" si="92"/>
        <v>1295.989198</v>
      </c>
      <c r="AO65" s="28">
        <f t="shared" si="92"/>
        <v>2249.842673</v>
      </c>
      <c r="AP65" s="28">
        <f t="shared" si="92"/>
        <v>1657.530677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2341.157982</v>
      </c>
      <c r="AU65" s="28">
        <f t="shared" si="92"/>
        <v>2286.32782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>
        <f t="shared" si="92"/>
        <v>1000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1532.285172</v>
      </c>
    </row>
    <row r="66">
      <c r="A66" s="1"/>
      <c r="B66" s="30" t="s">
        <v>37</v>
      </c>
      <c r="C66" s="31" t="s">
        <v>42</v>
      </c>
      <c r="D66" s="31">
        <v>0.0</v>
      </c>
      <c r="E66" s="31" t="s">
        <v>37</v>
      </c>
      <c r="F66" s="33">
        <v>46082.0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7"/>
        <v>1</v>
      </c>
      <c r="O66" s="36">
        <f t="shared" si="8"/>
        <v>2412.896063</v>
      </c>
      <c r="P66" s="36">
        <f t="shared" si="9"/>
        <v>2341.157982</v>
      </c>
      <c r="Q66" s="37">
        <f t="shared" si="10"/>
        <v>71.73808108</v>
      </c>
      <c r="R66" s="36">
        <f t="shared" si="11"/>
        <v>2341.157982</v>
      </c>
      <c r="S66" s="35">
        <f t="shared" si="12"/>
        <v>1</v>
      </c>
      <c r="T66" s="35">
        <f t="shared" si="13"/>
        <v>-47.51573507</v>
      </c>
      <c r="U66" s="35">
        <f t="shared" si="14"/>
        <v>-48.06008428</v>
      </c>
      <c r="V66" s="38">
        <f t="shared" si="15"/>
        <v>0.6328235716</v>
      </c>
      <c r="W66" s="39">
        <f t="shared" si="16"/>
        <v>10.8420453</v>
      </c>
      <c r="X66" s="39">
        <f t="shared" si="17"/>
        <v>0.04364232899</v>
      </c>
      <c r="Y66" s="39">
        <f>if(N66=1,(W66*(S66-V66))*'Säännöt ja ohjeet'!$B$54+X66,"")</f>
        <v>8.005529268</v>
      </c>
      <c r="Z66" s="39">
        <f t="shared" si="18"/>
        <v>0</v>
      </c>
      <c r="AA66" s="39">
        <f t="shared" si="19"/>
        <v>0.3671764284</v>
      </c>
      <c r="AB66" s="39">
        <f t="shared" si="20"/>
        <v>12.27855609</v>
      </c>
      <c r="AC66" s="39">
        <f t="shared" si="21"/>
        <v>0.09372735144</v>
      </c>
      <c r="AD66" s="39">
        <f>if(N66=1,(AB66*(Z66-AA66))*'Säännöt ja ohjeet'!$B$54+AC66,"")</f>
        <v>-8.923065391</v>
      </c>
      <c r="AE66" s="40">
        <f t="shared" si="22"/>
        <v>10</v>
      </c>
      <c r="AF66" s="40">
        <f t="shared" si="23"/>
        <v>-8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2420.901592</v>
      </c>
      <c r="AL66" s="28">
        <f t="shared" si="93"/>
        <v>1914.502234</v>
      </c>
      <c r="AM66" s="28">
        <f t="shared" si="93"/>
        <v>1776.329095</v>
      </c>
      <c r="AN66" s="28">
        <f t="shared" si="93"/>
        <v>1295.989198</v>
      </c>
      <c r="AO66" s="28">
        <f t="shared" si="93"/>
        <v>2249.842673</v>
      </c>
      <c r="AP66" s="28">
        <f t="shared" si="93"/>
        <v>1657.530677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2332.234917</v>
      </c>
      <c r="AU66" s="28">
        <f t="shared" si="93"/>
        <v>2286.32782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>
        <f t="shared" si="93"/>
        <v>1000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1532.249882</v>
      </c>
    </row>
    <row r="67">
      <c r="A67" s="1"/>
      <c r="B67" s="30" t="s">
        <v>37</v>
      </c>
      <c r="C67" s="31" t="s">
        <v>43</v>
      </c>
      <c r="D67" s="31">
        <v>9.0</v>
      </c>
      <c r="E67" s="31" t="s">
        <v>37</v>
      </c>
      <c r="F67" s="33">
        <v>46082.0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7"/>
        <v>1</v>
      </c>
      <c r="O67" s="36">
        <f t="shared" si="8"/>
        <v>2420.901592</v>
      </c>
      <c r="P67" s="36">
        <f t="shared" si="9"/>
        <v>878.5736203</v>
      </c>
      <c r="Q67" s="37">
        <f t="shared" si="10"/>
        <v>692.3279722</v>
      </c>
      <c r="R67" s="36">
        <f t="shared" si="11"/>
        <v>1728.57362</v>
      </c>
      <c r="S67" s="35">
        <f t="shared" si="12"/>
        <v>1</v>
      </c>
      <c r="T67" s="35">
        <f t="shared" si="13"/>
        <v>-47.45227792</v>
      </c>
      <c r="U67" s="35">
        <f t="shared" si="14"/>
        <v>-51.51817306</v>
      </c>
      <c r="V67" s="38">
        <f t="shared" si="15"/>
        <v>0.9831414513</v>
      </c>
      <c r="W67" s="39">
        <f t="shared" si="16"/>
        <v>10.68592191</v>
      </c>
      <c r="X67" s="39">
        <f t="shared" si="17"/>
        <v>0.03987336172</v>
      </c>
      <c r="Y67" s="39">
        <f>if(N67=1,(W67*(S67-V67))*'Säännöt ja ohjeet'!$B$54+X67,"")</f>
        <v>0.4001716317</v>
      </c>
      <c r="Z67" s="39">
        <f t="shared" si="18"/>
        <v>0</v>
      </c>
      <c r="AA67" s="39">
        <f t="shared" si="19"/>
        <v>0.0168585487</v>
      </c>
      <c r="AB67" s="39">
        <f t="shared" si="20"/>
        <v>54.05875482</v>
      </c>
      <c r="AC67" s="39">
        <f t="shared" si="21"/>
        <v>3.553565953</v>
      </c>
      <c r="AD67" s="39">
        <f>if(N67=1,(AB67*(Z67-AA67))*'Säännöt ja ohjeet'!$B$54+AC67,"")</f>
        <v>1.730861652</v>
      </c>
      <c r="AE67" s="40">
        <f t="shared" si="22"/>
        <v>-1</v>
      </c>
      <c r="AF67" s="40">
        <f t="shared" si="23"/>
        <v>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2421.301764</v>
      </c>
      <c r="AL67" s="28">
        <f t="shared" si="94"/>
        <v>1914.502234</v>
      </c>
      <c r="AM67" s="28">
        <f t="shared" si="94"/>
        <v>1776.329095</v>
      </c>
      <c r="AN67" s="28">
        <f t="shared" si="94"/>
        <v>1295.989198</v>
      </c>
      <c r="AO67" s="28">
        <f t="shared" si="94"/>
        <v>2249.842673</v>
      </c>
      <c r="AP67" s="28">
        <f t="shared" si="94"/>
        <v>1657.530677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2332.234917</v>
      </c>
      <c r="AU67" s="28">
        <f t="shared" si="94"/>
        <v>2286.32782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880.3044819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>
        <f t="shared" si="94"/>
        <v>1000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1532.331845</v>
      </c>
    </row>
    <row r="68">
      <c r="A68" s="1"/>
      <c r="B68" s="30" t="s">
        <v>41</v>
      </c>
      <c r="C68" s="31" t="s">
        <v>47</v>
      </c>
      <c r="D68" s="31">
        <v>0.0</v>
      </c>
      <c r="E68" s="31" t="s">
        <v>41</v>
      </c>
      <c r="F68" s="33">
        <v>46082.0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7"/>
        <v>1</v>
      </c>
      <c r="O68" s="36">
        <f t="shared" si="8"/>
        <v>1914.502234</v>
      </c>
      <c r="P68" s="36">
        <f t="shared" si="9"/>
        <v>1657.530677</v>
      </c>
      <c r="Q68" s="37">
        <f t="shared" si="10"/>
        <v>256.9715568</v>
      </c>
      <c r="R68" s="36">
        <f t="shared" si="11"/>
        <v>1657.530677</v>
      </c>
      <c r="S68" s="35">
        <f t="shared" si="12"/>
        <v>1</v>
      </c>
      <c r="T68" s="35">
        <f t="shared" si="13"/>
        <v>-50.63670326</v>
      </c>
      <c r="U68" s="35">
        <f t="shared" si="14"/>
        <v>-51.82769251</v>
      </c>
      <c r="V68" s="38">
        <f t="shared" si="15"/>
        <v>0.7669179438</v>
      </c>
      <c r="W68" s="39">
        <f t="shared" si="16"/>
        <v>22.1269388</v>
      </c>
      <c r="X68" s="39">
        <f t="shared" si="17"/>
        <v>0.9653533463</v>
      </c>
      <c r="Y68" s="39">
        <f>if(N68=1,(W68*(S68-V68))*'Säännöt ja ohjeet'!$B$54+X68,"")</f>
        <v>11.28013813</v>
      </c>
      <c r="Z68" s="39">
        <f t="shared" si="18"/>
        <v>0</v>
      </c>
      <c r="AA68" s="39">
        <f t="shared" si="19"/>
        <v>0.2330820562</v>
      </c>
      <c r="AB68" s="39">
        <f t="shared" si="20"/>
        <v>29.05010014</v>
      </c>
      <c r="AC68" s="39">
        <f t="shared" si="21"/>
        <v>1.60623835</v>
      </c>
      <c r="AD68" s="39">
        <f>if(N68=1,(AB68*(Z68-AA68))*'Säännöt ja ohjeet'!$B$54+AC68,"")</f>
        <v>-11.9358758</v>
      </c>
      <c r="AE68" s="40">
        <f t="shared" si="22"/>
        <v>6</v>
      </c>
      <c r="AF68" s="40">
        <f t="shared" si="23"/>
        <v>-4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2421.301764</v>
      </c>
      <c r="AL68" s="28">
        <f t="shared" si="95"/>
        <v>1925.782372</v>
      </c>
      <c r="AM68" s="28">
        <f t="shared" si="95"/>
        <v>1776.329095</v>
      </c>
      <c r="AN68" s="28">
        <f t="shared" si="95"/>
        <v>1295.989198</v>
      </c>
      <c r="AO68" s="28">
        <f t="shared" si="95"/>
        <v>2249.842673</v>
      </c>
      <c r="AP68" s="28">
        <f t="shared" si="95"/>
        <v>1645.594801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2332.234917</v>
      </c>
      <c r="AU68" s="28">
        <f t="shared" si="95"/>
        <v>2286.32782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880.3044819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>
        <f t="shared" si="95"/>
        <v>1000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1532.306624</v>
      </c>
    </row>
    <row r="69">
      <c r="A69" s="1"/>
      <c r="B69" s="30" t="s">
        <v>41</v>
      </c>
      <c r="C69" s="31" t="s">
        <v>38</v>
      </c>
      <c r="D69" s="31">
        <v>0.0</v>
      </c>
      <c r="E69" s="31" t="s">
        <v>41</v>
      </c>
      <c r="F69" s="33">
        <v>46082.0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7"/>
        <v>1</v>
      </c>
      <c r="O69" s="36">
        <f t="shared" si="8"/>
        <v>1925.782372</v>
      </c>
      <c r="P69" s="36">
        <f t="shared" si="9"/>
        <v>1776.329095</v>
      </c>
      <c r="Q69" s="37">
        <f t="shared" si="10"/>
        <v>149.4532774</v>
      </c>
      <c r="R69" s="36">
        <f t="shared" si="11"/>
        <v>1776.329095</v>
      </c>
      <c r="S69" s="35">
        <f t="shared" si="12"/>
        <v>1</v>
      </c>
      <c r="T69" s="35">
        <f t="shared" si="13"/>
        <v>-50.57947895</v>
      </c>
      <c r="U69" s="35">
        <f t="shared" si="14"/>
        <v>-51.3021444</v>
      </c>
      <c r="V69" s="38">
        <f t="shared" si="15"/>
        <v>0.6731936968</v>
      </c>
      <c r="W69" s="39">
        <f t="shared" si="16"/>
        <v>21.83940646</v>
      </c>
      <c r="X69" s="39">
        <f t="shared" si="17"/>
        <v>0.9373955116</v>
      </c>
      <c r="Y69" s="39">
        <f>if(N69=1,(W69*(S69-V69))*'Säännöt ja ohjeet'!$B$54+X69,"")</f>
        <v>15.21190689</v>
      </c>
      <c r="Z69" s="39">
        <f t="shared" si="18"/>
        <v>0</v>
      </c>
      <c r="AA69" s="39">
        <f t="shared" si="19"/>
        <v>0.3268063032</v>
      </c>
      <c r="AB69" s="39">
        <f t="shared" si="20"/>
        <v>25.76189978</v>
      </c>
      <c r="AC69" s="39">
        <f t="shared" si="21"/>
        <v>1.309464259</v>
      </c>
      <c r="AD69" s="39">
        <f>if(N69=1,(AB69*(Z69-AA69))*'Säännöt ja ohjeet'!$B$54+AC69,"")</f>
        <v>-15.5288382</v>
      </c>
      <c r="AE69" s="40">
        <f t="shared" si="22"/>
        <v>9</v>
      </c>
      <c r="AF69" s="40">
        <f t="shared" si="23"/>
        <v>-7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2421.301764</v>
      </c>
      <c r="AL69" s="28">
        <f t="shared" si="96"/>
        <v>1940.994279</v>
      </c>
      <c r="AM69" s="28">
        <f t="shared" si="96"/>
        <v>1760.800257</v>
      </c>
      <c r="AN69" s="28">
        <f t="shared" si="96"/>
        <v>1295.989198</v>
      </c>
      <c r="AO69" s="28">
        <f t="shared" si="96"/>
        <v>2249.842673</v>
      </c>
      <c r="AP69" s="28">
        <f t="shared" si="96"/>
        <v>1645.594801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2332.234917</v>
      </c>
      <c r="AU69" s="28">
        <f t="shared" si="96"/>
        <v>2286.32782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880.3044819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>
        <f t="shared" si="96"/>
        <v>1000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1532.294435</v>
      </c>
    </row>
    <row r="70">
      <c r="A70" s="1"/>
      <c r="B70" s="30" t="s">
        <v>37</v>
      </c>
      <c r="C70" s="31" t="s">
        <v>56</v>
      </c>
      <c r="D70" s="31">
        <v>9.0</v>
      </c>
      <c r="E70" s="31" t="s">
        <v>37</v>
      </c>
      <c r="F70" s="33">
        <v>46085.0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7"/>
        <v>1</v>
      </c>
      <c r="O70" s="36">
        <f t="shared" si="8"/>
        <v>2421.301764</v>
      </c>
      <c r="P70" s="36">
        <f t="shared" si="9"/>
        <v>1000</v>
      </c>
      <c r="Q70" s="37">
        <f t="shared" si="10"/>
        <v>571.3017641</v>
      </c>
      <c r="R70" s="36">
        <f t="shared" si="11"/>
        <v>1850</v>
      </c>
      <c r="S70" s="35">
        <f t="shared" si="12"/>
        <v>1</v>
      </c>
      <c r="T70" s="35">
        <f t="shared" si="13"/>
        <v>-47.44909074</v>
      </c>
      <c r="U70" s="35">
        <f t="shared" si="14"/>
        <v>-50.95523185</v>
      </c>
      <c r="V70" s="38">
        <f t="shared" si="15"/>
        <v>0.970861998</v>
      </c>
      <c r="W70" s="39">
        <f t="shared" si="16"/>
        <v>10.67814009</v>
      </c>
      <c r="X70" s="39">
        <f t="shared" si="17"/>
        <v>0.03969290362</v>
      </c>
      <c r="Y70" s="39">
        <f>if(N70=1,(W70*(S70-V70))*'Säännöt ja ohjeet'!$B$54+X70,"")</f>
        <v>0.6619722371</v>
      </c>
      <c r="Z70" s="39">
        <f t="shared" si="18"/>
        <v>0</v>
      </c>
      <c r="AA70" s="39">
        <f t="shared" si="19"/>
        <v>0.02913800195</v>
      </c>
      <c r="AB70" s="39">
        <f t="shared" si="20"/>
        <v>49.78706725</v>
      </c>
      <c r="AC70" s="39">
        <f t="shared" si="21"/>
        <v>3.250000018</v>
      </c>
      <c r="AD70" s="39">
        <f>if(N70=1,(AB70*(Z70-AA70))*'Säännöt ja ohjeet'!$B$54+AC70,"")</f>
        <v>0.3486086919</v>
      </c>
      <c r="AE70" s="40">
        <f t="shared" si="22"/>
        <v>1</v>
      </c>
      <c r="AF70" s="40">
        <f t="shared" si="23"/>
        <v>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2421.963736</v>
      </c>
      <c r="AL70" s="28">
        <f t="shared" si="97"/>
        <v>1940.994279</v>
      </c>
      <c r="AM70" s="28">
        <f t="shared" si="97"/>
        <v>1760.800257</v>
      </c>
      <c r="AN70" s="28">
        <f t="shared" si="97"/>
        <v>1295.989198</v>
      </c>
      <c r="AO70" s="28">
        <f t="shared" si="97"/>
        <v>2249.842673</v>
      </c>
      <c r="AP70" s="28">
        <f t="shared" si="97"/>
        <v>1645.594801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2332.234917</v>
      </c>
      <c r="AU70" s="28">
        <f t="shared" si="97"/>
        <v>2286.32782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880.3044819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>
        <f t="shared" si="97"/>
        <v>1000.348609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1532.319895</v>
      </c>
    </row>
    <row r="71">
      <c r="A71" s="1"/>
      <c r="B71" s="30" t="s">
        <v>37</v>
      </c>
      <c r="C71" s="31" t="s">
        <v>56</v>
      </c>
      <c r="D71" s="31">
        <v>9.0</v>
      </c>
      <c r="E71" s="31" t="s">
        <v>37</v>
      </c>
      <c r="F71" s="33">
        <v>46085.0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7"/>
        <v>1</v>
      </c>
      <c r="O71" s="36">
        <f t="shared" si="8"/>
        <v>2421.963736</v>
      </c>
      <c r="P71" s="36">
        <f t="shared" si="9"/>
        <v>1000.348609</v>
      </c>
      <c r="Q71" s="37">
        <f t="shared" si="10"/>
        <v>571.6151276</v>
      </c>
      <c r="R71" s="36">
        <f t="shared" si="11"/>
        <v>1850.348609</v>
      </c>
      <c r="S71" s="35">
        <f t="shared" si="12"/>
        <v>1</v>
      </c>
      <c r="T71" s="35">
        <f t="shared" si="13"/>
        <v>-47.44381527</v>
      </c>
      <c r="U71" s="35">
        <f t="shared" si="14"/>
        <v>-50.95354871</v>
      </c>
      <c r="V71" s="38">
        <f t="shared" si="15"/>
        <v>0.9709634498</v>
      </c>
      <c r="W71" s="39">
        <f t="shared" si="16"/>
        <v>10.6652719</v>
      </c>
      <c r="X71" s="39">
        <f t="shared" si="17"/>
        <v>0.03939600657</v>
      </c>
      <c r="Y71" s="39">
        <f>if(N71=1,(W71*(S71-V71))*'Säännöt ja ohjeet'!$B$54+X71,"")</f>
        <v>0.6587614115</v>
      </c>
      <c r="Z71" s="39">
        <f t="shared" si="18"/>
        <v>0</v>
      </c>
      <c r="AA71" s="39">
        <f t="shared" si="19"/>
        <v>0.02903655016</v>
      </c>
      <c r="AB71" s="39">
        <f t="shared" si="20"/>
        <v>49.77499392</v>
      </c>
      <c r="AC71" s="39">
        <f t="shared" si="21"/>
        <v>3.249128496</v>
      </c>
      <c r="AD71" s="39">
        <f>if(N71=1,(AB71*(Z71-AA71))*'Säännöt ja ohjeet'!$B$54+AC71,"")</f>
        <v>0.3585402809</v>
      </c>
      <c r="AE71" s="40">
        <f t="shared" si="22"/>
        <v>1</v>
      </c>
      <c r="AF71" s="40">
        <f t="shared" si="23"/>
        <v>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2422.622498</v>
      </c>
      <c r="AL71" s="28">
        <f t="shared" si="98"/>
        <v>1940.994279</v>
      </c>
      <c r="AM71" s="28">
        <f t="shared" si="98"/>
        <v>1760.800257</v>
      </c>
      <c r="AN71" s="28">
        <f t="shared" si="98"/>
        <v>1295.989198</v>
      </c>
      <c r="AO71" s="28">
        <f t="shared" si="98"/>
        <v>2249.842673</v>
      </c>
      <c r="AP71" s="28">
        <f t="shared" si="98"/>
        <v>1645.594801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2332.234917</v>
      </c>
      <c r="AU71" s="28">
        <f t="shared" si="98"/>
        <v>2286.32782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880.3044819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>
        <f t="shared" si="98"/>
        <v>1000.707149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1532.345232</v>
      </c>
    </row>
    <row r="72">
      <c r="A72" s="1"/>
      <c r="B72" s="30" t="s">
        <v>40</v>
      </c>
      <c r="C72" s="31" t="s">
        <v>47</v>
      </c>
      <c r="D72" s="31">
        <v>0.0</v>
      </c>
      <c r="E72" s="31" t="s">
        <v>40</v>
      </c>
      <c r="F72" s="33">
        <v>46089.0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7"/>
        <v>1</v>
      </c>
      <c r="O72" s="36">
        <f t="shared" si="8"/>
        <v>1803.0387</v>
      </c>
      <c r="P72" s="36">
        <f t="shared" si="9"/>
        <v>1645.594801</v>
      </c>
      <c r="Q72" s="37">
        <f t="shared" si="10"/>
        <v>157.4438983</v>
      </c>
      <c r="R72" s="36">
        <f t="shared" si="11"/>
        <v>1645.594801</v>
      </c>
      <c r="S72" s="35">
        <f t="shared" si="12"/>
        <v>1</v>
      </c>
      <c r="T72" s="35">
        <f t="shared" si="13"/>
        <v>-51.17834773</v>
      </c>
      <c r="U72" s="35">
        <f t="shared" si="14"/>
        <v>-51.87837779</v>
      </c>
      <c r="V72" s="38">
        <f t="shared" si="15"/>
        <v>0.6681944364</v>
      </c>
      <c r="W72" s="39">
        <f t="shared" si="16"/>
        <v>25.04314821</v>
      </c>
      <c r="X72" s="39">
        <f t="shared" si="17"/>
        <v>1.242803887</v>
      </c>
      <c r="Y72" s="39">
        <f>if(N72=1,(W72*(S72-V72))*'Säännöt ja ohjeet'!$B$54+X72,"")</f>
        <v>17.8617157</v>
      </c>
      <c r="Z72" s="39">
        <f t="shared" si="18"/>
        <v>0</v>
      </c>
      <c r="AA72" s="39">
        <f t="shared" si="19"/>
        <v>0.3318055636</v>
      </c>
      <c r="AB72" s="39">
        <f t="shared" si="20"/>
        <v>29.38860858</v>
      </c>
      <c r="AC72" s="39">
        <f t="shared" si="21"/>
        <v>1.636069025</v>
      </c>
      <c r="AD72" s="39">
        <f>if(N72=1,(AB72*(Z72-AA72))*'Säännöt ja ohjeet'!$B$54+AC72,"")</f>
        <v>-17.86653864</v>
      </c>
      <c r="AE72" s="40">
        <f t="shared" si="22"/>
        <v>8</v>
      </c>
      <c r="AF72" s="40">
        <f t="shared" si="23"/>
        <v>-6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2422.622498</v>
      </c>
      <c r="AL72" s="28">
        <f t="shared" si="99"/>
        <v>1940.994279</v>
      </c>
      <c r="AM72" s="28">
        <f t="shared" si="99"/>
        <v>1760.800257</v>
      </c>
      <c r="AN72" s="28">
        <f t="shared" si="99"/>
        <v>1295.989198</v>
      </c>
      <c r="AO72" s="28">
        <f t="shared" si="99"/>
        <v>2249.842673</v>
      </c>
      <c r="AP72" s="28">
        <f t="shared" si="99"/>
        <v>1627.728263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2332.234917</v>
      </c>
      <c r="AU72" s="28">
        <f t="shared" si="99"/>
        <v>2286.32782</v>
      </c>
      <c r="AV72" s="28">
        <f t="shared" si="99"/>
        <v>1820.900415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880.3044819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>
        <f t="shared" si="99"/>
        <v>1000.707149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1532.345047</v>
      </c>
    </row>
    <row r="73">
      <c r="A73" s="1"/>
      <c r="B73" s="30" t="s">
        <v>41</v>
      </c>
      <c r="C73" s="31" t="s">
        <v>49</v>
      </c>
      <c r="D73" s="31">
        <v>0.0</v>
      </c>
      <c r="E73" s="31" t="s">
        <v>41</v>
      </c>
      <c r="F73" s="33">
        <v>46089.0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7"/>
        <v>1</v>
      </c>
      <c r="O73" s="36">
        <f t="shared" si="8"/>
        <v>1940.994279</v>
      </c>
      <c r="P73" s="36">
        <f t="shared" si="9"/>
        <v>1656.567825</v>
      </c>
      <c r="Q73" s="37">
        <f t="shared" si="10"/>
        <v>284.426454</v>
      </c>
      <c r="R73" s="36">
        <f t="shared" si="11"/>
        <v>1656.567825</v>
      </c>
      <c r="S73" s="35">
        <f t="shared" si="12"/>
        <v>1</v>
      </c>
      <c r="T73" s="35">
        <f t="shared" si="13"/>
        <v>-50.50156037</v>
      </c>
      <c r="U73" s="35">
        <f t="shared" si="14"/>
        <v>-51.83179487</v>
      </c>
      <c r="V73" s="38">
        <f t="shared" si="15"/>
        <v>0.790879421</v>
      </c>
      <c r="W73" s="39">
        <f t="shared" si="16"/>
        <v>21.45389066</v>
      </c>
      <c r="X73" s="39">
        <f t="shared" si="17"/>
        <v>0.89975133</v>
      </c>
      <c r="Y73" s="39">
        <f>if(N73=1,(W73*(S73-V73))*'Säännöt ja ohjeet'!$B$54+X73,"")</f>
        <v>9.872651404</v>
      </c>
      <c r="Z73" s="39">
        <f t="shared" si="18"/>
        <v>0</v>
      </c>
      <c r="AA73" s="39">
        <f t="shared" si="19"/>
        <v>0.209120579</v>
      </c>
      <c r="AB73" s="39">
        <f t="shared" si="20"/>
        <v>29.07735264</v>
      </c>
      <c r="AC73" s="39">
        <f t="shared" si="21"/>
        <v>1.608644702</v>
      </c>
      <c r="AD73" s="39">
        <f>if(N73=1,(AB73*(Z73-AA73))*'Säännöt ja ohjeet'!$B$54+AC73,"")</f>
        <v>-10.55270094</v>
      </c>
      <c r="AE73" s="40">
        <f t="shared" si="22"/>
        <v>6</v>
      </c>
      <c r="AF73" s="40">
        <f t="shared" si="23"/>
        <v>-4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1646.015124</v>
      </c>
      <c r="AK73" s="28">
        <f t="shared" si="100"/>
        <v>2422.622498</v>
      </c>
      <c r="AL73" s="28">
        <f t="shared" si="100"/>
        <v>1950.86693</v>
      </c>
      <c r="AM73" s="28">
        <f t="shared" si="100"/>
        <v>1760.800257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1627.728263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2332.234917</v>
      </c>
      <c r="AU73" s="28">
        <f t="shared" si="100"/>
        <v>2286.32782</v>
      </c>
      <c r="AV73" s="28">
        <f t="shared" si="100"/>
        <v>1820.900415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880.3044819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>
        <f t="shared" si="100"/>
        <v>1000.707149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1532.318891</v>
      </c>
    </row>
    <row r="74">
      <c r="A74" s="1"/>
      <c r="B74" s="30" t="s">
        <v>40</v>
      </c>
      <c r="C74" s="31" t="s">
        <v>41</v>
      </c>
      <c r="D74" s="31">
        <v>0.0</v>
      </c>
      <c r="E74" s="31" t="s">
        <v>41</v>
      </c>
      <c r="F74" s="33">
        <v>46089.0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7"/>
        <v>1</v>
      </c>
      <c r="O74" s="36">
        <f t="shared" si="8"/>
        <v>1820.900415</v>
      </c>
      <c r="P74" s="36">
        <f t="shared" si="9"/>
        <v>1950.86693</v>
      </c>
      <c r="Q74" s="37">
        <f t="shared" si="10"/>
        <v>-129.9665151</v>
      </c>
      <c r="R74" s="36">
        <f t="shared" si="11"/>
        <v>1950.86693</v>
      </c>
      <c r="S74" s="35">
        <f t="shared" si="12"/>
        <v>0</v>
      </c>
      <c r="T74" s="35">
        <f t="shared" si="13"/>
        <v>-51.09432155</v>
      </c>
      <c r="U74" s="35">
        <f t="shared" si="14"/>
        <v>-50.45052246</v>
      </c>
      <c r="V74" s="38">
        <f t="shared" si="15"/>
        <v>0.3443882558</v>
      </c>
      <c r="W74" s="39">
        <f t="shared" si="16"/>
        <v>24.56675932</v>
      </c>
      <c r="X74" s="39">
        <f t="shared" si="17"/>
        <v>1.198249696</v>
      </c>
      <c r="Y74" s="39">
        <f>if(N74=1,(W74*(S74-V74))*'Säännöt ja ohjeet'!$B$54+X74,"")</f>
        <v>-15.72275709</v>
      </c>
      <c r="Z74" s="39">
        <f t="shared" si="18"/>
        <v>1</v>
      </c>
      <c r="AA74" s="39">
        <f t="shared" si="19"/>
        <v>0.6556117442</v>
      </c>
      <c r="AB74" s="39">
        <f t="shared" si="20"/>
        <v>21.20506789</v>
      </c>
      <c r="AC74" s="39">
        <f t="shared" si="21"/>
        <v>0.8753616759</v>
      </c>
      <c r="AD74" s="39">
        <f>if(N74=1,(AB74*(Z74-AA74))*'Säännöt ja ohjeet'!$B$54+AC74,"")</f>
        <v>15.48091437</v>
      </c>
      <c r="AE74" s="40">
        <f t="shared" si="22"/>
        <v>-7</v>
      </c>
      <c r="AF74" s="40">
        <f t="shared" si="23"/>
        <v>9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1646.015124</v>
      </c>
      <c r="AK74" s="28">
        <f t="shared" si="101"/>
        <v>2422.622498</v>
      </c>
      <c r="AL74" s="28">
        <f t="shared" si="101"/>
        <v>1966.347845</v>
      </c>
      <c r="AM74" s="28">
        <f t="shared" si="101"/>
        <v>1760.800257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1627.728263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2332.234917</v>
      </c>
      <c r="AU74" s="28">
        <f t="shared" si="101"/>
        <v>2286.32782</v>
      </c>
      <c r="AV74" s="28">
        <f t="shared" si="101"/>
        <v>1805.177658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880.3044819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>
        <f t="shared" si="101"/>
        <v>1000.707149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1532.309589</v>
      </c>
    </row>
    <row r="75">
      <c r="A75" s="1"/>
      <c r="B75" s="30" t="s">
        <v>37</v>
      </c>
      <c r="C75" s="31" t="s">
        <v>50</v>
      </c>
      <c r="D75" s="31">
        <v>1.0</v>
      </c>
      <c r="E75" s="31" t="s">
        <v>37</v>
      </c>
      <c r="F75" s="33">
        <v>46089.0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7"/>
        <v>1</v>
      </c>
      <c r="O75" s="36">
        <f t="shared" si="8"/>
        <v>2422.622498</v>
      </c>
      <c r="P75" s="36">
        <f t="shared" si="9"/>
        <v>2098.907136</v>
      </c>
      <c r="Q75" s="37">
        <f t="shared" si="10"/>
        <v>273.7153617</v>
      </c>
      <c r="R75" s="36">
        <f t="shared" si="11"/>
        <v>2148.907136</v>
      </c>
      <c r="S75" s="35">
        <f t="shared" si="12"/>
        <v>1</v>
      </c>
      <c r="T75" s="35">
        <f t="shared" si="13"/>
        <v>-47.43856143</v>
      </c>
      <c r="U75" s="35">
        <f t="shared" si="14"/>
        <v>-49.33926961</v>
      </c>
      <c r="V75" s="38">
        <f t="shared" si="15"/>
        <v>0.8699716563</v>
      </c>
      <c r="W75" s="39">
        <f t="shared" si="16"/>
        <v>10.6524719</v>
      </c>
      <c r="X75" s="39">
        <f t="shared" si="17"/>
        <v>0.03910254563</v>
      </c>
      <c r="Y75" s="39">
        <f>if(N75=1,(W75*(S75-V75))*'Säännöt ja ohjeet'!$B$54+X75,"")</f>
        <v>2.809349102</v>
      </c>
      <c r="Z75" s="39">
        <f t="shared" si="18"/>
        <v>0</v>
      </c>
      <c r="AA75" s="39">
        <f t="shared" si="19"/>
        <v>0.1300283437</v>
      </c>
      <c r="AB75" s="39">
        <f t="shared" si="20"/>
        <v>17.6065614</v>
      </c>
      <c r="AC75" s="39">
        <f t="shared" si="21"/>
        <v>0.5183041534</v>
      </c>
      <c r="AD75" s="39">
        <f>if(N75=1,(AB75*(Z75-AA75))*'Säännöt ja ohjeet'!$B$54+AC75,"")</f>
        <v>-4.060399883</v>
      </c>
      <c r="AE75" s="40">
        <f t="shared" si="22"/>
        <v>7</v>
      </c>
      <c r="AF75" s="40">
        <f t="shared" si="23"/>
        <v>-5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1646.015124</v>
      </c>
      <c r="AK75" s="28">
        <f t="shared" si="102"/>
        <v>2425.431847</v>
      </c>
      <c r="AL75" s="28">
        <f t="shared" si="102"/>
        <v>1966.347845</v>
      </c>
      <c r="AM75" s="28">
        <f t="shared" si="102"/>
        <v>1760.800257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1627.728263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2332.234917</v>
      </c>
      <c r="AU75" s="28">
        <f t="shared" si="102"/>
        <v>2286.32782</v>
      </c>
      <c r="AV75" s="28">
        <f t="shared" si="102"/>
        <v>1805.177658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2094.846736</v>
      </c>
      <c r="BB75" s="28">
        <f t="shared" si="102"/>
        <v>636.9434937</v>
      </c>
      <c r="BC75" s="28">
        <f t="shared" si="102"/>
        <v>880.3044819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>
        <f t="shared" si="102"/>
        <v>1000.707149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1532.261472</v>
      </c>
    </row>
    <row r="76">
      <c r="A76" s="1"/>
      <c r="B76" s="30" t="s">
        <v>37</v>
      </c>
      <c r="C76" s="31" t="s">
        <v>40</v>
      </c>
      <c r="D76" s="31">
        <v>2.0</v>
      </c>
      <c r="E76" s="31" t="s">
        <v>37</v>
      </c>
      <c r="F76" s="33">
        <v>46089.0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7"/>
        <v>1</v>
      </c>
      <c r="O76" s="36">
        <f t="shared" si="8"/>
        <v>2425.431847</v>
      </c>
      <c r="P76" s="36">
        <f t="shared" si="9"/>
        <v>1805.177658</v>
      </c>
      <c r="Q76" s="37">
        <f t="shared" si="10"/>
        <v>470.2541885</v>
      </c>
      <c r="R76" s="36">
        <f t="shared" si="11"/>
        <v>1955.177658</v>
      </c>
      <c r="S76" s="35">
        <f t="shared" si="12"/>
        <v>1</v>
      </c>
      <c r="T76" s="35">
        <f t="shared" si="13"/>
        <v>-47.41611158</v>
      </c>
      <c r="U76" s="35">
        <f t="shared" si="14"/>
        <v>-50.42812037</v>
      </c>
      <c r="V76" s="38">
        <f t="shared" si="15"/>
        <v>0.9531137048</v>
      </c>
      <c r="W76" s="39">
        <f t="shared" si="16"/>
        <v>10.59794987</v>
      </c>
      <c r="X76" s="39">
        <f t="shared" si="17"/>
        <v>0.03787316014</v>
      </c>
      <c r="Y76" s="39">
        <f>if(N76=1,(W76*(S76-V76))*'Säännöt ja ohjeet'!$B$54+X76,"")</f>
        <v>1.031670372</v>
      </c>
      <c r="Z76" s="39">
        <f t="shared" si="18"/>
        <v>0</v>
      </c>
      <c r="AA76" s="39">
        <f t="shared" si="19"/>
        <v>0.04688629517</v>
      </c>
      <c r="AB76" s="39">
        <f t="shared" si="20"/>
        <v>24.98591943</v>
      </c>
      <c r="AC76" s="39">
        <f t="shared" si="21"/>
        <v>1.237467336</v>
      </c>
      <c r="AD76" s="39">
        <f>if(N76=1,(AB76*(Z76-AA76))*'Säännöt ja ohjeet'!$B$54+AC76,"")</f>
        <v>-1.105527052</v>
      </c>
      <c r="AE76" s="40">
        <f t="shared" si="22"/>
        <v>3</v>
      </c>
      <c r="AF76" s="40">
        <f t="shared" si="23"/>
        <v>-1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1646.015124</v>
      </c>
      <c r="AK76" s="28">
        <f t="shared" si="103"/>
        <v>2426.463517</v>
      </c>
      <c r="AL76" s="28">
        <f t="shared" si="103"/>
        <v>1966.347845</v>
      </c>
      <c r="AM76" s="28">
        <f t="shared" si="103"/>
        <v>1760.800257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1627.728263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2332.234917</v>
      </c>
      <c r="AU76" s="28">
        <f t="shared" si="103"/>
        <v>2286.32782</v>
      </c>
      <c r="AV76" s="28">
        <f t="shared" si="103"/>
        <v>1804.072131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2094.846736</v>
      </c>
      <c r="BB76" s="28">
        <f t="shared" si="103"/>
        <v>636.9434937</v>
      </c>
      <c r="BC76" s="28">
        <f t="shared" si="103"/>
        <v>880.3044819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>
        <f t="shared" si="103"/>
        <v>1000.707149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1532.258631</v>
      </c>
    </row>
    <row r="77">
      <c r="A77" s="1"/>
      <c r="B77" s="30" t="s">
        <v>37</v>
      </c>
      <c r="C77" s="31" t="s">
        <v>38</v>
      </c>
      <c r="D77" s="31">
        <v>5.0</v>
      </c>
      <c r="E77" s="31" t="s">
        <v>37</v>
      </c>
      <c r="F77" s="33">
        <v>46089.0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7"/>
        <v>1</v>
      </c>
      <c r="O77" s="36">
        <f t="shared" si="8"/>
        <v>2426.463517</v>
      </c>
      <c r="P77" s="36">
        <f t="shared" si="9"/>
        <v>1760.800257</v>
      </c>
      <c r="Q77" s="37">
        <f t="shared" si="10"/>
        <v>215.6632606</v>
      </c>
      <c r="R77" s="36">
        <f t="shared" si="11"/>
        <v>2210.800257</v>
      </c>
      <c r="S77" s="35">
        <f t="shared" si="12"/>
        <v>1</v>
      </c>
      <c r="T77" s="35">
        <f t="shared" si="13"/>
        <v>-47.40784926</v>
      </c>
      <c r="U77" s="35">
        <f t="shared" si="14"/>
        <v>-48.95238968</v>
      </c>
      <c r="V77" s="38">
        <f t="shared" si="15"/>
        <v>0.8241237984</v>
      </c>
      <c r="W77" s="39">
        <f t="shared" si="16"/>
        <v>10.57795423</v>
      </c>
      <c r="X77" s="39">
        <f t="shared" si="17"/>
        <v>0.03743057778</v>
      </c>
      <c r="Y77" s="39">
        <f>if(N77=1,(W77*(S77-V77))*'Säännöt ja ohjeet'!$B$54+X77,"")</f>
        <v>3.758251397</v>
      </c>
      <c r="Z77" s="39">
        <f t="shared" si="18"/>
        <v>0</v>
      </c>
      <c r="AA77" s="39">
        <f t="shared" si="19"/>
        <v>0.1758762016</v>
      </c>
      <c r="AB77" s="39">
        <f t="shared" si="20"/>
        <v>26.18327569</v>
      </c>
      <c r="AC77" s="39">
        <f t="shared" si="21"/>
        <v>1.348235749</v>
      </c>
      <c r="AD77" s="39">
        <f>if(N77=1,(AB77*(Z77-AA77))*'Säännöt ja ohjeet'!$B$54+AC77,"")</f>
        <v>-7.861794399</v>
      </c>
      <c r="AE77" s="40">
        <f t="shared" si="22"/>
        <v>8</v>
      </c>
      <c r="AF77" s="40">
        <f t="shared" si="23"/>
        <v>-6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1646.015124</v>
      </c>
      <c r="AK77" s="28">
        <f t="shared" si="104"/>
        <v>2430.221769</v>
      </c>
      <c r="AL77" s="28">
        <f t="shared" si="104"/>
        <v>1966.347845</v>
      </c>
      <c r="AM77" s="28">
        <f t="shared" si="104"/>
        <v>1752.938462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1627.728263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2332.234917</v>
      </c>
      <c r="AU77" s="28">
        <f t="shared" si="104"/>
        <v>2286.32782</v>
      </c>
      <c r="AV77" s="28">
        <f t="shared" si="104"/>
        <v>1804.072131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2094.846736</v>
      </c>
      <c r="BB77" s="28">
        <f t="shared" si="104"/>
        <v>636.9434937</v>
      </c>
      <c r="BC77" s="28">
        <f t="shared" si="104"/>
        <v>880.3044819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>
        <f t="shared" si="104"/>
        <v>1000.707149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1532.100803</v>
      </c>
    </row>
    <row r="78">
      <c r="A78" s="1"/>
      <c r="B78" s="30" t="s">
        <v>38</v>
      </c>
      <c r="C78" s="31" t="s">
        <v>57</v>
      </c>
      <c r="D78" s="31">
        <v>0.0</v>
      </c>
      <c r="E78" s="31" t="s">
        <v>38</v>
      </c>
      <c r="F78" s="33">
        <v>46092.0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7"/>
        <v>1</v>
      </c>
      <c r="O78" s="36">
        <f t="shared" si="8"/>
        <v>1752.938462</v>
      </c>
      <c r="P78" s="36">
        <f t="shared" si="9"/>
        <v>1193.044474</v>
      </c>
      <c r="Q78" s="37">
        <f t="shared" si="10"/>
        <v>559.8939877</v>
      </c>
      <c r="R78" s="36">
        <f t="shared" si="11"/>
        <v>1193.044474</v>
      </c>
      <c r="S78" s="35">
        <f t="shared" si="12"/>
        <v>1</v>
      </c>
      <c r="T78" s="35">
        <f t="shared" si="13"/>
        <v>-51.4087884</v>
      </c>
      <c r="U78" s="35">
        <f t="shared" si="14"/>
        <v>-53.57099514</v>
      </c>
      <c r="V78" s="38">
        <f t="shared" si="15"/>
        <v>0.8968039537</v>
      </c>
      <c r="W78" s="39">
        <f t="shared" si="16"/>
        <v>26.39758211</v>
      </c>
      <c r="X78" s="39">
        <f t="shared" si="17"/>
        <v>1.367868121</v>
      </c>
      <c r="Y78" s="39">
        <f>if(N78=1,(W78*(S78-V78))*'Säännöt ja ohjeet'!$B$54+X78,"")</f>
        <v>6.816120333</v>
      </c>
      <c r="Z78" s="39">
        <f t="shared" si="18"/>
        <v>0</v>
      </c>
      <c r="AA78" s="39">
        <f t="shared" si="19"/>
        <v>0.1031960463</v>
      </c>
      <c r="AB78" s="39">
        <f t="shared" si="20"/>
        <v>43.27136512</v>
      </c>
      <c r="AC78" s="39">
        <f t="shared" si="21"/>
        <v>2.76738901</v>
      </c>
      <c r="AD78" s="39">
        <f>if(N78=1,(AB78*(Z78-AA78))*'Säännöt ja ohjeet'!$B$54+AC78,"")</f>
        <v>-6.163478586</v>
      </c>
      <c r="AE78" s="40">
        <f t="shared" si="22"/>
        <v>0</v>
      </c>
      <c r="AF78" s="40">
        <f t="shared" si="23"/>
        <v>1</v>
      </c>
      <c r="AG78" s="1"/>
      <c r="AH78" s="9"/>
      <c r="AI78" s="28">
        <f t="shared" ref="AI78:ED78" si="105">if($B78=AI$3,AI77+$Y78,if($C78=AI$3,AI77+$AD78,AI77))</f>
        <v>1186.880996</v>
      </c>
      <c r="AJ78" s="28">
        <f t="shared" si="105"/>
        <v>1646.015124</v>
      </c>
      <c r="AK78" s="28">
        <f t="shared" si="105"/>
        <v>2430.221769</v>
      </c>
      <c r="AL78" s="28">
        <f t="shared" si="105"/>
        <v>1966.347845</v>
      </c>
      <c r="AM78" s="28">
        <f t="shared" si="105"/>
        <v>1759.754582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1627.728263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2332.234917</v>
      </c>
      <c r="AU78" s="28">
        <f t="shared" si="105"/>
        <v>2286.32782</v>
      </c>
      <c r="AV78" s="28">
        <f t="shared" si="105"/>
        <v>1804.072131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2094.846736</v>
      </c>
      <c r="BB78" s="28">
        <f t="shared" si="105"/>
        <v>636.9434937</v>
      </c>
      <c r="BC78" s="28">
        <f t="shared" si="105"/>
        <v>880.3044819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>
        <f t="shared" si="105"/>
        <v>1000.707149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1532.125904</v>
      </c>
    </row>
    <row r="79">
      <c r="A79" s="1"/>
      <c r="B79" s="30" t="s">
        <v>41</v>
      </c>
      <c r="C79" s="31" t="s">
        <v>56</v>
      </c>
      <c r="D79" s="31">
        <v>0.0</v>
      </c>
      <c r="E79" s="31" t="s">
        <v>41</v>
      </c>
      <c r="F79" s="33">
        <v>46092.0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7"/>
        <v>1</v>
      </c>
      <c r="O79" s="36">
        <f t="shared" si="8"/>
        <v>1966.347845</v>
      </c>
      <c r="P79" s="36">
        <f t="shared" si="9"/>
        <v>1000.707149</v>
      </c>
      <c r="Q79" s="37">
        <f t="shared" si="10"/>
        <v>965.6406959</v>
      </c>
      <c r="R79" s="36">
        <f t="shared" si="11"/>
        <v>1000.707149</v>
      </c>
      <c r="S79" s="35">
        <f t="shared" si="12"/>
        <v>1</v>
      </c>
      <c r="T79" s="35">
        <f t="shared" si="13"/>
        <v>-50.36973507</v>
      </c>
      <c r="U79" s="35">
        <f t="shared" si="14"/>
        <v>-54.18249829</v>
      </c>
      <c r="V79" s="38">
        <f t="shared" si="15"/>
        <v>0.978390233</v>
      </c>
      <c r="W79" s="39">
        <f t="shared" si="16"/>
        <v>20.81709484</v>
      </c>
      <c r="X79" s="39">
        <f t="shared" si="17"/>
        <v>0.8371952223</v>
      </c>
      <c r="Y79" s="39">
        <f>if(N79=1,(W79*(S79-V79))*'Säännöt ja ohjeet'!$B$54+X79,"")</f>
        <v>1.736900358</v>
      </c>
      <c r="Z79" s="39">
        <f t="shared" si="18"/>
        <v>0</v>
      </c>
      <c r="AA79" s="39">
        <f t="shared" si="19"/>
        <v>0.02160976695</v>
      </c>
      <c r="AB79" s="39">
        <f t="shared" si="20"/>
        <v>49.76257777</v>
      </c>
      <c r="AC79" s="39">
        <f t="shared" si="21"/>
        <v>3.248232145</v>
      </c>
      <c r="AD79" s="39">
        <f>if(N79=1,(AB79*(Z79-AA79))*'Säännöt ja ohjeet'!$B$54+AC79,"")</f>
        <v>1.097516728</v>
      </c>
      <c r="AE79" s="40">
        <f t="shared" si="22"/>
        <v>-8</v>
      </c>
      <c r="AF79" s="40">
        <f t="shared" si="23"/>
        <v>1</v>
      </c>
      <c r="AG79" s="1"/>
      <c r="AH79" s="9"/>
      <c r="AI79" s="28">
        <f t="shared" ref="AI79:ED79" si="106">if($B79=AI$3,AI78+$Y79,if($C79=AI$3,AI78+$AD79,AI78))</f>
        <v>1186.880996</v>
      </c>
      <c r="AJ79" s="28">
        <f t="shared" si="106"/>
        <v>1646.015124</v>
      </c>
      <c r="AK79" s="28">
        <f t="shared" si="106"/>
        <v>2430.221769</v>
      </c>
      <c r="AL79" s="28">
        <f t="shared" si="106"/>
        <v>1968.084745</v>
      </c>
      <c r="AM79" s="28">
        <f t="shared" si="106"/>
        <v>1759.754582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1627.728263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2332.234917</v>
      </c>
      <c r="AU79" s="28">
        <f t="shared" si="106"/>
        <v>2286.32782</v>
      </c>
      <c r="AV79" s="28">
        <f t="shared" si="106"/>
        <v>1804.072131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2094.846736</v>
      </c>
      <c r="BB79" s="28">
        <f t="shared" si="106"/>
        <v>636.9434937</v>
      </c>
      <c r="BC79" s="28">
        <f t="shared" si="106"/>
        <v>880.3044819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>
        <f t="shared" si="106"/>
        <v>1001.804666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1532.192708</v>
      </c>
    </row>
    <row r="80">
      <c r="A80" s="1"/>
      <c r="B80" s="30" t="s">
        <v>37</v>
      </c>
      <c r="C80" s="31" t="s">
        <v>47</v>
      </c>
      <c r="D80" s="31">
        <v>5.0</v>
      </c>
      <c r="E80" s="31" t="s">
        <v>37</v>
      </c>
      <c r="F80" s="33">
        <v>46099.0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7"/>
        <v>1</v>
      </c>
      <c r="O80" s="36">
        <f t="shared" si="8"/>
        <v>2430.221769</v>
      </c>
      <c r="P80" s="36">
        <f t="shared" si="9"/>
        <v>1627.728263</v>
      </c>
      <c r="Q80" s="37">
        <f t="shared" si="10"/>
        <v>352.4935058</v>
      </c>
      <c r="R80" s="36">
        <f t="shared" si="11"/>
        <v>2077.728263</v>
      </c>
      <c r="S80" s="35">
        <f t="shared" si="12"/>
        <v>1</v>
      </c>
      <c r="T80" s="35">
        <f t="shared" si="13"/>
        <v>-47.37766791</v>
      </c>
      <c r="U80" s="35">
        <f t="shared" si="14"/>
        <v>-49.7592654</v>
      </c>
      <c r="V80" s="38">
        <f t="shared" si="15"/>
        <v>0.9154132132</v>
      </c>
      <c r="W80" s="39">
        <f t="shared" si="16"/>
        <v>10.50523233</v>
      </c>
      <c r="X80" s="39">
        <f t="shared" si="17"/>
        <v>0.03585782118</v>
      </c>
      <c r="Y80" s="39">
        <f>if(N80=1,(W80*(S80-V80))*'Säännöt ja ohjeet'!$B$54+X80,"")</f>
        <v>1.813065516</v>
      </c>
      <c r="Z80" s="39">
        <f t="shared" si="18"/>
        <v>0</v>
      </c>
      <c r="AA80" s="39">
        <f t="shared" si="19"/>
        <v>0.08458678684</v>
      </c>
      <c r="AB80" s="39">
        <f t="shared" si="20"/>
        <v>29.89805708</v>
      </c>
      <c r="AC80" s="39">
        <f t="shared" si="21"/>
        <v>1.680724159</v>
      </c>
      <c r="AD80" s="39">
        <f>if(N80=1,(AB80*(Z80-AA80))*'Säännöt ja ohjeet'!$B$54+AC80,"")</f>
        <v>-3.377237004</v>
      </c>
      <c r="AE80" s="40">
        <f t="shared" si="22"/>
        <v>5</v>
      </c>
      <c r="AF80" s="40">
        <f t="shared" si="23"/>
        <v>-3</v>
      </c>
      <c r="AG80" s="1"/>
      <c r="AH80" s="9"/>
      <c r="AI80" s="28">
        <f t="shared" ref="AI80:ED80" si="107">if($B80=AI$3,AI79+$Y80,if($C80=AI$3,AI79+$AD80,AI79))</f>
        <v>1186.880996</v>
      </c>
      <c r="AJ80" s="28">
        <f t="shared" si="107"/>
        <v>1646.015124</v>
      </c>
      <c r="AK80" s="28">
        <f t="shared" si="107"/>
        <v>2432.034834</v>
      </c>
      <c r="AL80" s="28">
        <f t="shared" si="107"/>
        <v>1968.084745</v>
      </c>
      <c r="AM80" s="28">
        <f t="shared" si="107"/>
        <v>1759.754582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1624.351026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2332.234917</v>
      </c>
      <c r="AU80" s="28">
        <f t="shared" si="107"/>
        <v>2286.32782</v>
      </c>
      <c r="AV80" s="28">
        <f t="shared" si="107"/>
        <v>1804.072131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2094.846736</v>
      </c>
      <c r="BB80" s="28">
        <f t="shared" si="107"/>
        <v>636.9434937</v>
      </c>
      <c r="BC80" s="28">
        <f t="shared" si="107"/>
        <v>880.3044819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>
        <f t="shared" si="107"/>
        <v>1001.804666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1532.132548</v>
      </c>
    </row>
    <row r="81">
      <c r="A81" s="1"/>
      <c r="B81" s="30" t="s">
        <v>37</v>
      </c>
      <c r="C81" s="31" t="s">
        <v>42</v>
      </c>
      <c r="D81" s="31">
        <v>0.0</v>
      </c>
      <c r="E81" s="31" t="s">
        <v>37</v>
      </c>
      <c r="F81" s="33">
        <v>46096.0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7"/>
        <v>1</v>
      </c>
      <c r="O81" s="36">
        <f t="shared" si="8"/>
        <v>2432.034834</v>
      </c>
      <c r="P81" s="36">
        <f t="shared" si="9"/>
        <v>2332.234917</v>
      </c>
      <c r="Q81" s="37">
        <f t="shared" si="10"/>
        <v>99.7999174</v>
      </c>
      <c r="R81" s="36">
        <f t="shared" si="11"/>
        <v>2332.234917</v>
      </c>
      <c r="S81" s="35">
        <f t="shared" si="12"/>
        <v>1</v>
      </c>
      <c r="T81" s="35">
        <f t="shared" si="13"/>
        <v>-47.36306108</v>
      </c>
      <c r="U81" s="35">
        <f t="shared" si="14"/>
        <v>-48.12492563</v>
      </c>
      <c r="V81" s="38">
        <f t="shared" si="15"/>
        <v>0.6817584109</v>
      </c>
      <c r="W81" s="39">
        <f t="shared" si="16"/>
        <v>10.47021695</v>
      </c>
      <c r="X81" s="39">
        <f t="shared" si="17"/>
        <v>0.03512085984</v>
      </c>
      <c r="Y81" s="39">
        <f>if(N81=1,(W81*(S81-V81))*'Säännöt ja ohjeet'!$B$54+X81,"")</f>
        <v>6.699237819</v>
      </c>
      <c r="Z81" s="39">
        <f t="shared" si="18"/>
        <v>0</v>
      </c>
      <c r="AA81" s="39">
        <f t="shared" si="19"/>
        <v>0.3182415891</v>
      </c>
      <c r="AB81" s="39">
        <f t="shared" si="20"/>
        <v>12.46189033</v>
      </c>
      <c r="AC81" s="39">
        <f t="shared" si="21"/>
        <v>0.1023675702</v>
      </c>
      <c r="AD81" s="39">
        <f>if(N81=1,(AB81*(Z81-AA81))*'Säännöt ja ohjeet'!$B$54+AC81,"")</f>
        <v>-7.829415997</v>
      </c>
      <c r="AE81" s="40">
        <f t="shared" si="22"/>
        <v>10</v>
      </c>
      <c r="AF81" s="40">
        <f t="shared" si="23"/>
        <v>-8</v>
      </c>
      <c r="AG81" s="1"/>
      <c r="AH81" s="9"/>
      <c r="AI81" s="28">
        <f t="shared" ref="AI81:ED81" si="108">if($B81=AI$3,AI80+$Y81,if($C81=AI$3,AI80+$AD81,AI80))</f>
        <v>1186.880996</v>
      </c>
      <c r="AJ81" s="28">
        <f t="shared" si="108"/>
        <v>1646.015124</v>
      </c>
      <c r="AK81" s="28">
        <f t="shared" si="108"/>
        <v>2438.734072</v>
      </c>
      <c r="AL81" s="28">
        <f t="shared" si="108"/>
        <v>1968.084745</v>
      </c>
      <c r="AM81" s="28">
        <f t="shared" si="108"/>
        <v>1759.754582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1624.351026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2324.405501</v>
      </c>
      <c r="AU81" s="28">
        <f t="shared" si="108"/>
        <v>2286.32782</v>
      </c>
      <c r="AV81" s="28">
        <f t="shared" si="108"/>
        <v>1804.072131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2094.846736</v>
      </c>
      <c r="BB81" s="28">
        <f t="shared" si="108"/>
        <v>636.9434937</v>
      </c>
      <c r="BC81" s="28">
        <f t="shared" si="108"/>
        <v>880.3044819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>
        <f t="shared" si="108"/>
        <v>1001.804666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1532.089079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1186.880996</v>
      </c>
      <c r="AJ82" s="28">
        <f t="shared" si="109"/>
        <v>1646.015124</v>
      </c>
      <c r="AK82" s="28">
        <f t="shared" si="109"/>
        <v>2438.734072</v>
      </c>
      <c r="AL82" s="28">
        <f t="shared" si="109"/>
        <v>1968.084745</v>
      </c>
      <c r="AM82" s="28">
        <f t="shared" si="109"/>
        <v>1759.754582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1624.351026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2324.405501</v>
      </c>
      <c r="AU82" s="28">
        <f t="shared" si="109"/>
        <v>2286.32782</v>
      </c>
      <c r="AV82" s="28">
        <f t="shared" si="109"/>
        <v>1804.072131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2094.846736</v>
      </c>
      <c r="BB82" s="28">
        <f t="shared" si="109"/>
        <v>636.9434937</v>
      </c>
      <c r="BC82" s="28">
        <f t="shared" si="109"/>
        <v>880.3044819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>
        <f t="shared" si="109"/>
        <v>1001.804666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1532.089079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1186.880996</v>
      </c>
      <c r="AJ83" s="28">
        <f t="shared" si="110"/>
        <v>1646.015124</v>
      </c>
      <c r="AK83" s="28">
        <f t="shared" si="110"/>
        <v>2438.734072</v>
      </c>
      <c r="AL83" s="28">
        <f t="shared" si="110"/>
        <v>1968.084745</v>
      </c>
      <c r="AM83" s="28">
        <f t="shared" si="110"/>
        <v>1759.754582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1624.351026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2324.405501</v>
      </c>
      <c r="AU83" s="28">
        <f t="shared" si="110"/>
        <v>2286.32782</v>
      </c>
      <c r="AV83" s="28">
        <f t="shared" si="110"/>
        <v>1804.072131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2094.846736</v>
      </c>
      <c r="BB83" s="28">
        <f t="shared" si="110"/>
        <v>636.9434937</v>
      </c>
      <c r="BC83" s="28">
        <f t="shared" si="110"/>
        <v>880.3044819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>
        <f t="shared" si="110"/>
        <v>1001.804666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1532.089079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1186.880996</v>
      </c>
      <c r="AJ84" s="28">
        <f t="shared" si="111"/>
        <v>1646.015124</v>
      </c>
      <c r="AK84" s="28">
        <f t="shared" si="111"/>
        <v>2438.734072</v>
      </c>
      <c r="AL84" s="28">
        <f t="shared" si="111"/>
        <v>1968.084745</v>
      </c>
      <c r="AM84" s="28">
        <f t="shared" si="111"/>
        <v>1759.754582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1624.351026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2324.405501</v>
      </c>
      <c r="AU84" s="28">
        <f t="shared" si="111"/>
        <v>2286.32782</v>
      </c>
      <c r="AV84" s="28">
        <f t="shared" si="111"/>
        <v>1804.072131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2094.846736</v>
      </c>
      <c r="BB84" s="28">
        <f t="shared" si="111"/>
        <v>636.9434937</v>
      </c>
      <c r="BC84" s="28">
        <f t="shared" si="111"/>
        <v>880.3044819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>
        <f t="shared" si="111"/>
        <v>1001.804666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1532.089079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1186.880996</v>
      </c>
      <c r="AJ85" s="28">
        <f t="shared" si="112"/>
        <v>1646.015124</v>
      </c>
      <c r="AK85" s="28">
        <f t="shared" si="112"/>
        <v>2438.734072</v>
      </c>
      <c r="AL85" s="28">
        <f t="shared" si="112"/>
        <v>1968.084745</v>
      </c>
      <c r="AM85" s="28">
        <f t="shared" si="112"/>
        <v>1759.754582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1624.351026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2324.405501</v>
      </c>
      <c r="AU85" s="28">
        <f t="shared" si="112"/>
        <v>2286.32782</v>
      </c>
      <c r="AV85" s="28">
        <f t="shared" si="112"/>
        <v>1804.072131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2094.846736</v>
      </c>
      <c r="BB85" s="28">
        <f t="shared" si="112"/>
        <v>636.9434937</v>
      </c>
      <c r="BC85" s="28">
        <f t="shared" si="112"/>
        <v>880.3044819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>
        <f t="shared" si="112"/>
        <v>1001.804666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1532.089079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1186.880996</v>
      </c>
      <c r="AJ86" s="28">
        <f t="shared" si="113"/>
        <v>1646.015124</v>
      </c>
      <c r="AK86" s="28">
        <f t="shared" si="113"/>
        <v>2438.734072</v>
      </c>
      <c r="AL86" s="28">
        <f t="shared" si="113"/>
        <v>1968.084745</v>
      </c>
      <c r="AM86" s="28">
        <f t="shared" si="113"/>
        <v>1759.754582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1624.351026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2324.405501</v>
      </c>
      <c r="AU86" s="28">
        <f t="shared" si="113"/>
        <v>2286.32782</v>
      </c>
      <c r="AV86" s="28">
        <f t="shared" si="113"/>
        <v>1804.072131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2094.846736</v>
      </c>
      <c r="BB86" s="28">
        <f t="shared" si="113"/>
        <v>636.9434937</v>
      </c>
      <c r="BC86" s="28">
        <f t="shared" si="113"/>
        <v>880.3044819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>
        <f t="shared" si="113"/>
        <v>1001.804666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1532.089079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1186.880996</v>
      </c>
      <c r="AJ87" s="28">
        <f t="shared" si="114"/>
        <v>1646.015124</v>
      </c>
      <c r="AK87" s="28">
        <f t="shared" si="114"/>
        <v>2438.734072</v>
      </c>
      <c r="AL87" s="28">
        <f t="shared" si="114"/>
        <v>1968.084745</v>
      </c>
      <c r="AM87" s="28">
        <f t="shared" si="114"/>
        <v>1759.754582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1624.351026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2324.405501</v>
      </c>
      <c r="AU87" s="28">
        <f t="shared" si="114"/>
        <v>2286.32782</v>
      </c>
      <c r="AV87" s="28">
        <f t="shared" si="114"/>
        <v>1804.072131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2094.846736</v>
      </c>
      <c r="BB87" s="28">
        <f t="shared" si="114"/>
        <v>636.9434937</v>
      </c>
      <c r="BC87" s="28">
        <f t="shared" si="114"/>
        <v>880.3044819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>
        <f t="shared" si="114"/>
        <v>1001.804666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1532.089079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1186.880996</v>
      </c>
      <c r="AJ88" s="28">
        <f t="shared" si="115"/>
        <v>1646.015124</v>
      </c>
      <c r="AK88" s="28">
        <f t="shared" si="115"/>
        <v>2438.734072</v>
      </c>
      <c r="AL88" s="28">
        <f t="shared" si="115"/>
        <v>1968.084745</v>
      </c>
      <c r="AM88" s="28">
        <f t="shared" si="115"/>
        <v>1759.754582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1624.351026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2324.405501</v>
      </c>
      <c r="AU88" s="28">
        <f t="shared" si="115"/>
        <v>2286.32782</v>
      </c>
      <c r="AV88" s="28">
        <f t="shared" si="115"/>
        <v>1804.072131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2094.846736</v>
      </c>
      <c r="BB88" s="28">
        <f t="shared" si="115"/>
        <v>636.9434937</v>
      </c>
      <c r="BC88" s="28">
        <f t="shared" si="115"/>
        <v>880.3044819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>
        <f t="shared" si="115"/>
        <v>1001.804666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1532.089079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1186.880996</v>
      </c>
      <c r="AJ89" s="28">
        <f t="shared" si="116"/>
        <v>1646.015124</v>
      </c>
      <c r="AK89" s="28">
        <f t="shared" si="116"/>
        <v>2438.734072</v>
      </c>
      <c r="AL89" s="28">
        <f t="shared" si="116"/>
        <v>1968.084745</v>
      </c>
      <c r="AM89" s="28">
        <f t="shared" si="116"/>
        <v>1759.754582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1624.351026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2324.405501</v>
      </c>
      <c r="AU89" s="28">
        <f t="shared" si="116"/>
        <v>2286.32782</v>
      </c>
      <c r="AV89" s="28">
        <f t="shared" si="116"/>
        <v>1804.072131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2094.846736</v>
      </c>
      <c r="BB89" s="28">
        <f t="shared" si="116"/>
        <v>636.9434937</v>
      </c>
      <c r="BC89" s="28">
        <f t="shared" si="116"/>
        <v>880.3044819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>
        <f t="shared" si="116"/>
        <v>1001.804666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1532.089079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1186.880996</v>
      </c>
      <c r="AJ90" s="28">
        <f t="shared" si="117"/>
        <v>1646.015124</v>
      </c>
      <c r="AK90" s="28">
        <f t="shared" si="117"/>
        <v>2438.734072</v>
      </c>
      <c r="AL90" s="28">
        <f t="shared" si="117"/>
        <v>1968.084745</v>
      </c>
      <c r="AM90" s="28">
        <f t="shared" si="117"/>
        <v>1759.754582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1624.351026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2324.405501</v>
      </c>
      <c r="AU90" s="28">
        <f t="shared" si="117"/>
        <v>2286.32782</v>
      </c>
      <c r="AV90" s="28">
        <f t="shared" si="117"/>
        <v>1804.072131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2094.846736</v>
      </c>
      <c r="BB90" s="28">
        <f t="shared" si="117"/>
        <v>636.9434937</v>
      </c>
      <c r="BC90" s="28">
        <f t="shared" si="117"/>
        <v>880.3044819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>
        <f t="shared" si="117"/>
        <v>1001.804666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1532.089079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1186.880996</v>
      </c>
      <c r="AJ91" s="28">
        <f t="shared" si="118"/>
        <v>1646.015124</v>
      </c>
      <c r="AK91" s="28">
        <f t="shared" si="118"/>
        <v>2438.734072</v>
      </c>
      <c r="AL91" s="28">
        <f t="shared" si="118"/>
        <v>1968.084745</v>
      </c>
      <c r="AM91" s="28">
        <f t="shared" si="118"/>
        <v>1759.754582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1624.351026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2324.405501</v>
      </c>
      <c r="AU91" s="28">
        <f t="shared" si="118"/>
        <v>2286.32782</v>
      </c>
      <c r="AV91" s="28">
        <f t="shared" si="118"/>
        <v>1804.072131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2094.846736</v>
      </c>
      <c r="BB91" s="28">
        <f t="shared" si="118"/>
        <v>636.9434937</v>
      </c>
      <c r="BC91" s="28">
        <f t="shared" si="118"/>
        <v>880.3044819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>
        <f t="shared" si="118"/>
        <v>1001.804666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1532.089079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1186.880996</v>
      </c>
      <c r="AJ92" s="28">
        <f t="shared" si="119"/>
        <v>1646.015124</v>
      </c>
      <c r="AK92" s="28">
        <f t="shared" si="119"/>
        <v>2438.734072</v>
      </c>
      <c r="AL92" s="28">
        <f t="shared" si="119"/>
        <v>1968.084745</v>
      </c>
      <c r="AM92" s="28">
        <f t="shared" si="119"/>
        <v>1759.754582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1624.351026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2324.405501</v>
      </c>
      <c r="AU92" s="28">
        <f t="shared" si="119"/>
        <v>2286.32782</v>
      </c>
      <c r="AV92" s="28">
        <f t="shared" si="119"/>
        <v>1804.072131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2094.846736</v>
      </c>
      <c r="BB92" s="28">
        <f t="shared" si="119"/>
        <v>636.9434937</v>
      </c>
      <c r="BC92" s="28">
        <f t="shared" si="119"/>
        <v>880.3044819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>
        <f t="shared" si="119"/>
        <v>1001.804666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1532.089079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1186.880996</v>
      </c>
      <c r="AJ93" s="28">
        <f t="shared" si="120"/>
        <v>1646.015124</v>
      </c>
      <c r="AK93" s="28">
        <f t="shared" si="120"/>
        <v>2438.734072</v>
      </c>
      <c r="AL93" s="28">
        <f t="shared" si="120"/>
        <v>1968.084745</v>
      </c>
      <c r="AM93" s="28">
        <f t="shared" si="120"/>
        <v>1759.754582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1624.351026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2324.405501</v>
      </c>
      <c r="AU93" s="28">
        <f t="shared" si="120"/>
        <v>2286.32782</v>
      </c>
      <c r="AV93" s="28">
        <f t="shared" si="120"/>
        <v>1804.072131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2094.846736</v>
      </c>
      <c r="BB93" s="28">
        <f t="shared" si="120"/>
        <v>636.9434937</v>
      </c>
      <c r="BC93" s="28">
        <f t="shared" si="120"/>
        <v>880.3044819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>
        <f t="shared" si="120"/>
        <v>1001.804666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1532.089079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1186.880996</v>
      </c>
      <c r="AJ94" s="28">
        <f t="shared" si="121"/>
        <v>1646.015124</v>
      </c>
      <c r="AK94" s="28">
        <f t="shared" si="121"/>
        <v>2438.734072</v>
      </c>
      <c r="AL94" s="28">
        <f t="shared" si="121"/>
        <v>1968.084745</v>
      </c>
      <c r="AM94" s="28">
        <f t="shared" si="121"/>
        <v>1759.754582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1624.351026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2324.405501</v>
      </c>
      <c r="AU94" s="28">
        <f t="shared" si="121"/>
        <v>2286.32782</v>
      </c>
      <c r="AV94" s="28">
        <f t="shared" si="121"/>
        <v>1804.072131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2094.846736</v>
      </c>
      <c r="BB94" s="28">
        <f t="shared" si="121"/>
        <v>636.9434937</v>
      </c>
      <c r="BC94" s="28">
        <f t="shared" si="121"/>
        <v>880.3044819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>
        <f t="shared" si="121"/>
        <v>1001.804666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1532.089079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1186.880996</v>
      </c>
      <c r="AJ95" s="28">
        <f t="shared" si="122"/>
        <v>1646.015124</v>
      </c>
      <c r="AK95" s="28">
        <f t="shared" si="122"/>
        <v>2438.734072</v>
      </c>
      <c r="AL95" s="28">
        <f t="shared" si="122"/>
        <v>1968.084745</v>
      </c>
      <c r="AM95" s="28">
        <f t="shared" si="122"/>
        <v>1759.754582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1624.351026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2324.405501</v>
      </c>
      <c r="AU95" s="28">
        <f t="shared" si="122"/>
        <v>2286.32782</v>
      </c>
      <c r="AV95" s="28">
        <f t="shared" si="122"/>
        <v>1804.072131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2094.846736</v>
      </c>
      <c r="BB95" s="28">
        <f t="shared" si="122"/>
        <v>636.9434937</v>
      </c>
      <c r="BC95" s="28">
        <f t="shared" si="122"/>
        <v>880.3044819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>
        <f t="shared" si="122"/>
        <v>1001.804666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1532.089079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1186.880996</v>
      </c>
      <c r="AJ96" s="28">
        <f t="shared" si="123"/>
        <v>1646.015124</v>
      </c>
      <c r="AK96" s="28">
        <f t="shared" si="123"/>
        <v>2438.734072</v>
      </c>
      <c r="AL96" s="28">
        <f t="shared" si="123"/>
        <v>1968.084745</v>
      </c>
      <c r="AM96" s="28">
        <f t="shared" si="123"/>
        <v>1759.754582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1624.351026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2324.405501</v>
      </c>
      <c r="AU96" s="28">
        <f t="shared" si="123"/>
        <v>2286.32782</v>
      </c>
      <c r="AV96" s="28">
        <f t="shared" si="123"/>
        <v>1804.072131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2094.846736</v>
      </c>
      <c r="BB96" s="28">
        <f t="shared" si="123"/>
        <v>636.9434937</v>
      </c>
      <c r="BC96" s="28">
        <f t="shared" si="123"/>
        <v>880.3044819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>
        <f t="shared" si="123"/>
        <v>1001.804666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1532.089079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1186.880996</v>
      </c>
      <c r="AJ97" s="28">
        <f t="shared" si="124"/>
        <v>1646.015124</v>
      </c>
      <c r="AK97" s="28">
        <f t="shared" si="124"/>
        <v>2438.734072</v>
      </c>
      <c r="AL97" s="28">
        <f t="shared" si="124"/>
        <v>1968.084745</v>
      </c>
      <c r="AM97" s="28">
        <f t="shared" si="124"/>
        <v>1759.754582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1624.351026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2324.405501</v>
      </c>
      <c r="AU97" s="28">
        <f t="shared" si="124"/>
        <v>2286.32782</v>
      </c>
      <c r="AV97" s="28">
        <f t="shared" si="124"/>
        <v>1804.072131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2094.846736</v>
      </c>
      <c r="BB97" s="28">
        <f t="shared" si="124"/>
        <v>636.9434937</v>
      </c>
      <c r="BC97" s="28">
        <f t="shared" si="124"/>
        <v>880.3044819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>
        <f t="shared" si="124"/>
        <v>1001.804666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1532.089079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1186.880996</v>
      </c>
      <c r="AJ98" s="28">
        <f t="shared" si="125"/>
        <v>1646.015124</v>
      </c>
      <c r="AK98" s="28">
        <f t="shared" si="125"/>
        <v>2438.734072</v>
      </c>
      <c r="AL98" s="28">
        <f t="shared" si="125"/>
        <v>1968.084745</v>
      </c>
      <c r="AM98" s="28">
        <f t="shared" si="125"/>
        <v>1759.754582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1624.351026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2324.405501</v>
      </c>
      <c r="AU98" s="28">
        <f t="shared" si="125"/>
        <v>2286.32782</v>
      </c>
      <c r="AV98" s="28">
        <f t="shared" si="125"/>
        <v>1804.072131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2094.846736</v>
      </c>
      <c r="BB98" s="28">
        <f t="shared" si="125"/>
        <v>636.9434937</v>
      </c>
      <c r="BC98" s="28">
        <f t="shared" si="125"/>
        <v>880.3044819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>
        <f t="shared" si="125"/>
        <v>1001.804666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1532.089079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1186.880996</v>
      </c>
      <c r="AJ99" s="28">
        <f t="shared" si="126"/>
        <v>1646.015124</v>
      </c>
      <c r="AK99" s="28">
        <f t="shared" si="126"/>
        <v>2438.734072</v>
      </c>
      <c r="AL99" s="28">
        <f t="shared" si="126"/>
        <v>1968.084745</v>
      </c>
      <c r="AM99" s="28">
        <f t="shared" si="126"/>
        <v>1759.754582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1624.351026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2324.405501</v>
      </c>
      <c r="AU99" s="28">
        <f t="shared" si="126"/>
        <v>2286.32782</v>
      </c>
      <c r="AV99" s="28">
        <f t="shared" si="126"/>
        <v>1804.072131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2094.846736</v>
      </c>
      <c r="BB99" s="28">
        <f t="shared" si="126"/>
        <v>636.9434937</v>
      </c>
      <c r="BC99" s="28">
        <f t="shared" si="126"/>
        <v>880.3044819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>
        <f t="shared" si="126"/>
        <v>1001.804666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1532.089079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1186.880996</v>
      </c>
      <c r="AJ100" s="28">
        <f t="shared" si="127"/>
        <v>1646.015124</v>
      </c>
      <c r="AK100" s="28">
        <f t="shared" si="127"/>
        <v>2438.734072</v>
      </c>
      <c r="AL100" s="28">
        <f t="shared" si="127"/>
        <v>1968.084745</v>
      </c>
      <c r="AM100" s="28">
        <f t="shared" si="127"/>
        <v>1759.754582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1624.351026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2324.405501</v>
      </c>
      <c r="AU100" s="28">
        <f t="shared" si="127"/>
        <v>2286.32782</v>
      </c>
      <c r="AV100" s="28">
        <f t="shared" si="127"/>
        <v>1804.072131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2094.846736</v>
      </c>
      <c r="BB100" s="28">
        <f t="shared" si="127"/>
        <v>636.9434937</v>
      </c>
      <c r="BC100" s="28">
        <f t="shared" si="127"/>
        <v>880.3044819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>
        <f t="shared" si="127"/>
        <v>1001.804666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1532.089079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1186.880996</v>
      </c>
      <c r="AJ101" s="28">
        <f t="shared" si="128"/>
        <v>1646.015124</v>
      </c>
      <c r="AK101" s="28">
        <f t="shared" si="128"/>
        <v>2438.734072</v>
      </c>
      <c r="AL101" s="28">
        <f t="shared" si="128"/>
        <v>1968.084745</v>
      </c>
      <c r="AM101" s="28">
        <f t="shared" si="128"/>
        <v>1759.754582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1624.351026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2324.405501</v>
      </c>
      <c r="AU101" s="28">
        <f t="shared" si="128"/>
        <v>2286.32782</v>
      </c>
      <c r="AV101" s="28">
        <f t="shared" si="128"/>
        <v>1804.072131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2094.846736</v>
      </c>
      <c r="BB101" s="28">
        <f t="shared" si="128"/>
        <v>636.9434937</v>
      </c>
      <c r="BC101" s="28">
        <f t="shared" si="128"/>
        <v>880.3044819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>
        <f t="shared" si="128"/>
        <v>1001.804666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1532.089079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1186.880996</v>
      </c>
      <c r="AJ102" s="28">
        <f t="shared" si="129"/>
        <v>1646.015124</v>
      </c>
      <c r="AK102" s="28">
        <f t="shared" si="129"/>
        <v>2438.734072</v>
      </c>
      <c r="AL102" s="28">
        <f t="shared" si="129"/>
        <v>1968.084745</v>
      </c>
      <c r="AM102" s="28">
        <f t="shared" si="129"/>
        <v>1759.754582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1624.351026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2324.405501</v>
      </c>
      <c r="AU102" s="28">
        <f t="shared" si="129"/>
        <v>2286.32782</v>
      </c>
      <c r="AV102" s="28">
        <f t="shared" si="129"/>
        <v>1804.072131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2094.846736</v>
      </c>
      <c r="BB102" s="28">
        <f t="shared" si="129"/>
        <v>636.9434937</v>
      </c>
      <c r="BC102" s="28">
        <f t="shared" si="129"/>
        <v>880.3044819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>
        <f t="shared" si="129"/>
        <v>1001.804666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1532.089079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1186.880996</v>
      </c>
      <c r="AJ103" s="28">
        <f t="shared" si="130"/>
        <v>1646.015124</v>
      </c>
      <c r="AK103" s="28">
        <f t="shared" si="130"/>
        <v>2438.734072</v>
      </c>
      <c r="AL103" s="28">
        <f t="shared" si="130"/>
        <v>1968.084745</v>
      </c>
      <c r="AM103" s="28">
        <f t="shared" si="130"/>
        <v>1759.754582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1624.351026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2324.405501</v>
      </c>
      <c r="AU103" s="28">
        <f t="shared" si="130"/>
        <v>2286.32782</v>
      </c>
      <c r="AV103" s="28">
        <f t="shared" si="130"/>
        <v>1804.072131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2094.846736</v>
      </c>
      <c r="BB103" s="28">
        <f t="shared" si="130"/>
        <v>636.9434937</v>
      </c>
      <c r="BC103" s="28">
        <f t="shared" si="130"/>
        <v>880.3044819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>
        <f t="shared" si="130"/>
        <v>1001.804666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1532.089079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1186.880996</v>
      </c>
      <c r="AJ104" s="28">
        <f t="shared" si="131"/>
        <v>1646.015124</v>
      </c>
      <c r="AK104" s="28">
        <f t="shared" si="131"/>
        <v>2438.734072</v>
      </c>
      <c r="AL104" s="28">
        <f t="shared" si="131"/>
        <v>1968.084745</v>
      </c>
      <c r="AM104" s="28">
        <f t="shared" si="131"/>
        <v>1759.754582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1624.351026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2324.405501</v>
      </c>
      <c r="AU104" s="28">
        <f t="shared" si="131"/>
        <v>2286.32782</v>
      </c>
      <c r="AV104" s="28">
        <f t="shared" si="131"/>
        <v>1804.072131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2094.846736</v>
      </c>
      <c r="BB104" s="28">
        <f t="shared" si="131"/>
        <v>636.9434937</v>
      </c>
      <c r="BC104" s="28">
        <f t="shared" si="131"/>
        <v>880.3044819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>
        <f t="shared" si="131"/>
        <v>1001.804666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1532.089079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1186.880996</v>
      </c>
      <c r="AJ105" s="28">
        <f t="shared" si="132"/>
        <v>1646.015124</v>
      </c>
      <c r="AK105" s="28">
        <f t="shared" si="132"/>
        <v>2438.734072</v>
      </c>
      <c r="AL105" s="28">
        <f t="shared" si="132"/>
        <v>1968.084745</v>
      </c>
      <c r="AM105" s="28">
        <f t="shared" si="132"/>
        <v>1759.754582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1624.351026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2324.405501</v>
      </c>
      <c r="AU105" s="28">
        <f t="shared" si="132"/>
        <v>2286.32782</v>
      </c>
      <c r="AV105" s="28">
        <f t="shared" si="132"/>
        <v>1804.072131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2094.846736</v>
      </c>
      <c r="BB105" s="28">
        <f t="shared" si="132"/>
        <v>636.9434937</v>
      </c>
      <c r="BC105" s="28">
        <f t="shared" si="132"/>
        <v>880.3044819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>
        <f t="shared" si="132"/>
        <v>1001.804666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1532.089079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1186.880996</v>
      </c>
      <c r="AJ106" s="28">
        <f t="shared" si="133"/>
        <v>1646.015124</v>
      </c>
      <c r="AK106" s="28">
        <f t="shared" si="133"/>
        <v>2438.734072</v>
      </c>
      <c r="AL106" s="28">
        <f t="shared" si="133"/>
        <v>1968.084745</v>
      </c>
      <c r="AM106" s="28">
        <f t="shared" si="133"/>
        <v>1759.754582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1624.351026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2324.405501</v>
      </c>
      <c r="AU106" s="28">
        <f t="shared" si="133"/>
        <v>2286.32782</v>
      </c>
      <c r="AV106" s="28">
        <f t="shared" si="133"/>
        <v>1804.072131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2094.846736</v>
      </c>
      <c r="BB106" s="28">
        <f t="shared" si="133"/>
        <v>636.9434937</v>
      </c>
      <c r="BC106" s="28">
        <f t="shared" si="133"/>
        <v>880.3044819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>
        <f t="shared" si="133"/>
        <v>1001.804666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1532.089079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1186.880996</v>
      </c>
      <c r="AJ107" s="28">
        <f t="shared" si="134"/>
        <v>1646.015124</v>
      </c>
      <c r="AK107" s="28">
        <f t="shared" si="134"/>
        <v>2438.734072</v>
      </c>
      <c r="AL107" s="28">
        <f t="shared" si="134"/>
        <v>1968.084745</v>
      </c>
      <c r="AM107" s="28">
        <f t="shared" si="134"/>
        <v>1759.754582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1624.351026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2324.405501</v>
      </c>
      <c r="AU107" s="28">
        <f t="shared" si="134"/>
        <v>2286.32782</v>
      </c>
      <c r="AV107" s="28">
        <f t="shared" si="134"/>
        <v>1804.072131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2094.846736</v>
      </c>
      <c r="BB107" s="28">
        <f t="shared" si="134"/>
        <v>636.9434937</v>
      </c>
      <c r="BC107" s="28">
        <f t="shared" si="134"/>
        <v>880.3044819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>
        <f t="shared" si="134"/>
        <v>1001.804666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1532.089079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1186.880996</v>
      </c>
      <c r="AJ108" s="28">
        <f t="shared" si="135"/>
        <v>1646.015124</v>
      </c>
      <c r="AK108" s="28">
        <f t="shared" si="135"/>
        <v>2438.734072</v>
      </c>
      <c r="AL108" s="28">
        <f t="shared" si="135"/>
        <v>1968.084745</v>
      </c>
      <c r="AM108" s="28">
        <f t="shared" si="135"/>
        <v>1759.754582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1624.351026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2324.405501</v>
      </c>
      <c r="AU108" s="28">
        <f t="shared" si="135"/>
        <v>2286.32782</v>
      </c>
      <c r="AV108" s="28">
        <f t="shared" si="135"/>
        <v>1804.072131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2094.846736</v>
      </c>
      <c r="BB108" s="28">
        <f t="shared" si="135"/>
        <v>636.9434937</v>
      </c>
      <c r="BC108" s="28">
        <f t="shared" si="135"/>
        <v>880.3044819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>
        <f t="shared" si="135"/>
        <v>1001.804666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1532.089079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1186.880996</v>
      </c>
      <c r="AJ109" s="28">
        <f t="shared" si="136"/>
        <v>1646.015124</v>
      </c>
      <c r="AK109" s="28">
        <f t="shared" si="136"/>
        <v>2438.734072</v>
      </c>
      <c r="AL109" s="28">
        <f t="shared" si="136"/>
        <v>1968.084745</v>
      </c>
      <c r="AM109" s="28">
        <f t="shared" si="136"/>
        <v>1759.754582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1624.351026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2324.405501</v>
      </c>
      <c r="AU109" s="28">
        <f t="shared" si="136"/>
        <v>2286.32782</v>
      </c>
      <c r="AV109" s="28">
        <f t="shared" si="136"/>
        <v>1804.072131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2094.846736</v>
      </c>
      <c r="BB109" s="28">
        <f t="shared" si="136"/>
        <v>636.9434937</v>
      </c>
      <c r="BC109" s="28">
        <f t="shared" si="136"/>
        <v>880.3044819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>
        <f t="shared" si="136"/>
        <v>1001.804666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1532.089079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1186.880996</v>
      </c>
      <c r="AJ110" s="28">
        <f t="shared" si="137"/>
        <v>1646.015124</v>
      </c>
      <c r="AK110" s="28">
        <f t="shared" si="137"/>
        <v>2438.734072</v>
      </c>
      <c r="AL110" s="28">
        <f t="shared" si="137"/>
        <v>1968.084745</v>
      </c>
      <c r="AM110" s="28">
        <f t="shared" si="137"/>
        <v>1759.754582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1624.351026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2324.405501</v>
      </c>
      <c r="AU110" s="28">
        <f t="shared" si="137"/>
        <v>2286.32782</v>
      </c>
      <c r="AV110" s="28">
        <f t="shared" si="137"/>
        <v>1804.072131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2094.846736</v>
      </c>
      <c r="BB110" s="28">
        <f t="shared" si="137"/>
        <v>636.9434937</v>
      </c>
      <c r="BC110" s="28">
        <f t="shared" si="137"/>
        <v>880.3044819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>
        <f t="shared" si="137"/>
        <v>1001.804666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1532.089079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1186.880996</v>
      </c>
      <c r="AJ111" s="28">
        <f t="shared" si="138"/>
        <v>1646.015124</v>
      </c>
      <c r="AK111" s="28">
        <f t="shared" si="138"/>
        <v>2438.734072</v>
      </c>
      <c r="AL111" s="28">
        <f t="shared" si="138"/>
        <v>1968.084745</v>
      </c>
      <c r="AM111" s="28">
        <f t="shared" si="138"/>
        <v>1759.754582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1624.351026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2324.405501</v>
      </c>
      <c r="AU111" s="28">
        <f t="shared" si="138"/>
        <v>2286.32782</v>
      </c>
      <c r="AV111" s="28">
        <f t="shared" si="138"/>
        <v>1804.072131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2094.846736</v>
      </c>
      <c r="BB111" s="28">
        <f t="shared" si="138"/>
        <v>636.9434937</v>
      </c>
      <c r="BC111" s="28">
        <f t="shared" si="138"/>
        <v>880.3044819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>
        <f t="shared" si="138"/>
        <v>1001.804666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1532.089079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1186.880996</v>
      </c>
      <c r="AJ112" s="28">
        <f t="shared" si="139"/>
        <v>1646.015124</v>
      </c>
      <c r="AK112" s="28">
        <f t="shared" si="139"/>
        <v>2438.734072</v>
      </c>
      <c r="AL112" s="28">
        <f t="shared" si="139"/>
        <v>1968.084745</v>
      </c>
      <c r="AM112" s="28">
        <f t="shared" si="139"/>
        <v>1759.754582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1624.351026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2324.405501</v>
      </c>
      <c r="AU112" s="28">
        <f t="shared" si="139"/>
        <v>2286.32782</v>
      </c>
      <c r="AV112" s="28">
        <f t="shared" si="139"/>
        <v>1804.072131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2094.846736</v>
      </c>
      <c r="BB112" s="28">
        <f t="shared" si="139"/>
        <v>636.9434937</v>
      </c>
      <c r="BC112" s="28">
        <f t="shared" si="139"/>
        <v>880.3044819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>
        <f t="shared" si="139"/>
        <v>1001.804666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1532.089079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1186.880996</v>
      </c>
      <c r="AJ113" s="28">
        <f t="shared" si="140"/>
        <v>1646.015124</v>
      </c>
      <c r="AK113" s="28">
        <f t="shared" si="140"/>
        <v>2438.734072</v>
      </c>
      <c r="AL113" s="28">
        <f t="shared" si="140"/>
        <v>1968.084745</v>
      </c>
      <c r="AM113" s="28">
        <f t="shared" si="140"/>
        <v>1759.754582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1624.351026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2324.405501</v>
      </c>
      <c r="AU113" s="28">
        <f t="shared" si="140"/>
        <v>2286.32782</v>
      </c>
      <c r="AV113" s="28">
        <f t="shared" si="140"/>
        <v>1804.072131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2094.846736</v>
      </c>
      <c r="BB113" s="28">
        <f t="shared" si="140"/>
        <v>636.9434937</v>
      </c>
      <c r="BC113" s="28">
        <f t="shared" si="140"/>
        <v>880.3044819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>
        <f t="shared" si="140"/>
        <v>1001.804666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1532.089079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1186.880996</v>
      </c>
      <c r="AJ114" s="28">
        <f t="shared" si="141"/>
        <v>1646.015124</v>
      </c>
      <c r="AK114" s="28">
        <f t="shared" si="141"/>
        <v>2438.734072</v>
      </c>
      <c r="AL114" s="28">
        <f t="shared" si="141"/>
        <v>1968.084745</v>
      </c>
      <c r="AM114" s="28">
        <f t="shared" si="141"/>
        <v>1759.754582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1624.351026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2324.405501</v>
      </c>
      <c r="AU114" s="28">
        <f t="shared" si="141"/>
        <v>2286.32782</v>
      </c>
      <c r="AV114" s="28">
        <f t="shared" si="141"/>
        <v>1804.072131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2094.846736</v>
      </c>
      <c r="BB114" s="28">
        <f t="shared" si="141"/>
        <v>636.9434937</v>
      </c>
      <c r="BC114" s="28">
        <f t="shared" si="141"/>
        <v>880.3044819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>
        <f t="shared" si="141"/>
        <v>1001.804666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1532.089079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1186.880996</v>
      </c>
      <c r="AJ115" s="28">
        <f t="shared" si="142"/>
        <v>1646.015124</v>
      </c>
      <c r="AK115" s="28">
        <f t="shared" si="142"/>
        <v>2438.734072</v>
      </c>
      <c r="AL115" s="28">
        <f t="shared" si="142"/>
        <v>1968.084745</v>
      </c>
      <c r="AM115" s="28">
        <f t="shared" si="142"/>
        <v>1759.754582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1624.351026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2324.405501</v>
      </c>
      <c r="AU115" s="28">
        <f t="shared" si="142"/>
        <v>2286.32782</v>
      </c>
      <c r="AV115" s="28">
        <f t="shared" si="142"/>
        <v>1804.072131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2094.846736</v>
      </c>
      <c r="BB115" s="28">
        <f t="shared" si="142"/>
        <v>636.9434937</v>
      </c>
      <c r="BC115" s="28">
        <f t="shared" si="142"/>
        <v>880.3044819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>
        <f t="shared" si="142"/>
        <v>1001.804666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1532.089079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1186.880996</v>
      </c>
      <c r="AJ116" s="28">
        <f t="shared" si="143"/>
        <v>1646.015124</v>
      </c>
      <c r="AK116" s="28">
        <f t="shared" si="143"/>
        <v>2438.734072</v>
      </c>
      <c r="AL116" s="28">
        <f t="shared" si="143"/>
        <v>1968.084745</v>
      </c>
      <c r="AM116" s="28">
        <f t="shared" si="143"/>
        <v>1759.754582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1624.351026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2324.405501</v>
      </c>
      <c r="AU116" s="28">
        <f t="shared" si="143"/>
        <v>2286.32782</v>
      </c>
      <c r="AV116" s="28">
        <f t="shared" si="143"/>
        <v>1804.072131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2094.846736</v>
      </c>
      <c r="BB116" s="28">
        <f t="shared" si="143"/>
        <v>636.9434937</v>
      </c>
      <c r="BC116" s="28">
        <f t="shared" si="143"/>
        <v>880.3044819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>
        <f t="shared" si="143"/>
        <v>1001.804666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1532.089079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1186.880996</v>
      </c>
      <c r="AJ117" s="28">
        <f t="shared" si="144"/>
        <v>1646.015124</v>
      </c>
      <c r="AK117" s="28">
        <f t="shared" si="144"/>
        <v>2438.734072</v>
      </c>
      <c r="AL117" s="28">
        <f t="shared" si="144"/>
        <v>1968.084745</v>
      </c>
      <c r="AM117" s="28">
        <f t="shared" si="144"/>
        <v>1759.754582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1624.351026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2324.405501</v>
      </c>
      <c r="AU117" s="28">
        <f t="shared" si="144"/>
        <v>2286.32782</v>
      </c>
      <c r="AV117" s="28">
        <f t="shared" si="144"/>
        <v>1804.072131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2094.846736</v>
      </c>
      <c r="BB117" s="28">
        <f t="shared" si="144"/>
        <v>636.9434937</v>
      </c>
      <c r="BC117" s="28">
        <f t="shared" si="144"/>
        <v>880.3044819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>
        <f t="shared" si="144"/>
        <v>1001.804666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1532.089079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1186.880996</v>
      </c>
      <c r="AJ118" s="28">
        <f t="shared" si="145"/>
        <v>1646.015124</v>
      </c>
      <c r="AK118" s="28">
        <f t="shared" si="145"/>
        <v>2438.734072</v>
      </c>
      <c r="AL118" s="28">
        <f t="shared" si="145"/>
        <v>1968.084745</v>
      </c>
      <c r="AM118" s="28">
        <f t="shared" si="145"/>
        <v>1759.754582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1624.351026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2324.405501</v>
      </c>
      <c r="AU118" s="28">
        <f t="shared" si="145"/>
        <v>2286.32782</v>
      </c>
      <c r="AV118" s="28">
        <f t="shared" si="145"/>
        <v>1804.072131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2094.846736</v>
      </c>
      <c r="BB118" s="28">
        <f t="shared" si="145"/>
        <v>636.9434937</v>
      </c>
      <c r="BC118" s="28">
        <f t="shared" si="145"/>
        <v>880.3044819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>
        <f t="shared" si="145"/>
        <v>1001.804666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1532.089079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1186.880996</v>
      </c>
      <c r="AJ119" s="28">
        <f t="shared" si="146"/>
        <v>1646.015124</v>
      </c>
      <c r="AK119" s="28">
        <f t="shared" si="146"/>
        <v>2438.734072</v>
      </c>
      <c r="AL119" s="28">
        <f t="shared" si="146"/>
        <v>1968.084745</v>
      </c>
      <c r="AM119" s="28">
        <f t="shared" si="146"/>
        <v>1759.754582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1624.351026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2324.405501</v>
      </c>
      <c r="AU119" s="28">
        <f t="shared" si="146"/>
        <v>2286.32782</v>
      </c>
      <c r="AV119" s="28">
        <f t="shared" si="146"/>
        <v>1804.072131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2094.846736</v>
      </c>
      <c r="BB119" s="28">
        <f t="shared" si="146"/>
        <v>636.9434937</v>
      </c>
      <c r="BC119" s="28">
        <f t="shared" si="146"/>
        <v>880.3044819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>
        <f t="shared" si="146"/>
        <v>1001.804666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1532.089079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1186.880996</v>
      </c>
      <c r="AJ120" s="28">
        <f t="shared" si="147"/>
        <v>1646.015124</v>
      </c>
      <c r="AK120" s="28">
        <f t="shared" si="147"/>
        <v>2438.734072</v>
      </c>
      <c r="AL120" s="28">
        <f t="shared" si="147"/>
        <v>1968.084745</v>
      </c>
      <c r="AM120" s="28">
        <f t="shared" si="147"/>
        <v>1759.754582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1624.351026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2324.405501</v>
      </c>
      <c r="AU120" s="28">
        <f t="shared" si="147"/>
        <v>2286.32782</v>
      </c>
      <c r="AV120" s="28">
        <f t="shared" si="147"/>
        <v>1804.072131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2094.846736</v>
      </c>
      <c r="BB120" s="28">
        <f t="shared" si="147"/>
        <v>636.9434937</v>
      </c>
      <c r="BC120" s="28">
        <f t="shared" si="147"/>
        <v>880.3044819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>
        <f t="shared" si="147"/>
        <v>1001.804666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1532.089079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1186.880996</v>
      </c>
      <c r="AJ121" s="28">
        <f t="shared" si="148"/>
        <v>1646.015124</v>
      </c>
      <c r="AK121" s="28">
        <f t="shared" si="148"/>
        <v>2438.734072</v>
      </c>
      <c r="AL121" s="28">
        <f t="shared" si="148"/>
        <v>1968.084745</v>
      </c>
      <c r="AM121" s="28">
        <f t="shared" si="148"/>
        <v>1759.754582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1624.351026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2324.405501</v>
      </c>
      <c r="AU121" s="28">
        <f t="shared" si="148"/>
        <v>2286.32782</v>
      </c>
      <c r="AV121" s="28">
        <f t="shared" si="148"/>
        <v>1804.072131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2094.846736</v>
      </c>
      <c r="BB121" s="28">
        <f t="shared" si="148"/>
        <v>636.9434937</v>
      </c>
      <c r="BC121" s="28">
        <f t="shared" si="148"/>
        <v>880.3044819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>
        <f t="shared" si="148"/>
        <v>1001.804666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1532.089079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1186.880996</v>
      </c>
      <c r="AJ122" s="28">
        <f t="shared" si="149"/>
        <v>1646.015124</v>
      </c>
      <c r="AK122" s="28">
        <f t="shared" si="149"/>
        <v>2438.734072</v>
      </c>
      <c r="AL122" s="28">
        <f t="shared" si="149"/>
        <v>1968.084745</v>
      </c>
      <c r="AM122" s="28">
        <f t="shared" si="149"/>
        <v>1759.754582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1624.351026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2324.405501</v>
      </c>
      <c r="AU122" s="28">
        <f t="shared" si="149"/>
        <v>2286.32782</v>
      </c>
      <c r="AV122" s="28">
        <f t="shared" si="149"/>
        <v>1804.072131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2094.846736</v>
      </c>
      <c r="BB122" s="28">
        <f t="shared" si="149"/>
        <v>636.9434937</v>
      </c>
      <c r="BC122" s="28">
        <f t="shared" si="149"/>
        <v>880.3044819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>
        <f t="shared" si="149"/>
        <v>1001.804666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1532.089079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1186.880996</v>
      </c>
      <c r="AJ123" s="28">
        <f t="shared" si="150"/>
        <v>1646.015124</v>
      </c>
      <c r="AK123" s="28">
        <f t="shared" si="150"/>
        <v>2438.734072</v>
      </c>
      <c r="AL123" s="28">
        <f t="shared" si="150"/>
        <v>1968.084745</v>
      </c>
      <c r="AM123" s="28">
        <f t="shared" si="150"/>
        <v>1759.754582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1624.351026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2324.405501</v>
      </c>
      <c r="AU123" s="28">
        <f t="shared" si="150"/>
        <v>2286.32782</v>
      </c>
      <c r="AV123" s="28">
        <f t="shared" si="150"/>
        <v>1804.072131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2094.846736</v>
      </c>
      <c r="BB123" s="28">
        <f t="shared" si="150"/>
        <v>636.9434937</v>
      </c>
      <c r="BC123" s="28">
        <f t="shared" si="150"/>
        <v>880.3044819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>
        <f t="shared" si="150"/>
        <v>1001.804666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1532.089079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1186.880996</v>
      </c>
      <c r="AJ124" s="28">
        <f t="shared" si="151"/>
        <v>1646.015124</v>
      </c>
      <c r="AK124" s="28">
        <f t="shared" si="151"/>
        <v>2438.734072</v>
      </c>
      <c r="AL124" s="28">
        <f t="shared" si="151"/>
        <v>1968.084745</v>
      </c>
      <c r="AM124" s="28">
        <f t="shared" si="151"/>
        <v>1759.754582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1624.351026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2324.405501</v>
      </c>
      <c r="AU124" s="28">
        <f t="shared" si="151"/>
        <v>2286.32782</v>
      </c>
      <c r="AV124" s="28">
        <f t="shared" si="151"/>
        <v>1804.072131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2094.846736</v>
      </c>
      <c r="BB124" s="28">
        <f t="shared" si="151"/>
        <v>636.9434937</v>
      </c>
      <c r="BC124" s="28">
        <f t="shared" si="151"/>
        <v>880.3044819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>
        <f t="shared" si="151"/>
        <v>1001.804666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1532.089079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1186.880996</v>
      </c>
      <c r="AJ125" s="28">
        <f t="shared" si="152"/>
        <v>1646.015124</v>
      </c>
      <c r="AK125" s="28">
        <f t="shared" si="152"/>
        <v>2438.734072</v>
      </c>
      <c r="AL125" s="28">
        <f t="shared" si="152"/>
        <v>1968.084745</v>
      </c>
      <c r="AM125" s="28">
        <f t="shared" si="152"/>
        <v>1759.754582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1624.351026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2324.405501</v>
      </c>
      <c r="AU125" s="28">
        <f t="shared" si="152"/>
        <v>2286.32782</v>
      </c>
      <c r="AV125" s="28">
        <f t="shared" si="152"/>
        <v>1804.072131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2094.846736</v>
      </c>
      <c r="BB125" s="28">
        <f t="shared" si="152"/>
        <v>636.9434937</v>
      </c>
      <c r="BC125" s="28">
        <f t="shared" si="152"/>
        <v>880.3044819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>
        <f t="shared" si="152"/>
        <v>1001.804666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1532.089079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1186.880996</v>
      </c>
      <c r="AJ126" s="28">
        <f t="shared" si="153"/>
        <v>1646.015124</v>
      </c>
      <c r="AK126" s="28">
        <f t="shared" si="153"/>
        <v>2438.734072</v>
      </c>
      <c r="AL126" s="28">
        <f t="shared" si="153"/>
        <v>1968.084745</v>
      </c>
      <c r="AM126" s="28">
        <f t="shared" si="153"/>
        <v>1759.754582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1624.351026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2324.405501</v>
      </c>
      <c r="AU126" s="28">
        <f t="shared" si="153"/>
        <v>2286.32782</v>
      </c>
      <c r="AV126" s="28">
        <f t="shared" si="153"/>
        <v>1804.072131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2094.846736</v>
      </c>
      <c r="BB126" s="28">
        <f t="shared" si="153"/>
        <v>636.9434937</v>
      </c>
      <c r="BC126" s="28">
        <f t="shared" si="153"/>
        <v>880.3044819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>
        <f t="shared" si="153"/>
        <v>1001.804666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1532.089079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1186.880996</v>
      </c>
      <c r="AJ127" s="28">
        <f t="shared" si="154"/>
        <v>1646.015124</v>
      </c>
      <c r="AK127" s="28">
        <f t="shared" si="154"/>
        <v>2438.734072</v>
      </c>
      <c r="AL127" s="28">
        <f t="shared" si="154"/>
        <v>1968.084745</v>
      </c>
      <c r="AM127" s="28">
        <f t="shared" si="154"/>
        <v>1759.754582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1624.351026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2324.405501</v>
      </c>
      <c r="AU127" s="28">
        <f t="shared" si="154"/>
        <v>2286.32782</v>
      </c>
      <c r="AV127" s="28">
        <f t="shared" si="154"/>
        <v>1804.072131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2094.846736</v>
      </c>
      <c r="BB127" s="28">
        <f t="shared" si="154"/>
        <v>636.9434937</v>
      </c>
      <c r="BC127" s="28">
        <f t="shared" si="154"/>
        <v>880.3044819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>
        <f t="shared" si="154"/>
        <v>1001.804666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1532.089079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1186.880996</v>
      </c>
      <c r="AJ128" s="28">
        <f t="shared" si="155"/>
        <v>1646.015124</v>
      </c>
      <c r="AK128" s="28">
        <f t="shared" si="155"/>
        <v>2438.734072</v>
      </c>
      <c r="AL128" s="28">
        <f t="shared" si="155"/>
        <v>1968.084745</v>
      </c>
      <c r="AM128" s="28">
        <f t="shared" si="155"/>
        <v>1759.754582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1624.351026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2324.405501</v>
      </c>
      <c r="AU128" s="28">
        <f t="shared" si="155"/>
        <v>2286.32782</v>
      </c>
      <c r="AV128" s="28">
        <f t="shared" si="155"/>
        <v>1804.072131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2094.846736</v>
      </c>
      <c r="BB128" s="28">
        <f t="shared" si="155"/>
        <v>636.9434937</v>
      </c>
      <c r="BC128" s="28">
        <f t="shared" si="155"/>
        <v>880.3044819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>
        <f t="shared" si="155"/>
        <v>1001.804666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1532.089079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1186.880996</v>
      </c>
      <c r="AJ129" s="28">
        <f t="shared" si="156"/>
        <v>1646.015124</v>
      </c>
      <c r="AK129" s="28">
        <f t="shared" si="156"/>
        <v>2438.734072</v>
      </c>
      <c r="AL129" s="28">
        <f t="shared" si="156"/>
        <v>1968.084745</v>
      </c>
      <c r="AM129" s="28">
        <f t="shared" si="156"/>
        <v>1759.754582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1624.351026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2324.405501</v>
      </c>
      <c r="AU129" s="28">
        <f t="shared" si="156"/>
        <v>2286.32782</v>
      </c>
      <c r="AV129" s="28">
        <f t="shared" si="156"/>
        <v>1804.072131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2094.846736</v>
      </c>
      <c r="BB129" s="28">
        <f t="shared" si="156"/>
        <v>636.9434937</v>
      </c>
      <c r="BC129" s="28">
        <f t="shared" si="156"/>
        <v>880.3044819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>
        <f t="shared" si="156"/>
        <v>1001.804666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1532.089079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1186.880996</v>
      </c>
      <c r="AJ130" s="28">
        <f t="shared" si="157"/>
        <v>1646.015124</v>
      </c>
      <c r="AK130" s="28">
        <f t="shared" si="157"/>
        <v>2438.734072</v>
      </c>
      <c r="AL130" s="28">
        <f t="shared" si="157"/>
        <v>1968.084745</v>
      </c>
      <c r="AM130" s="28">
        <f t="shared" si="157"/>
        <v>1759.754582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1624.351026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2324.405501</v>
      </c>
      <c r="AU130" s="28">
        <f t="shared" si="157"/>
        <v>2286.32782</v>
      </c>
      <c r="AV130" s="28">
        <f t="shared" si="157"/>
        <v>1804.072131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2094.846736</v>
      </c>
      <c r="BB130" s="28">
        <f t="shared" si="157"/>
        <v>636.9434937</v>
      </c>
      <c r="BC130" s="28">
        <f t="shared" si="157"/>
        <v>880.3044819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>
        <f t="shared" si="157"/>
        <v>1001.804666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1532.089079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1186.880996</v>
      </c>
      <c r="AJ131" s="28">
        <f t="shared" si="158"/>
        <v>1646.015124</v>
      </c>
      <c r="AK131" s="28">
        <f t="shared" si="158"/>
        <v>2438.734072</v>
      </c>
      <c r="AL131" s="28">
        <f t="shared" si="158"/>
        <v>1968.084745</v>
      </c>
      <c r="AM131" s="28">
        <f t="shared" si="158"/>
        <v>1759.754582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1624.351026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2324.405501</v>
      </c>
      <c r="AU131" s="28">
        <f t="shared" si="158"/>
        <v>2286.32782</v>
      </c>
      <c r="AV131" s="28">
        <f t="shared" si="158"/>
        <v>1804.072131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2094.846736</v>
      </c>
      <c r="BB131" s="28">
        <f t="shared" si="158"/>
        <v>636.9434937</v>
      </c>
      <c r="BC131" s="28">
        <f t="shared" si="158"/>
        <v>880.3044819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>
        <f t="shared" si="158"/>
        <v>1001.804666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1532.089079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1186.880996</v>
      </c>
      <c r="AJ132" s="28">
        <f t="shared" si="159"/>
        <v>1646.015124</v>
      </c>
      <c r="AK132" s="28">
        <f t="shared" si="159"/>
        <v>2438.734072</v>
      </c>
      <c r="AL132" s="28">
        <f t="shared" si="159"/>
        <v>1968.084745</v>
      </c>
      <c r="AM132" s="28">
        <f t="shared" si="159"/>
        <v>1759.754582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1624.351026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2324.405501</v>
      </c>
      <c r="AU132" s="28">
        <f t="shared" si="159"/>
        <v>2286.32782</v>
      </c>
      <c r="AV132" s="28">
        <f t="shared" si="159"/>
        <v>1804.072131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2094.846736</v>
      </c>
      <c r="BB132" s="28">
        <f t="shared" si="159"/>
        <v>636.9434937</v>
      </c>
      <c r="BC132" s="28">
        <f t="shared" si="159"/>
        <v>880.3044819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>
        <f t="shared" si="159"/>
        <v>1001.804666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1532.089079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1186.880996</v>
      </c>
      <c r="AJ133" s="28">
        <f t="shared" si="160"/>
        <v>1646.015124</v>
      </c>
      <c r="AK133" s="28">
        <f t="shared" si="160"/>
        <v>2438.734072</v>
      </c>
      <c r="AL133" s="28">
        <f t="shared" si="160"/>
        <v>1968.084745</v>
      </c>
      <c r="AM133" s="28">
        <f t="shared" si="160"/>
        <v>1759.754582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1624.351026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2324.405501</v>
      </c>
      <c r="AU133" s="28">
        <f t="shared" si="160"/>
        <v>2286.32782</v>
      </c>
      <c r="AV133" s="28">
        <f t="shared" si="160"/>
        <v>1804.072131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2094.846736</v>
      </c>
      <c r="BB133" s="28">
        <f t="shared" si="160"/>
        <v>636.9434937</v>
      </c>
      <c r="BC133" s="28">
        <f t="shared" si="160"/>
        <v>880.3044819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>
        <f t="shared" si="160"/>
        <v>1001.804666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1532.089079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1186.880996</v>
      </c>
      <c r="AJ134" s="28">
        <f t="shared" si="161"/>
        <v>1646.015124</v>
      </c>
      <c r="AK134" s="28">
        <f t="shared" si="161"/>
        <v>2438.734072</v>
      </c>
      <c r="AL134" s="28">
        <f t="shared" si="161"/>
        <v>1968.084745</v>
      </c>
      <c r="AM134" s="28">
        <f t="shared" si="161"/>
        <v>1759.754582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1624.351026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2324.405501</v>
      </c>
      <c r="AU134" s="28">
        <f t="shared" si="161"/>
        <v>2286.32782</v>
      </c>
      <c r="AV134" s="28">
        <f t="shared" si="161"/>
        <v>1804.072131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2094.846736</v>
      </c>
      <c r="BB134" s="28">
        <f t="shared" si="161"/>
        <v>636.9434937</v>
      </c>
      <c r="BC134" s="28">
        <f t="shared" si="161"/>
        <v>880.3044819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>
        <f t="shared" si="161"/>
        <v>1001.804666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1532.089079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1186.880996</v>
      </c>
      <c r="AJ135" s="28">
        <f t="shared" si="162"/>
        <v>1646.015124</v>
      </c>
      <c r="AK135" s="28">
        <f t="shared" si="162"/>
        <v>2438.734072</v>
      </c>
      <c r="AL135" s="28">
        <f t="shared" si="162"/>
        <v>1968.084745</v>
      </c>
      <c r="AM135" s="28">
        <f t="shared" si="162"/>
        <v>1759.754582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1624.351026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2324.405501</v>
      </c>
      <c r="AU135" s="28">
        <f t="shared" si="162"/>
        <v>2286.32782</v>
      </c>
      <c r="AV135" s="28">
        <f t="shared" si="162"/>
        <v>1804.072131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2094.846736</v>
      </c>
      <c r="BB135" s="28">
        <f t="shared" si="162"/>
        <v>636.9434937</v>
      </c>
      <c r="BC135" s="28">
        <f t="shared" si="162"/>
        <v>880.3044819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>
        <f t="shared" si="162"/>
        <v>1001.804666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1532.089079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1186.880996</v>
      </c>
      <c r="AJ136" s="28">
        <f t="shared" si="163"/>
        <v>1646.015124</v>
      </c>
      <c r="AK136" s="28">
        <f t="shared" si="163"/>
        <v>2438.734072</v>
      </c>
      <c r="AL136" s="28">
        <f t="shared" si="163"/>
        <v>1968.084745</v>
      </c>
      <c r="AM136" s="28">
        <f t="shared" si="163"/>
        <v>1759.754582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1624.351026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2324.405501</v>
      </c>
      <c r="AU136" s="28">
        <f t="shared" si="163"/>
        <v>2286.32782</v>
      </c>
      <c r="AV136" s="28">
        <f t="shared" si="163"/>
        <v>1804.072131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2094.846736</v>
      </c>
      <c r="BB136" s="28">
        <f t="shared" si="163"/>
        <v>636.9434937</v>
      </c>
      <c r="BC136" s="28">
        <f t="shared" si="163"/>
        <v>880.3044819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>
        <f t="shared" si="163"/>
        <v>1001.804666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1532.089079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1186.880996</v>
      </c>
      <c r="AJ137" s="28">
        <f t="shared" si="164"/>
        <v>1646.015124</v>
      </c>
      <c r="AK137" s="28">
        <f t="shared" si="164"/>
        <v>2438.734072</v>
      </c>
      <c r="AL137" s="28">
        <f t="shared" si="164"/>
        <v>1968.084745</v>
      </c>
      <c r="AM137" s="28">
        <f t="shared" si="164"/>
        <v>1759.754582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1624.351026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2324.405501</v>
      </c>
      <c r="AU137" s="28">
        <f t="shared" si="164"/>
        <v>2286.32782</v>
      </c>
      <c r="AV137" s="28">
        <f t="shared" si="164"/>
        <v>1804.072131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2094.846736</v>
      </c>
      <c r="BB137" s="28">
        <f t="shared" si="164"/>
        <v>636.9434937</v>
      </c>
      <c r="BC137" s="28">
        <f t="shared" si="164"/>
        <v>880.3044819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>
        <f t="shared" si="164"/>
        <v>1001.804666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1532.089079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1186.880996</v>
      </c>
      <c r="AJ138" s="28">
        <f t="shared" si="165"/>
        <v>1646.015124</v>
      </c>
      <c r="AK138" s="28">
        <f t="shared" si="165"/>
        <v>2438.734072</v>
      </c>
      <c r="AL138" s="28">
        <f t="shared" si="165"/>
        <v>1968.084745</v>
      </c>
      <c r="AM138" s="28">
        <f t="shared" si="165"/>
        <v>1759.754582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1624.351026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2324.405501</v>
      </c>
      <c r="AU138" s="28">
        <f t="shared" si="165"/>
        <v>2286.32782</v>
      </c>
      <c r="AV138" s="28">
        <f t="shared" si="165"/>
        <v>1804.072131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2094.846736</v>
      </c>
      <c r="BB138" s="28">
        <f t="shared" si="165"/>
        <v>636.9434937</v>
      </c>
      <c r="BC138" s="28">
        <f t="shared" si="165"/>
        <v>880.3044819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>
        <f t="shared" si="165"/>
        <v>1001.804666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1532.089079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1186.880996</v>
      </c>
      <c r="AJ139" s="28">
        <f t="shared" si="166"/>
        <v>1646.015124</v>
      </c>
      <c r="AK139" s="28">
        <f t="shared" si="166"/>
        <v>2438.734072</v>
      </c>
      <c r="AL139" s="28">
        <f t="shared" si="166"/>
        <v>1968.084745</v>
      </c>
      <c r="AM139" s="28">
        <f t="shared" si="166"/>
        <v>1759.754582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1624.351026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2324.405501</v>
      </c>
      <c r="AU139" s="28">
        <f t="shared" si="166"/>
        <v>2286.32782</v>
      </c>
      <c r="AV139" s="28">
        <f t="shared" si="166"/>
        <v>1804.072131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2094.846736</v>
      </c>
      <c r="BB139" s="28">
        <f t="shared" si="166"/>
        <v>636.9434937</v>
      </c>
      <c r="BC139" s="28">
        <f t="shared" si="166"/>
        <v>880.3044819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>
        <f t="shared" si="166"/>
        <v>1001.804666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1532.089079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1186.880996</v>
      </c>
      <c r="AJ140" s="28">
        <f t="shared" si="167"/>
        <v>1646.015124</v>
      </c>
      <c r="AK140" s="28">
        <f t="shared" si="167"/>
        <v>2438.734072</v>
      </c>
      <c r="AL140" s="28">
        <f t="shared" si="167"/>
        <v>1968.084745</v>
      </c>
      <c r="AM140" s="28">
        <f t="shared" si="167"/>
        <v>1759.754582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1624.351026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2324.405501</v>
      </c>
      <c r="AU140" s="28">
        <f t="shared" si="167"/>
        <v>2286.32782</v>
      </c>
      <c r="AV140" s="28">
        <f t="shared" si="167"/>
        <v>1804.072131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2094.846736</v>
      </c>
      <c r="BB140" s="28">
        <f t="shared" si="167"/>
        <v>636.9434937</v>
      </c>
      <c r="BC140" s="28">
        <f t="shared" si="167"/>
        <v>880.3044819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>
        <f t="shared" si="167"/>
        <v>1001.804666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1532.089079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1186.880996</v>
      </c>
      <c r="AJ141" s="28">
        <f t="shared" si="168"/>
        <v>1646.015124</v>
      </c>
      <c r="AK141" s="28">
        <f t="shared" si="168"/>
        <v>2438.734072</v>
      </c>
      <c r="AL141" s="28">
        <f t="shared" si="168"/>
        <v>1968.084745</v>
      </c>
      <c r="AM141" s="28">
        <f t="shared" si="168"/>
        <v>1759.754582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1624.351026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2324.405501</v>
      </c>
      <c r="AU141" s="28">
        <f t="shared" si="168"/>
        <v>2286.32782</v>
      </c>
      <c r="AV141" s="28">
        <f t="shared" si="168"/>
        <v>1804.072131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2094.846736</v>
      </c>
      <c r="BB141" s="28">
        <f t="shared" si="168"/>
        <v>636.9434937</v>
      </c>
      <c r="BC141" s="28">
        <f t="shared" si="168"/>
        <v>880.3044819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>
        <f t="shared" si="168"/>
        <v>1001.804666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1532.089079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1186.880996</v>
      </c>
      <c r="AJ142" s="28">
        <f t="shared" si="169"/>
        <v>1646.015124</v>
      </c>
      <c r="AK142" s="28">
        <f t="shared" si="169"/>
        <v>2438.734072</v>
      </c>
      <c r="AL142" s="28">
        <f t="shared" si="169"/>
        <v>1968.084745</v>
      </c>
      <c r="AM142" s="28">
        <f t="shared" si="169"/>
        <v>1759.754582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1624.351026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2324.405501</v>
      </c>
      <c r="AU142" s="28">
        <f t="shared" si="169"/>
        <v>2286.32782</v>
      </c>
      <c r="AV142" s="28">
        <f t="shared" si="169"/>
        <v>1804.072131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2094.846736</v>
      </c>
      <c r="BB142" s="28">
        <f t="shared" si="169"/>
        <v>636.9434937</v>
      </c>
      <c r="BC142" s="28">
        <f t="shared" si="169"/>
        <v>880.3044819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>
        <f t="shared" si="169"/>
        <v>1001.804666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1532.089079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1186.880996</v>
      </c>
      <c r="AJ143" s="28">
        <f t="shared" si="170"/>
        <v>1646.015124</v>
      </c>
      <c r="AK143" s="28">
        <f t="shared" si="170"/>
        <v>2438.734072</v>
      </c>
      <c r="AL143" s="28">
        <f t="shared" si="170"/>
        <v>1968.084745</v>
      </c>
      <c r="AM143" s="28">
        <f t="shared" si="170"/>
        <v>1759.754582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1624.351026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2324.405501</v>
      </c>
      <c r="AU143" s="28">
        <f t="shared" si="170"/>
        <v>2286.32782</v>
      </c>
      <c r="AV143" s="28">
        <f t="shared" si="170"/>
        <v>1804.072131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2094.846736</v>
      </c>
      <c r="BB143" s="28">
        <f t="shared" si="170"/>
        <v>636.9434937</v>
      </c>
      <c r="BC143" s="28">
        <f t="shared" si="170"/>
        <v>880.3044819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>
        <f t="shared" si="170"/>
        <v>1001.804666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1532.089079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1186.880996</v>
      </c>
      <c r="AJ144" s="28">
        <f t="shared" si="171"/>
        <v>1646.015124</v>
      </c>
      <c r="AK144" s="28">
        <f t="shared" si="171"/>
        <v>2438.734072</v>
      </c>
      <c r="AL144" s="28">
        <f t="shared" si="171"/>
        <v>1968.084745</v>
      </c>
      <c r="AM144" s="28">
        <f t="shared" si="171"/>
        <v>1759.754582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1624.351026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2324.405501</v>
      </c>
      <c r="AU144" s="28">
        <f t="shared" si="171"/>
        <v>2286.32782</v>
      </c>
      <c r="AV144" s="28">
        <f t="shared" si="171"/>
        <v>1804.072131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2094.846736</v>
      </c>
      <c r="BB144" s="28">
        <f t="shared" si="171"/>
        <v>636.9434937</v>
      </c>
      <c r="BC144" s="28">
        <f t="shared" si="171"/>
        <v>880.3044819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>
        <f t="shared" si="171"/>
        <v>1001.804666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1532.089079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1186.880996</v>
      </c>
      <c r="AJ145" s="28">
        <f t="shared" si="172"/>
        <v>1646.015124</v>
      </c>
      <c r="AK145" s="28">
        <f t="shared" si="172"/>
        <v>2438.734072</v>
      </c>
      <c r="AL145" s="28">
        <f t="shared" si="172"/>
        <v>1968.084745</v>
      </c>
      <c r="AM145" s="28">
        <f t="shared" si="172"/>
        <v>1759.754582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1624.351026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2324.405501</v>
      </c>
      <c r="AU145" s="28">
        <f t="shared" si="172"/>
        <v>2286.32782</v>
      </c>
      <c r="AV145" s="28">
        <f t="shared" si="172"/>
        <v>1804.072131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2094.846736</v>
      </c>
      <c r="BB145" s="28">
        <f t="shared" si="172"/>
        <v>636.9434937</v>
      </c>
      <c r="BC145" s="28">
        <f t="shared" si="172"/>
        <v>880.3044819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>
        <f t="shared" si="172"/>
        <v>1001.804666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1532.089079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1186.880996</v>
      </c>
      <c r="AJ146" s="28">
        <f t="shared" si="173"/>
        <v>1646.015124</v>
      </c>
      <c r="AK146" s="28">
        <f t="shared" si="173"/>
        <v>2438.734072</v>
      </c>
      <c r="AL146" s="28">
        <f t="shared" si="173"/>
        <v>1968.084745</v>
      </c>
      <c r="AM146" s="28">
        <f t="shared" si="173"/>
        <v>1759.754582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1624.351026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2324.405501</v>
      </c>
      <c r="AU146" s="28">
        <f t="shared" si="173"/>
        <v>2286.32782</v>
      </c>
      <c r="AV146" s="28">
        <f t="shared" si="173"/>
        <v>1804.072131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2094.846736</v>
      </c>
      <c r="BB146" s="28">
        <f t="shared" si="173"/>
        <v>636.9434937</v>
      </c>
      <c r="BC146" s="28">
        <f t="shared" si="173"/>
        <v>880.3044819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>
        <f t="shared" si="173"/>
        <v>1001.804666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1532.089079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1186.880996</v>
      </c>
      <c r="AJ147" s="28">
        <f t="shared" si="174"/>
        <v>1646.015124</v>
      </c>
      <c r="AK147" s="28">
        <f t="shared" si="174"/>
        <v>2438.734072</v>
      </c>
      <c r="AL147" s="28">
        <f t="shared" si="174"/>
        <v>1968.084745</v>
      </c>
      <c r="AM147" s="28">
        <f t="shared" si="174"/>
        <v>1759.754582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1624.351026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2324.405501</v>
      </c>
      <c r="AU147" s="28">
        <f t="shared" si="174"/>
        <v>2286.32782</v>
      </c>
      <c r="AV147" s="28">
        <f t="shared" si="174"/>
        <v>1804.072131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2094.846736</v>
      </c>
      <c r="BB147" s="28">
        <f t="shared" si="174"/>
        <v>636.9434937</v>
      </c>
      <c r="BC147" s="28">
        <f t="shared" si="174"/>
        <v>880.3044819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>
        <f t="shared" si="174"/>
        <v>1001.804666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1532.089079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1186.880996</v>
      </c>
      <c r="AJ148" s="28">
        <f t="shared" si="175"/>
        <v>1646.015124</v>
      </c>
      <c r="AK148" s="28">
        <f t="shared" si="175"/>
        <v>2438.734072</v>
      </c>
      <c r="AL148" s="28">
        <f t="shared" si="175"/>
        <v>1968.084745</v>
      </c>
      <c r="AM148" s="28">
        <f t="shared" si="175"/>
        <v>1759.754582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1624.351026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2324.405501</v>
      </c>
      <c r="AU148" s="28">
        <f t="shared" si="175"/>
        <v>2286.32782</v>
      </c>
      <c r="AV148" s="28">
        <f t="shared" si="175"/>
        <v>1804.072131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2094.846736</v>
      </c>
      <c r="BB148" s="28">
        <f t="shared" si="175"/>
        <v>636.9434937</v>
      </c>
      <c r="BC148" s="28">
        <f t="shared" si="175"/>
        <v>880.3044819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>
        <f t="shared" si="175"/>
        <v>1001.804666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1532.089079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1186.880996</v>
      </c>
      <c r="AJ149" s="28">
        <f t="shared" si="176"/>
        <v>1646.015124</v>
      </c>
      <c r="AK149" s="28">
        <f t="shared" si="176"/>
        <v>2438.734072</v>
      </c>
      <c r="AL149" s="28">
        <f t="shared" si="176"/>
        <v>1968.084745</v>
      </c>
      <c r="AM149" s="28">
        <f t="shared" si="176"/>
        <v>1759.754582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1624.351026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2324.405501</v>
      </c>
      <c r="AU149" s="28">
        <f t="shared" si="176"/>
        <v>2286.32782</v>
      </c>
      <c r="AV149" s="28">
        <f t="shared" si="176"/>
        <v>1804.072131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2094.846736</v>
      </c>
      <c r="BB149" s="28">
        <f t="shared" si="176"/>
        <v>636.9434937</v>
      </c>
      <c r="BC149" s="28">
        <f t="shared" si="176"/>
        <v>880.3044819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>
        <f t="shared" si="176"/>
        <v>1001.804666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1532.089079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1186.880996</v>
      </c>
      <c r="AJ150" s="28">
        <f t="shared" si="177"/>
        <v>1646.015124</v>
      </c>
      <c r="AK150" s="28">
        <f t="shared" si="177"/>
        <v>2438.734072</v>
      </c>
      <c r="AL150" s="28">
        <f t="shared" si="177"/>
        <v>1968.084745</v>
      </c>
      <c r="AM150" s="28">
        <f t="shared" si="177"/>
        <v>1759.754582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1624.351026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2324.405501</v>
      </c>
      <c r="AU150" s="28">
        <f t="shared" si="177"/>
        <v>2286.32782</v>
      </c>
      <c r="AV150" s="28">
        <f t="shared" si="177"/>
        <v>1804.072131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2094.846736</v>
      </c>
      <c r="BB150" s="28">
        <f t="shared" si="177"/>
        <v>636.9434937</v>
      </c>
      <c r="BC150" s="28">
        <f t="shared" si="177"/>
        <v>880.3044819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>
        <f t="shared" si="177"/>
        <v>1001.804666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1532.089079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1186.880996</v>
      </c>
      <c r="AJ151" s="28">
        <f t="shared" si="178"/>
        <v>1646.015124</v>
      </c>
      <c r="AK151" s="28">
        <f t="shared" si="178"/>
        <v>2438.734072</v>
      </c>
      <c r="AL151" s="28">
        <f t="shared" si="178"/>
        <v>1968.084745</v>
      </c>
      <c r="AM151" s="28">
        <f t="shared" si="178"/>
        <v>1759.754582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1624.351026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2324.405501</v>
      </c>
      <c r="AU151" s="28">
        <f t="shared" si="178"/>
        <v>2286.32782</v>
      </c>
      <c r="AV151" s="28">
        <f t="shared" si="178"/>
        <v>1804.072131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2094.846736</v>
      </c>
      <c r="BB151" s="28">
        <f t="shared" si="178"/>
        <v>636.9434937</v>
      </c>
      <c r="BC151" s="28">
        <f t="shared" si="178"/>
        <v>880.3044819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>
        <f t="shared" si="178"/>
        <v>1001.804666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1532.089079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1186.880996</v>
      </c>
      <c r="AJ152" s="28">
        <f t="shared" si="179"/>
        <v>1646.015124</v>
      </c>
      <c r="AK152" s="28">
        <f t="shared" si="179"/>
        <v>2438.734072</v>
      </c>
      <c r="AL152" s="28">
        <f t="shared" si="179"/>
        <v>1968.084745</v>
      </c>
      <c r="AM152" s="28">
        <f t="shared" si="179"/>
        <v>1759.754582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1624.351026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2324.405501</v>
      </c>
      <c r="AU152" s="28">
        <f t="shared" si="179"/>
        <v>2286.32782</v>
      </c>
      <c r="AV152" s="28">
        <f t="shared" si="179"/>
        <v>1804.072131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2094.846736</v>
      </c>
      <c r="BB152" s="28">
        <f t="shared" si="179"/>
        <v>636.9434937</v>
      </c>
      <c r="BC152" s="28">
        <f t="shared" si="179"/>
        <v>880.3044819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>
        <f t="shared" si="179"/>
        <v>1001.804666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1532.089079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1186.880996</v>
      </c>
      <c r="AJ153" s="28">
        <f t="shared" si="180"/>
        <v>1646.015124</v>
      </c>
      <c r="AK153" s="28">
        <f t="shared" si="180"/>
        <v>2438.734072</v>
      </c>
      <c r="AL153" s="28">
        <f t="shared" si="180"/>
        <v>1968.084745</v>
      </c>
      <c r="AM153" s="28">
        <f t="shared" si="180"/>
        <v>1759.754582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1624.351026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2324.405501</v>
      </c>
      <c r="AU153" s="28">
        <f t="shared" si="180"/>
        <v>2286.32782</v>
      </c>
      <c r="AV153" s="28">
        <f t="shared" si="180"/>
        <v>1804.072131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2094.846736</v>
      </c>
      <c r="BB153" s="28">
        <f t="shared" si="180"/>
        <v>636.9434937</v>
      </c>
      <c r="BC153" s="28">
        <f t="shared" si="180"/>
        <v>880.3044819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>
        <f t="shared" si="180"/>
        <v>1001.804666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1532.089079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1186.880996</v>
      </c>
      <c r="AJ154" s="28">
        <f t="shared" si="181"/>
        <v>1646.015124</v>
      </c>
      <c r="AK154" s="28">
        <f t="shared" si="181"/>
        <v>2438.734072</v>
      </c>
      <c r="AL154" s="28">
        <f t="shared" si="181"/>
        <v>1968.084745</v>
      </c>
      <c r="AM154" s="28">
        <f t="shared" si="181"/>
        <v>1759.754582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1624.351026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2324.405501</v>
      </c>
      <c r="AU154" s="28">
        <f t="shared" si="181"/>
        <v>2286.32782</v>
      </c>
      <c r="AV154" s="28">
        <f t="shared" si="181"/>
        <v>1804.072131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2094.846736</v>
      </c>
      <c r="BB154" s="28">
        <f t="shared" si="181"/>
        <v>636.9434937</v>
      </c>
      <c r="BC154" s="28">
        <f t="shared" si="181"/>
        <v>880.3044819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>
        <f t="shared" si="181"/>
        <v>1001.804666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1532.089079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1186.880996</v>
      </c>
      <c r="AJ155" s="28">
        <f t="shared" si="182"/>
        <v>1646.015124</v>
      </c>
      <c r="AK155" s="28">
        <f t="shared" si="182"/>
        <v>2438.734072</v>
      </c>
      <c r="AL155" s="28">
        <f t="shared" si="182"/>
        <v>1968.084745</v>
      </c>
      <c r="AM155" s="28">
        <f t="shared" si="182"/>
        <v>1759.754582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1624.351026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2324.405501</v>
      </c>
      <c r="AU155" s="28">
        <f t="shared" si="182"/>
        <v>2286.32782</v>
      </c>
      <c r="AV155" s="28">
        <f t="shared" si="182"/>
        <v>1804.072131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2094.846736</v>
      </c>
      <c r="BB155" s="28">
        <f t="shared" si="182"/>
        <v>636.9434937</v>
      </c>
      <c r="BC155" s="28">
        <f t="shared" si="182"/>
        <v>880.3044819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>
        <f t="shared" si="182"/>
        <v>1001.804666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1532.089079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1186.880996</v>
      </c>
      <c r="AJ156" s="28">
        <f t="shared" si="183"/>
        <v>1646.015124</v>
      </c>
      <c r="AK156" s="28">
        <f t="shared" si="183"/>
        <v>2438.734072</v>
      </c>
      <c r="AL156" s="28">
        <f t="shared" si="183"/>
        <v>1968.084745</v>
      </c>
      <c r="AM156" s="28">
        <f t="shared" si="183"/>
        <v>1759.754582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1624.351026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2324.405501</v>
      </c>
      <c r="AU156" s="28">
        <f t="shared" si="183"/>
        <v>2286.32782</v>
      </c>
      <c r="AV156" s="28">
        <f t="shared" si="183"/>
        <v>1804.072131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2094.846736</v>
      </c>
      <c r="BB156" s="28">
        <f t="shared" si="183"/>
        <v>636.9434937</v>
      </c>
      <c r="BC156" s="28">
        <f t="shared" si="183"/>
        <v>880.3044819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>
        <f t="shared" si="183"/>
        <v>1001.804666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1532.089079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1186.880996</v>
      </c>
      <c r="AJ157" s="28">
        <f t="shared" si="184"/>
        <v>1646.015124</v>
      </c>
      <c r="AK157" s="28">
        <f t="shared" si="184"/>
        <v>2438.734072</v>
      </c>
      <c r="AL157" s="28">
        <f t="shared" si="184"/>
        <v>1968.084745</v>
      </c>
      <c r="AM157" s="28">
        <f t="shared" si="184"/>
        <v>1759.754582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1624.351026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2324.405501</v>
      </c>
      <c r="AU157" s="28">
        <f t="shared" si="184"/>
        <v>2286.32782</v>
      </c>
      <c r="AV157" s="28">
        <f t="shared" si="184"/>
        <v>1804.072131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2094.846736</v>
      </c>
      <c r="BB157" s="28">
        <f t="shared" si="184"/>
        <v>636.9434937</v>
      </c>
      <c r="BC157" s="28">
        <f t="shared" si="184"/>
        <v>880.3044819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>
        <f t="shared" si="184"/>
        <v>1001.804666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1532.089079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1186.880996</v>
      </c>
      <c r="AJ158" s="28">
        <f t="shared" si="185"/>
        <v>1646.015124</v>
      </c>
      <c r="AK158" s="28">
        <f t="shared" si="185"/>
        <v>2438.734072</v>
      </c>
      <c r="AL158" s="28">
        <f t="shared" si="185"/>
        <v>1968.084745</v>
      </c>
      <c r="AM158" s="28">
        <f t="shared" si="185"/>
        <v>1759.754582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1624.351026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2324.405501</v>
      </c>
      <c r="AU158" s="28">
        <f t="shared" si="185"/>
        <v>2286.32782</v>
      </c>
      <c r="AV158" s="28">
        <f t="shared" si="185"/>
        <v>1804.072131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2094.846736</v>
      </c>
      <c r="BB158" s="28">
        <f t="shared" si="185"/>
        <v>636.9434937</v>
      </c>
      <c r="BC158" s="28">
        <f t="shared" si="185"/>
        <v>880.3044819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>
        <f t="shared" si="185"/>
        <v>1001.804666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1532.089079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1186.880996</v>
      </c>
      <c r="AJ159" s="28">
        <f t="shared" si="186"/>
        <v>1646.015124</v>
      </c>
      <c r="AK159" s="28">
        <f t="shared" si="186"/>
        <v>2438.734072</v>
      </c>
      <c r="AL159" s="28">
        <f t="shared" si="186"/>
        <v>1968.084745</v>
      </c>
      <c r="AM159" s="28">
        <f t="shared" si="186"/>
        <v>1759.754582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1624.351026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2324.405501</v>
      </c>
      <c r="AU159" s="28">
        <f t="shared" si="186"/>
        <v>2286.32782</v>
      </c>
      <c r="AV159" s="28">
        <f t="shared" si="186"/>
        <v>1804.072131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2094.846736</v>
      </c>
      <c r="BB159" s="28">
        <f t="shared" si="186"/>
        <v>636.9434937</v>
      </c>
      <c r="BC159" s="28">
        <f t="shared" si="186"/>
        <v>880.3044819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>
        <f t="shared" si="186"/>
        <v>1001.804666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1532.089079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1186.880996</v>
      </c>
      <c r="AJ160" s="28">
        <f t="shared" si="187"/>
        <v>1646.015124</v>
      </c>
      <c r="AK160" s="28">
        <f t="shared" si="187"/>
        <v>2438.734072</v>
      </c>
      <c r="AL160" s="28">
        <f t="shared" si="187"/>
        <v>1968.084745</v>
      </c>
      <c r="AM160" s="28">
        <f t="shared" si="187"/>
        <v>1759.754582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1624.351026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2324.405501</v>
      </c>
      <c r="AU160" s="28">
        <f t="shared" si="187"/>
        <v>2286.32782</v>
      </c>
      <c r="AV160" s="28">
        <f t="shared" si="187"/>
        <v>1804.072131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2094.846736</v>
      </c>
      <c r="BB160" s="28">
        <f t="shared" si="187"/>
        <v>636.9434937</v>
      </c>
      <c r="BC160" s="28">
        <f t="shared" si="187"/>
        <v>880.3044819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>
        <f t="shared" si="187"/>
        <v>1001.804666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1532.089079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1186.880996</v>
      </c>
      <c r="AJ161" s="28">
        <f t="shared" si="188"/>
        <v>1646.015124</v>
      </c>
      <c r="AK161" s="28">
        <f t="shared" si="188"/>
        <v>2438.734072</v>
      </c>
      <c r="AL161" s="28">
        <f t="shared" si="188"/>
        <v>1968.084745</v>
      </c>
      <c r="AM161" s="28">
        <f t="shared" si="188"/>
        <v>1759.754582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1624.351026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2324.405501</v>
      </c>
      <c r="AU161" s="28">
        <f t="shared" si="188"/>
        <v>2286.32782</v>
      </c>
      <c r="AV161" s="28">
        <f t="shared" si="188"/>
        <v>1804.072131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2094.846736</v>
      </c>
      <c r="BB161" s="28">
        <f t="shared" si="188"/>
        <v>636.9434937</v>
      </c>
      <c r="BC161" s="28">
        <f t="shared" si="188"/>
        <v>880.3044819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>
        <f t="shared" si="188"/>
        <v>1001.804666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1532.089079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1186.880996</v>
      </c>
      <c r="AJ162" s="28">
        <f t="shared" si="189"/>
        <v>1646.015124</v>
      </c>
      <c r="AK162" s="28">
        <f t="shared" si="189"/>
        <v>2438.734072</v>
      </c>
      <c r="AL162" s="28">
        <f t="shared" si="189"/>
        <v>1968.084745</v>
      </c>
      <c r="AM162" s="28">
        <f t="shared" si="189"/>
        <v>1759.754582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1624.351026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2324.405501</v>
      </c>
      <c r="AU162" s="28">
        <f t="shared" si="189"/>
        <v>2286.32782</v>
      </c>
      <c r="AV162" s="28">
        <f t="shared" si="189"/>
        <v>1804.072131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2094.846736</v>
      </c>
      <c r="BB162" s="28">
        <f t="shared" si="189"/>
        <v>636.9434937</v>
      </c>
      <c r="BC162" s="28">
        <f t="shared" si="189"/>
        <v>880.3044819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>
        <f t="shared" si="189"/>
        <v>1001.804666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1532.089079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1186.880996</v>
      </c>
      <c r="AJ163" s="28">
        <f t="shared" si="190"/>
        <v>1646.015124</v>
      </c>
      <c r="AK163" s="28">
        <f t="shared" si="190"/>
        <v>2438.734072</v>
      </c>
      <c r="AL163" s="28">
        <f t="shared" si="190"/>
        <v>1968.084745</v>
      </c>
      <c r="AM163" s="28">
        <f t="shared" si="190"/>
        <v>1759.754582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1624.351026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2324.405501</v>
      </c>
      <c r="AU163" s="28">
        <f t="shared" si="190"/>
        <v>2286.32782</v>
      </c>
      <c r="AV163" s="28">
        <f t="shared" si="190"/>
        <v>1804.072131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2094.846736</v>
      </c>
      <c r="BB163" s="28">
        <f t="shared" si="190"/>
        <v>636.9434937</v>
      </c>
      <c r="BC163" s="28">
        <f t="shared" si="190"/>
        <v>880.3044819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>
        <f t="shared" si="190"/>
        <v>1001.804666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1532.089079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1186.880996</v>
      </c>
      <c r="AJ164" s="28">
        <f t="shared" si="191"/>
        <v>1646.015124</v>
      </c>
      <c r="AK164" s="28">
        <f t="shared" si="191"/>
        <v>2438.734072</v>
      </c>
      <c r="AL164" s="28">
        <f t="shared" si="191"/>
        <v>1968.084745</v>
      </c>
      <c r="AM164" s="28">
        <f t="shared" si="191"/>
        <v>1759.754582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1624.351026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2324.405501</v>
      </c>
      <c r="AU164" s="28">
        <f t="shared" si="191"/>
        <v>2286.32782</v>
      </c>
      <c r="AV164" s="28">
        <f t="shared" si="191"/>
        <v>1804.072131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2094.846736</v>
      </c>
      <c r="BB164" s="28">
        <f t="shared" si="191"/>
        <v>636.9434937</v>
      </c>
      <c r="BC164" s="28">
        <f t="shared" si="191"/>
        <v>880.3044819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>
        <f t="shared" si="191"/>
        <v>1001.804666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1532.089079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1186.880996</v>
      </c>
      <c r="AJ165" s="28">
        <f t="shared" si="192"/>
        <v>1646.015124</v>
      </c>
      <c r="AK165" s="28">
        <f t="shared" si="192"/>
        <v>2438.734072</v>
      </c>
      <c r="AL165" s="28">
        <f t="shared" si="192"/>
        <v>1968.084745</v>
      </c>
      <c r="AM165" s="28">
        <f t="shared" si="192"/>
        <v>1759.754582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1624.351026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2324.405501</v>
      </c>
      <c r="AU165" s="28">
        <f t="shared" si="192"/>
        <v>2286.32782</v>
      </c>
      <c r="AV165" s="28">
        <f t="shared" si="192"/>
        <v>1804.072131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2094.846736</v>
      </c>
      <c r="BB165" s="28">
        <f t="shared" si="192"/>
        <v>636.9434937</v>
      </c>
      <c r="BC165" s="28">
        <f t="shared" si="192"/>
        <v>880.3044819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>
        <f t="shared" si="192"/>
        <v>1001.804666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1532.089079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1186.880996</v>
      </c>
      <c r="AJ166" s="28">
        <f t="shared" si="193"/>
        <v>1646.015124</v>
      </c>
      <c r="AK166" s="28">
        <f t="shared" si="193"/>
        <v>2438.734072</v>
      </c>
      <c r="AL166" s="28">
        <f t="shared" si="193"/>
        <v>1968.084745</v>
      </c>
      <c r="AM166" s="28">
        <f t="shared" si="193"/>
        <v>1759.754582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1624.351026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2324.405501</v>
      </c>
      <c r="AU166" s="28">
        <f t="shared" si="193"/>
        <v>2286.32782</v>
      </c>
      <c r="AV166" s="28">
        <f t="shared" si="193"/>
        <v>1804.072131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2094.846736</v>
      </c>
      <c r="BB166" s="28">
        <f t="shared" si="193"/>
        <v>636.9434937</v>
      </c>
      <c r="BC166" s="28">
        <f t="shared" si="193"/>
        <v>880.3044819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>
        <f t="shared" si="193"/>
        <v>1001.804666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1532.089079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1186.880996</v>
      </c>
      <c r="AJ167" s="28">
        <f t="shared" si="194"/>
        <v>1646.015124</v>
      </c>
      <c r="AK167" s="28">
        <f t="shared" si="194"/>
        <v>2438.734072</v>
      </c>
      <c r="AL167" s="28">
        <f t="shared" si="194"/>
        <v>1968.084745</v>
      </c>
      <c r="AM167" s="28">
        <f t="shared" si="194"/>
        <v>1759.754582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1624.351026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2324.405501</v>
      </c>
      <c r="AU167" s="28">
        <f t="shared" si="194"/>
        <v>2286.32782</v>
      </c>
      <c r="AV167" s="28">
        <f t="shared" si="194"/>
        <v>1804.072131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2094.846736</v>
      </c>
      <c r="BB167" s="28">
        <f t="shared" si="194"/>
        <v>636.9434937</v>
      </c>
      <c r="BC167" s="28">
        <f t="shared" si="194"/>
        <v>880.3044819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>
        <f t="shared" si="194"/>
        <v>1001.804666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1532.089079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1186.880996</v>
      </c>
      <c r="AJ168" s="28">
        <f t="shared" si="195"/>
        <v>1646.015124</v>
      </c>
      <c r="AK168" s="28">
        <f t="shared" si="195"/>
        <v>2438.734072</v>
      </c>
      <c r="AL168" s="28">
        <f t="shared" si="195"/>
        <v>1968.084745</v>
      </c>
      <c r="AM168" s="28">
        <f t="shared" si="195"/>
        <v>1759.754582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1624.351026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2324.405501</v>
      </c>
      <c r="AU168" s="28">
        <f t="shared" si="195"/>
        <v>2286.32782</v>
      </c>
      <c r="AV168" s="28">
        <f t="shared" si="195"/>
        <v>1804.072131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2094.846736</v>
      </c>
      <c r="BB168" s="28">
        <f t="shared" si="195"/>
        <v>636.9434937</v>
      </c>
      <c r="BC168" s="28">
        <f t="shared" si="195"/>
        <v>880.3044819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>
        <f t="shared" si="195"/>
        <v>1001.804666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1532.089079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1186.880996</v>
      </c>
      <c r="AJ169" s="28">
        <f t="shared" si="196"/>
        <v>1646.015124</v>
      </c>
      <c r="AK169" s="28">
        <f t="shared" si="196"/>
        <v>2438.734072</v>
      </c>
      <c r="AL169" s="28">
        <f t="shared" si="196"/>
        <v>1968.084745</v>
      </c>
      <c r="AM169" s="28">
        <f t="shared" si="196"/>
        <v>1759.754582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1624.351026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2324.405501</v>
      </c>
      <c r="AU169" s="28">
        <f t="shared" si="196"/>
        <v>2286.32782</v>
      </c>
      <c r="AV169" s="28">
        <f t="shared" si="196"/>
        <v>1804.072131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2094.846736</v>
      </c>
      <c r="BB169" s="28">
        <f t="shared" si="196"/>
        <v>636.9434937</v>
      </c>
      <c r="BC169" s="28">
        <f t="shared" si="196"/>
        <v>880.3044819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>
        <f t="shared" si="196"/>
        <v>1001.804666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1532.089079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1186.880996</v>
      </c>
      <c r="AJ170" s="28">
        <f t="shared" si="197"/>
        <v>1646.015124</v>
      </c>
      <c r="AK170" s="28">
        <f t="shared" si="197"/>
        <v>2438.734072</v>
      </c>
      <c r="AL170" s="28">
        <f t="shared" si="197"/>
        <v>1968.084745</v>
      </c>
      <c r="AM170" s="28">
        <f t="shared" si="197"/>
        <v>1759.754582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1624.351026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2324.405501</v>
      </c>
      <c r="AU170" s="28">
        <f t="shared" si="197"/>
        <v>2286.32782</v>
      </c>
      <c r="AV170" s="28">
        <f t="shared" si="197"/>
        <v>1804.072131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2094.846736</v>
      </c>
      <c r="BB170" s="28">
        <f t="shared" si="197"/>
        <v>636.9434937</v>
      </c>
      <c r="BC170" s="28">
        <f t="shared" si="197"/>
        <v>880.3044819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>
        <f t="shared" si="197"/>
        <v>1001.804666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1532.089079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1186.880996</v>
      </c>
      <c r="AJ171" s="28">
        <f t="shared" si="198"/>
        <v>1646.015124</v>
      </c>
      <c r="AK171" s="28">
        <f t="shared" si="198"/>
        <v>2438.734072</v>
      </c>
      <c r="AL171" s="28">
        <f t="shared" si="198"/>
        <v>1968.084745</v>
      </c>
      <c r="AM171" s="28">
        <f t="shared" si="198"/>
        <v>1759.754582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1624.351026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2324.405501</v>
      </c>
      <c r="AU171" s="28">
        <f t="shared" si="198"/>
        <v>2286.32782</v>
      </c>
      <c r="AV171" s="28">
        <f t="shared" si="198"/>
        <v>1804.072131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2094.846736</v>
      </c>
      <c r="BB171" s="28">
        <f t="shared" si="198"/>
        <v>636.9434937</v>
      </c>
      <c r="BC171" s="28">
        <f t="shared" si="198"/>
        <v>880.3044819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>
        <f t="shared" si="198"/>
        <v>1001.804666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1532.089079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1186.880996</v>
      </c>
      <c r="AJ172" s="28">
        <f t="shared" si="199"/>
        <v>1646.015124</v>
      </c>
      <c r="AK172" s="28">
        <f t="shared" si="199"/>
        <v>2438.734072</v>
      </c>
      <c r="AL172" s="28">
        <f t="shared" si="199"/>
        <v>1968.084745</v>
      </c>
      <c r="AM172" s="28">
        <f t="shared" si="199"/>
        <v>1759.754582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1624.351026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2324.405501</v>
      </c>
      <c r="AU172" s="28">
        <f t="shared" si="199"/>
        <v>2286.32782</v>
      </c>
      <c r="AV172" s="28">
        <f t="shared" si="199"/>
        <v>1804.072131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2094.846736</v>
      </c>
      <c r="BB172" s="28">
        <f t="shared" si="199"/>
        <v>636.9434937</v>
      </c>
      <c r="BC172" s="28">
        <f t="shared" si="199"/>
        <v>880.3044819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>
        <f t="shared" si="199"/>
        <v>1001.804666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1532.089079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1186.880996</v>
      </c>
      <c r="AJ173" s="28">
        <f t="shared" si="200"/>
        <v>1646.015124</v>
      </c>
      <c r="AK173" s="28">
        <f t="shared" si="200"/>
        <v>2438.734072</v>
      </c>
      <c r="AL173" s="28">
        <f t="shared" si="200"/>
        <v>1968.084745</v>
      </c>
      <c r="AM173" s="28">
        <f t="shared" si="200"/>
        <v>1759.754582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1624.351026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2324.405501</v>
      </c>
      <c r="AU173" s="28">
        <f t="shared" si="200"/>
        <v>2286.32782</v>
      </c>
      <c r="AV173" s="28">
        <f t="shared" si="200"/>
        <v>1804.072131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2094.846736</v>
      </c>
      <c r="BB173" s="28">
        <f t="shared" si="200"/>
        <v>636.9434937</v>
      </c>
      <c r="BC173" s="28">
        <f t="shared" si="200"/>
        <v>880.3044819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>
        <f t="shared" si="200"/>
        <v>1001.804666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1532.089079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1186.880996</v>
      </c>
      <c r="AJ174" s="28">
        <f t="shared" si="201"/>
        <v>1646.015124</v>
      </c>
      <c r="AK174" s="28">
        <f t="shared" si="201"/>
        <v>2438.734072</v>
      </c>
      <c r="AL174" s="28">
        <f t="shared" si="201"/>
        <v>1968.084745</v>
      </c>
      <c r="AM174" s="28">
        <f t="shared" si="201"/>
        <v>1759.754582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1624.351026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2324.405501</v>
      </c>
      <c r="AU174" s="28">
        <f t="shared" si="201"/>
        <v>2286.32782</v>
      </c>
      <c r="AV174" s="28">
        <f t="shared" si="201"/>
        <v>1804.072131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2094.846736</v>
      </c>
      <c r="BB174" s="28">
        <f t="shared" si="201"/>
        <v>636.9434937</v>
      </c>
      <c r="BC174" s="28">
        <f t="shared" si="201"/>
        <v>880.3044819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>
        <f t="shared" si="201"/>
        <v>1001.804666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1532.089079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1186.880996</v>
      </c>
      <c r="AJ175" s="28">
        <f t="shared" si="202"/>
        <v>1646.015124</v>
      </c>
      <c r="AK175" s="28">
        <f t="shared" si="202"/>
        <v>2438.734072</v>
      </c>
      <c r="AL175" s="28">
        <f t="shared" si="202"/>
        <v>1968.084745</v>
      </c>
      <c r="AM175" s="28">
        <f t="shared" si="202"/>
        <v>1759.754582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1624.351026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2324.405501</v>
      </c>
      <c r="AU175" s="28">
        <f t="shared" si="202"/>
        <v>2286.32782</v>
      </c>
      <c r="AV175" s="28">
        <f t="shared" si="202"/>
        <v>1804.072131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2094.846736</v>
      </c>
      <c r="BB175" s="28">
        <f t="shared" si="202"/>
        <v>636.9434937</v>
      </c>
      <c r="BC175" s="28">
        <f t="shared" si="202"/>
        <v>880.3044819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>
        <f t="shared" si="202"/>
        <v>1001.804666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1532.089079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1186.880996</v>
      </c>
      <c r="AJ176" s="28">
        <f t="shared" si="203"/>
        <v>1646.015124</v>
      </c>
      <c r="AK176" s="28">
        <f t="shared" si="203"/>
        <v>2438.734072</v>
      </c>
      <c r="AL176" s="28">
        <f t="shared" si="203"/>
        <v>1968.084745</v>
      </c>
      <c r="AM176" s="28">
        <f t="shared" si="203"/>
        <v>1759.754582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1624.351026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2324.405501</v>
      </c>
      <c r="AU176" s="28">
        <f t="shared" si="203"/>
        <v>2286.32782</v>
      </c>
      <c r="AV176" s="28">
        <f t="shared" si="203"/>
        <v>1804.072131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2094.846736</v>
      </c>
      <c r="BB176" s="28">
        <f t="shared" si="203"/>
        <v>636.9434937</v>
      </c>
      <c r="BC176" s="28">
        <f t="shared" si="203"/>
        <v>880.3044819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>
        <f t="shared" si="203"/>
        <v>1001.804666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1532.089079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1186.880996</v>
      </c>
      <c r="AJ177" s="28">
        <f t="shared" si="204"/>
        <v>1646.015124</v>
      </c>
      <c r="AK177" s="28">
        <f t="shared" si="204"/>
        <v>2438.734072</v>
      </c>
      <c r="AL177" s="28">
        <f t="shared" si="204"/>
        <v>1968.084745</v>
      </c>
      <c r="AM177" s="28">
        <f t="shared" si="204"/>
        <v>1759.754582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1624.351026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2324.405501</v>
      </c>
      <c r="AU177" s="28">
        <f t="shared" si="204"/>
        <v>2286.32782</v>
      </c>
      <c r="AV177" s="28">
        <f t="shared" si="204"/>
        <v>1804.072131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2094.846736</v>
      </c>
      <c r="BB177" s="28">
        <f t="shared" si="204"/>
        <v>636.9434937</v>
      </c>
      <c r="BC177" s="28">
        <f t="shared" si="204"/>
        <v>880.3044819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>
        <f t="shared" si="204"/>
        <v>1001.804666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1532.089079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1186.880996</v>
      </c>
      <c r="AJ178" s="28">
        <f t="shared" si="205"/>
        <v>1646.015124</v>
      </c>
      <c r="AK178" s="28">
        <f t="shared" si="205"/>
        <v>2438.734072</v>
      </c>
      <c r="AL178" s="28">
        <f t="shared" si="205"/>
        <v>1968.084745</v>
      </c>
      <c r="AM178" s="28">
        <f t="shared" si="205"/>
        <v>1759.754582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1624.351026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2324.405501</v>
      </c>
      <c r="AU178" s="28">
        <f t="shared" si="205"/>
        <v>2286.32782</v>
      </c>
      <c r="AV178" s="28">
        <f t="shared" si="205"/>
        <v>1804.072131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2094.846736</v>
      </c>
      <c r="BB178" s="28">
        <f t="shared" si="205"/>
        <v>636.9434937</v>
      </c>
      <c r="BC178" s="28">
        <f t="shared" si="205"/>
        <v>880.3044819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>
        <f t="shared" si="205"/>
        <v>1001.804666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1532.089079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1186.880996</v>
      </c>
      <c r="AJ179" s="28">
        <f t="shared" si="206"/>
        <v>1646.015124</v>
      </c>
      <c r="AK179" s="28">
        <f t="shared" si="206"/>
        <v>2438.734072</v>
      </c>
      <c r="AL179" s="28">
        <f t="shared" si="206"/>
        <v>1968.084745</v>
      </c>
      <c r="AM179" s="28">
        <f t="shared" si="206"/>
        <v>1759.754582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1624.351026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2324.405501</v>
      </c>
      <c r="AU179" s="28">
        <f t="shared" si="206"/>
        <v>2286.32782</v>
      </c>
      <c r="AV179" s="28">
        <f t="shared" si="206"/>
        <v>1804.072131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2094.846736</v>
      </c>
      <c r="BB179" s="28">
        <f t="shared" si="206"/>
        <v>636.9434937</v>
      </c>
      <c r="BC179" s="28">
        <f t="shared" si="206"/>
        <v>880.3044819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>
        <f t="shared" si="206"/>
        <v>1001.804666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1532.089079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1186.880996</v>
      </c>
      <c r="AJ180" s="28">
        <f t="shared" si="207"/>
        <v>1646.015124</v>
      </c>
      <c r="AK180" s="28">
        <f t="shared" si="207"/>
        <v>2438.734072</v>
      </c>
      <c r="AL180" s="28">
        <f t="shared" si="207"/>
        <v>1968.084745</v>
      </c>
      <c r="AM180" s="28">
        <f t="shared" si="207"/>
        <v>1759.754582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1624.351026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2324.405501</v>
      </c>
      <c r="AU180" s="28">
        <f t="shared" si="207"/>
        <v>2286.32782</v>
      </c>
      <c r="AV180" s="28">
        <f t="shared" si="207"/>
        <v>1804.072131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2094.846736</v>
      </c>
      <c r="BB180" s="28">
        <f t="shared" si="207"/>
        <v>636.9434937</v>
      </c>
      <c r="BC180" s="28">
        <f t="shared" si="207"/>
        <v>880.3044819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>
        <f t="shared" si="207"/>
        <v>1001.804666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1532.089079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1186.880996</v>
      </c>
      <c r="AJ182" s="28">
        <f t="shared" si="208"/>
        <v>1646.015124</v>
      </c>
      <c r="AK182" s="28">
        <f t="shared" si="208"/>
        <v>2438.734072</v>
      </c>
      <c r="AL182" s="28">
        <f t="shared" si="208"/>
        <v>1968.084745</v>
      </c>
      <c r="AM182" s="28">
        <f t="shared" si="208"/>
        <v>1759.754582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1624.351026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2324.405501</v>
      </c>
      <c r="AU182" s="28">
        <f t="shared" si="208"/>
        <v>2286.32782</v>
      </c>
      <c r="AV182" s="28">
        <f t="shared" si="208"/>
        <v>1804.072131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2094.846736</v>
      </c>
      <c r="BB182" s="28">
        <f t="shared" si="208"/>
        <v>636.9434937</v>
      </c>
      <c r="BC182" s="28">
        <f t="shared" si="208"/>
        <v>880.3044819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28">
        <f t="shared" si="208"/>
        <v>1001.804666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1532.089079</v>
      </c>
    </row>
    <row r="183">
      <c r="A183" s="54"/>
      <c r="B183" s="55" t="s">
        <v>58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59</v>
      </c>
      <c r="AI183" s="59">
        <f t="shared" ref="AI183:EE183" si="209">AI182</f>
        <v>1186.880996</v>
      </c>
      <c r="AJ183" s="59">
        <f t="shared" si="209"/>
        <v>1646.015124</v>
      </c>
      <c r="AK183" s="59">
        <f t="shared" si="209"/>
        <v>2438.734072</v>
      </c>
      <c r="AL183" s="59">
        <f t="shared" si="209"/>
        <v>1968.084745</v>
      </c>
      <c r="AM183" s="59">
        <f t="shared" si="209"/>
        <v>1759.754582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1624.351026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2324.405501</v>
      </c>
      <c r="AU183" s="59">
        <f t="shared" si="209"/>
        <v>2286.32782</v>
      </c>
      <c r="AV183" s="59">
        <f t="shared" si="209"/>
        <v>1804.072131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2094.846736</v>
      </c>
      <c r="BB183" s="59">
        <f t="shared" si="209"/>
        <v>636.9434937</v>
      </c>
      <c r="BC183" s="59">
        <f t="shared" si="209"/>
        <v>880.3044819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59">
        <f t="shared" si="209"/>
        <v>1001.804666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1532.089079</v>
      </c>
    </row>
    <row r="184">
      <c r="A184" s="57"/>
      <c r="B184" s="55" t="s">
        <v>60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61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2438.734072</v>
      </c>
      <c r="AL184" s="59">
        <f t="shared" si="210"/>
        <v>1968.084745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2303.033053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59">
        <f t="shared" si="210"/>
        <v>1001.804666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62</v>
      </c>
      <c r="C3" s="69"/>
      <c r="D3" s="69"/>
      <c r="E3" s="70"/>
      <c r="F3" s="71"/>
      <c r="G3" s="72" t="s">
        <v>63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64</v>
      </c>
      <c r="C4" s="75" t="s">
        <v>65</v>
      </c>
      <c r="D4" s="76" t="s">
        <v>66</v>
      </c>
      <c r="E4" s="77" t="s">
        <v>67</v>
      </c>
      <c r="F4" s="78"/>
      <c r="G4" s="79" t="s">
        <v>68</v>
      </c>
      <c r="H4" s="80" t="s">
        <v>69</v>
      </c>
      <c r="I4" s="80" t="s">
        <v>70</v>
      </c>
      <c r="J4" s="80" t="s">
        <v>59</v>
      </c>
      <c r="K4" s="81" t="s">
        <v>71</v>
      </c>
      <c r="L4" s="80" t="s">
        <v>61</v>
      </c>
      <c r="M4" s="81" t="s">
        <v>72</v>
      </c>
      <c r="N4" s="81" t="s">
        <v>73</v>
      </c>
      <c r="O4" s="81" t="s">
        <v>74</v>
      </c>
      <c r="P4" s="81" t="s">
        <v>75</v>
      </c>
      <c r="Q4" s="82" t="s">
        <v>76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57</v>
      </c>
      <c r="D5" s="85" t="s">
        <v>77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1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1186.880996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78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6</v>
      </c>
      <c r="I6" s="90" t="str">
        <f t="array" ref="I6">iferror(index('Säännöt ja ohjeet'!$H$19:$H$46,match(J6,'Säännöt ja ohjeet'!$J$19:$J$46,-1)+1,0) &amp; if(J6&gt;1600," (" &amp; round(J6,0) &amp; ")",""),"")</f>
        <v>5 kyu (1646)</v>
      </c>
      <c r="J6" s="90">
        <f t="array" ref="J6">iferror(index(Pelitulokset!$AI$183:$JL$183,1,match($C6,Pelitulokset!$AI$3:$JL$3,0)),"")</f>
        <v>1646.015124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16.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79</v>
      </c>
      <c r="E7" s="86">
        <v>2404.2674312252625</v>
      </c>
      <c r="F7" s="87"/>
      <c r="G7" s="88">
        <f>if(isblank(C7),"",(countif(Pelitulokset!E:E,C7)))</f>
        <v>18</v>
      </c>
      <c r="H7" s="89">
        <f>if(isblank(C7),"",countif(Pelitulokset!B:C,C7))</f>
        <v>21</v>
      </c>
      <c r="I7" s="90" t="str">
        <f t="array" ref="I7">iferror(index('Säännöt ja ohjeet'!$H$19:$H$46,match(J7,'Säännöt ja ohjeet'!$J$19:$J$46,-1)+1,0) &amp; if(J7&gt;1600," (" &amp; round(J7,0) &amp; ")",""),"")</f>
        <v>4 dan (2439)</v>
      </c>
      <c r="J7" s="90">
        <f t="array" ref="J7">iferror(index(Pelitulokset!$AI$183:$JL$183,1,match($C7,Pelitulokset!$AI$3:$JL$3,0)),"")</f>
        <v>2438.734072</v>
      </c>
      <c r="K7" s="90" t="str">
        <f t="array" ref="K7">iferror(index('Säännöt ja ohjeet'!$H$19:$H$45,match(L7,'Säännöt ja ohjeet'!$J$19:$J$45,-1)+1,0) &amp; " (" &amp; round(L7,0) &amp; ")","")</f>
        <v>4 dan (2439)</v>
      </c>
      <c r="L7" s="90">
        <f t="array" ref="L7">iferror(index(Pelitulokset!$AI$184:$JL$184,1,match($C7,Pelitulokset!$AI$3:$JL$3,0)),"")</f>
        <v>2438.734072</v>
      </c>
      <c r="M7" s="91">
        <f t="shared" si="1"/>
        <v>34</v>
      </c>
      <c r="N7" s="89"/>
      <c r="O7" s="89" t="str">
        <f t="shared" si="2"/>
        <v>7.</v>
      </c>
      <c r="P7" s="89" t="str">
        <f t="shared" si="3"/>
        <v>2.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80</v>
      </c>
      <c r="E8" s="101">
        <v>1758.0</v>
      </c>
      <c r="F8" s="87"/>
      <c r="G8" s="88">
        <f>if(isblank(C8),"",(countif(Pelitulokset!E:E,C8)))</f>
        <v>26</v>
      </c>
      <c r="H8" s="89">
        <f>if(isblank(C8),"",countif(Pelitulokset!B:C,C8))</f>
        <v>33</v>
      </c>
      <c r="I8" s="90" t="str">
        <f t="array" ref="I8">iferror(index('Säännöt ja ohjeet'!$H$19:$H$46,match(J8,'Säännöt ja ohjeet'!$J$19:$J$46,-1)+1,0) &amp; if(J8&gt;1600," (" &amp; round(J8,0) &amp; ")",""),"")</f>
        <v>1 kyu (1968)</v>
      </c>
      <c r="J8" s="90">
        <f t="array" ref="J8">iferror(index(Pelitulokset!$AI$183:$JL$183,1,match($C8,Pelitulokset!$AI$3:$JL$3,0)),"")</f>
        <v>1968.084745</v>
      </c>
      <c r="K8" s="90" t="str">
        <f t="array" ref="K8">iferror(index('Säännöt ja ohjeet'!$H$19:$H$45,match(L8,'Säännöt ja ohjeet'!$J$19:$J$45,-1)+1,0) &amp; " (" &amp; round(L8,0) &amp; ")","")</f>
        <v>1 kyu (1968)</v>
      </c>
      <c r="L8" s="90">
        <f t="array" ref="L8">iferror(index(Pelitulokset!$AI$184:$JL$184,1,match($C8,Pelitulokset!$AI$3:$JL$3,0)),"")</f>
        <v>1968.084745</v>
      </c>
      <c r="M8" s="91">
        <f t="shared" si="1"/>
        <v>210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9.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81</v>
      </c>
      <c r="E9" s="102">
        <v>1777.16676406582</v>
      </c>
      <c r="F9" s="87"/>
      <c r="G9" s="88">
        <f>if(isblank(C9),"",(countif(Pelitulokset!E:E,C9)))</f>
        <v>13</v>
      </c>
      <c r="H9" s="89">
        <f>if(isblank(C9),"",countif(Pelitulokset!B:C,C9))</f>
        <v>28</v>
      </c>
      <c r="I9" s="90" t="str">
        <f t="array" ref="I9">iferror(index('Säännöt ja ohjeet'!$H$19:$H$46,match(J9,'Säännöt ja ohjeet'!$J$19:$J$46,-1)+1,0) &amp; if(J9&gt;1600," (" &amp; round(J9,0) &amp; ")",""),"")</f>
        <v>3 kyu (1760)</v>
      </c>
      <c r="J9" s="90">
        <f t="array" ref="J9">iferror(index(Pelitulokset!$AI$183:$JL$183,1,match($C9,Pelitulokset!$AI$3:$JL$3,0)),"")</f>
        <v>1759.754582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6.</v>
      </c>
      <c r="P9" s="89" t="str">
        <f t="shared" si="3"/>
        <v>3.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82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83</v>
      </c>
      <c r="D11" s="96" t="s">
        <v>84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81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10</v>
      </c>
      <c r="I12" s="90" t="str">
        <f t="array" ref="I12">iferror(index('Säännöt ja ohjeet'!$H$19:$H$46,match(J12,'Säännöt ja ohjeet'!$J$19:$J$46,-1)+1,0) &amp; if(J12&gt;1600," (" &amp; round(J12,0) &amp; ")",""),"")</f>
        <v>5 kyu (1624)</v>
      </c>
      <c r="J12" s="90">
        <f t="array" ref="J12">iferror(index(Pelitulokset!$AI$183:$JL$183,1,match($C12,Pelitulokset!$AI$3:$JL$3,0)),"")</f>
        <v>1624.351026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5.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77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85</v>
      </c>
      <c r="D14" s="96" t="s">
        <v>84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86</v>
      </c>
      <c r="D15" s="96" t="s">
        <v>87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10.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79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8</v>
      </c>
      <c r="I16" s="90" t="str">
        <f t="array" ref="I16">iferror(index('Säännöt ja ohjeet'!$H$19:$H$46,match(J16,'Säännöt ja ohjeet'!$J$19:$J$46,-1)+1,0) &amp; if(J16&gt;1600," (" &amp; round(J16,0) &amp; ")",""),"")</f>
        <v>3 dan (2324)</v>
      </c>
      <c r="J16" s="90">
        <f t="array" ref="J16">iferror(index(Pelitulokset!$AI$183:$JL$183,1,match($C16,Pelitulokset!$AI$3:$JL$3,0)),"")</f>
        <v>2324.405501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7.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84</v>
      </c>
      <c r="E17" s="103">
        <v>2225.0</v>
      </c>
      <c r="F17" s="87"/>
      <c r="G17" s="88">
        <f>if(isblank(C17),"",(countif(Pelitulokset!E:E,C17)))</f>
        <v>5</v>
      </c>
      <c r="H17" s="89">
        <f>if(isblank(C17),"",countif(Pelitulokset!B:C,C17))</f>
        <v>7</v>
      </c>
      <c r="I17" s="90" t="str">
        <f t="array" ref="I17">iferror(index('Säännöt ja ohjeet'!$H$19:$H$46,match(J17,'Säännöt ja ohjeet'!$J$19:$J$46,-1)+1,0) &amp; if(J17&gt;1600," (" &amp; round(J17,0) &amp; ")",""),"")</f>
        <v>3 dan (2286)</v>
      </c>
      <c r="J17" s="90">
        <f t="array" ref="J17">iferror(index(Pelitulokset!$AI$183:$JL$183,1,match($C17,Pelitulokset!$AI$3:$JL$3,0)),"")</f>
        <v>2286.32782</v>
      </c>
      <c r="K17" s="90" t="str">
        <f t="array" ref="K17">iferror(index('Säännöt ja ohjeet'!$H$19:$H$45,match(L17,'Säännöt ja ohjeet'!$J$19:$J$45,-1)+1,0) &amp; " (" &amp; round(L17,0) &amp; ")","")</f>
        <v>3 dan (2303)</v>
      </c>
      <c r="L17" s="90">
        <f t="array" ref="L17">iferror(index(Pelitulokset!$AI$184:$JL$184,1,match($C17,Pelitulokset!$AI$3:$JL$3,0)),"")</f>
        <v>2303.033053</v>
      </c>
      <c r="M17" s="91">
        <f t="shared" si="1"/>
        <v>78</v>
      </c>
      <c r="N17" s="89"/>
      <c r="O17" s="89" t="str">
        <f t="shared" si="2"/>
        <v>5.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88</v>
      </c>
      <c r="E18" s="102">
        <v>1866.705204947819</v>
      </c>
      <c r="F18" s="87"/>
      <c r="G18" s="88">
        <f>if(isblank(C18),"",(countif(Pelitulokset!E:E,C18)))</f>
        <v>3</v>
      </c>
      <c r="H18" s="89">
        <f>if(isblank(C18),"",countif(Pelitulokset!B:C,C18))</f>
        <v>9</v>
      </c>
      <c r="I18" s="90" t="str">
        <f t="array" ref="I18">iferror(index('Säännöt ja ohjeet'!$H$19:$H$46,match(J18,'Säännöt ja ohjeet'!$J$19:$J$46,-1)+1,0) &amp; if(J18&gt;1600," (" &amp; round(J18,0) &amp; ")",""),"")</f>
        <v>3 kyu (1804)</v>
      </c>
      <c r="J18" s="90">
        <f t="array" ref="J18">iferror(index(Pelitulokset!$AI$183:$JL$183,1,match($C18,Pelitulokset!$AI$3:$JL$3,0)),"")</f>
        <v>1804.072131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89</v>
      </c>
      <c r="D19" s="96" t="s">
        <v>90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91</v>
      </c>
      <c r="D20" s="96" t="s">
        <v>84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82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8.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94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(2095)</v>
      </c>
      <c r="J23" s="90">
        <f t="array" ref="J23">iferror(index(Pelitulokset!$AI$183:$JL$183,1,match($C23,Pelitulokset!$AI$3:$JL$3,0)),"")</f>
        <v>2094.846736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95</v>
      </c>
      <c r="D24" s="96" t="s">
        <v>96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29.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97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5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880.3044819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7.</v>
      </c>
      <c r="Q25" s="89" t="str">
        <f t="shared" si="4"/>
        <v>27.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80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99</v>
      </c>
      <c r="D27" s="96" t="s">
        <v>100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32.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101</v>
      </c>
      <c r="D28" s="96" t="s">
        <v>102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33.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103</v>
      </c>
      <c r="D29" s="96" t="s">
        <v>77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102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2.</v>
      </c>
      <c r="P30" s="89" t="str">
        <f t="shared" si="3"/>
        <v>9.</v>
      </c>
      <c r="Q30" s="89" t="str">
        <f t="shared" si="4"/>
        <v>31.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80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104</v>
      </c>
      <c r="D32" s="96" t="s">
        <v>105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30.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78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#N/A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106</v>
      </c>
      <c r="D34" s="96" t="s">
        <v>81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97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28.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77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 t="s">
        <v>56</v>
      </c>
      <c r="D37" s="96" t="s">
        <v>90</v>
      </c>
      <c r="E37" s="103">
        <v>1000.0</v>
      </c>
      <c r="F37" s="66"/>
      <c r="G37" s="88">
        <f>if(isblank(C37),"",(countif(Pelitulokset!E:E,C37)))</f>
        <v>0</v>
      </c>
      <c r="H37" s="89">
        <f>if(isblank(C37),"",countif(Pelitulokset!B:C,C37))</f>
        <v>3</v>
      </c>
      <c r="I37" s="90" t="str">
        <f t="array" ref="I37">iferror(index('Säännöt ja ohjeet'!$H$19:$H$46,match(J37,'Säännöt ja ohjeet'!$J$19:$J$46,-1)+1,0) &amp; if(J37&gt;1600," (" &amp; round(J37,0) &amp; ")",""),"")</f>
        <v>11 kyu</v>
      </c>
      <c r="J37" s="90">
        <f t="array" ref="J37">iferror(index(Pelitulokset!$AI$183:$JL$183,1,match($C37,Pelitulokset!$AI$3:$JL$3,0)),"")</f>
        <v>1001.804666</v>
      </c>
      <c r="K37" s="90" t="str">
        <f t="array" ref="K37">iferror(index('Säännöt ja ohjeet'!$H$19:$H$45,match(L37,'Säännöt ja ohjeet'!$J$19:$J$45,-1)+1,0) &amp; " (" &amp; round(L37,0) &amp; ")","")</f>
        <v>11 kyu (1002)</v>
      </c>
      <c r="L37" s="90">
        <f t="array" ref="L37">iferror(index(Pelitulokset!$AI$184:$JL$184,1,match($C37,Pelitulokset!$AI$3:$JL$3,0)),"")</f>
        <v>1001.804666</v>
      </c>
      <c r="M37" s="91">
        <f t="shared" si="1"/>
        <v>2</v>
      </c>
      <c r="N37" s="89"/>
      <c r="O37" s="89" t="str">
        <f t="shared" si="2"/>
        <v>#N/A</v>
      </c>
      <c r="P37" s="89" t="str">
        <f t="shared" si="3"/>
        <v>11.</v>
      </c>
      <c r="Q37" s="89" t="str">
        <f t="shared" si="4"/>
        <v>26.</v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107</v>
      </c>
      <c r="C77" s="66"/>
      <c r="D77" s="66"/>
      <c r="E77" s="110">
        <f>AVERAGE(E5:E37)</f>
        <v>1453.253333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108</v>
      </c>
      <c r="C78" s="66"/>
      <c r="D78" s="66"/>
      <c r="E78" s="110">
        <f>average(J5:J30)</f>
        <v>1532.089079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109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110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111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112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113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114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115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116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117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118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119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120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121</v>
      </c>
      <c r="C17" s="66"/>
      <c r="D17" s="66"/>
      <c r="E17" s="66"/>
      <c r="F17" s="66"/>
      <c r="G17" s="66"/>
      <c r="H17" s="112" t="s">
        <v>122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123</v>
      </c>
      <c r="I18" s="73" t="s">
        <v>124</v>
      </c>
      <c r="J18" s="73" t="s">
        <v>125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126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127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128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79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93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84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129</v>
      </c>
      <c r="C25" s="97"/>
      <c r="D25" s="98"/>
      <c r="E25" s="97"/>
      <c r="F25" s="98"/>
      <c r="G25" s="66"/>
      <c r="H25" s="114" t="s">
        <v>94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88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130</v>
      </c>
      <c r="C27" s="97"/>
      <c r="D27" s="98"/>
      <c r="E27" s="97"/>
      <c r="F27" s="98"/>
      <c r="G27" s="66"/>
      <c r="H27" s="114" t="s">
        <v>87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131</v>
      </c>
      <c r="C28" s="97"/>
      <c r="D28" s="98"/>
      <c r="E28" s="97"/>
      <c r="F28" s="98"/>
      <c r="G28" s="66"/>
      <c r="H28" s="114" t="s">
        <v>78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132</v>
      </c>
      <c r="C29" s="118"/>
      <c r="D29" s="116"/>
      <c r="E29" s="118"/>
      <c r="F29" s="116"/>
      <c r="G29" s="66"/>
      <c r="H29" s="114" t="s">
        <v>80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133</v>
      </c>
      <c r="C30" s="118"/>
      <c r="D30" s="116"/>
      <c r="E30" s="118"/>
      <c r="F30" s="116"/>
      <c r="G30" s="66"/>
      <c r="H30" s="114" t="s">
        <v>134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135</v>
      </c>
      <c r="C31" s="119"/>
      <c r="D31" s="119"/>
      <c r="E31" s="119"/>
      <c r="F31" s="119"/>
      <c r="G31" s="66"/>
      <c r="H31" s="114" t="s">
        <v>81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136</v>
      </c>
      <c r="C32" s="119"/>
      <c r="D32" s="119"/>
      <c r="E32" s="119"/>
      <c r="F32" s="119"/>
      <c r="G32" s="66"/>
      <c r="H32" s="114" t="s">
        <v>137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138</v>
      </c>
      <c r="C33" s="119"/>
      <c r="D33" s="119"/>
      <c r="E33" s="119"/>
      <c r="F33" s="119"/>
      <c r="G33" s="66"/>
      <c r="H33" s="114" t="s">
        <v>82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139</v>
      </c>
      <c r="C34" s="119"/>
      <c r="D34" s="119"/>
      <c r="E34" s="119"/>
      <c r="F34" s="119"/>
      <c r="G34" s="66"/>
      <c r="H34" s="114" t="s">
        <v>77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140</v>
      </c>
      <c r="C35" s="119"/>
      <c r="D35" s="119"/>
      <c r="E35" s="119"/>
      <c r="F35" s="119"/>
      <c r="G35" s="66"/>
      <c r="H35" s="114" t="s">
        <v>141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142</v>
      </c>
      <c r="C36" s="119"/>
      <c r="D36" s="119"/>
      <c r="E36" s="119"/>
      <c r="F36" s="119"/>
      <c r="G36" s="66"/>
      <c r="H36" s="114" t="s">
        <v>90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143</v>
      </c>
      <c r="C37" s="119"/>
      <c r="D37" s="119"/>
      <c r="E37" s="119"/>
      <c r="F37" s="119"/>
      <c r="G37" s="66"/>
      <c r="H37" s="114" t="s">
        <v>144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145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146</v>
      </c>
      <c r="C39" s="119"/>
      <c r="D39" s="119"/>
      <c r="E39" s="119"/>
      <c r="F39" s="119"/>
      <c r="G39" s="66"/>
      <c r="H39" s="114" t="s">
        <v>147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148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149</v>
      </c>
      <c r="C41" s="119"/>
      <c r="D41" s="119"/>
      <c r="E41" s="119"/>
      <c r="F41" s="119"/>
      <c r="G41" s="66"/>
      <c r="H41" s="114" t="s">
        <v>150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151</v>
      </c>
      <c r="C42" s="119"/>
      <c r="D42" s="119"/>
      <c r="E42" s="119"/>
      <c r="F42" s="119"/>
      <c r="G42" s="66"/>
      <c r="H42" s="114" t="s">
        <v>105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152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102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153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154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155</v>
      </c>
      <c r="G3" s="66"/>
      <c r="H3" s="66"/>
      <c r="I3" s="66"/>
      <c r="J3" s="66"/>
      <c r="K3" s="125" t="s">
        <v>156</v>
      </c>
      <c r="L3" s="123"/>
      <c r="M3" s="126" t="s">
        <v>157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158</v>
      </c>
      <c r="G4" s="66"/>
      <c r="H4" s="66"/>
      <c r="I4" s="66"/>
      <c r="J4" s="66"/>
      <c r="K4" s="128" t="str">
        <f>M4- today() &amp; " päivää"</f>
        <v>12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159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160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(2439)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(2324)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161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162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158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163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160</v>
      </c>
      <c r="G34" s="133"/>
      <c r="H34" s="138" t="s">
        <v>164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1 kyu (1968)</v>
      </c>
      <c r="H35" s="139" t="str">
        <f t="array" ref="H35">iferror("+" &amp; round(index('Osallistujat ja seuranta'!$M$5:$M$30,match("1.",'Osallistujat ja seuranta'!$O$5:$O$30,0),0),0),"")</f>
        <v>+210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Ilia</v>
      </c>
      <c r="G36" s="134" t="str">
        <f t="array" ref="G36">iferror(index('Osallistujat ja seuranta'!$I$5:$I$30,match("2.",'Osallistujat ja seuranta'!$O$5:$O$30,0),0),"")</f>
        <v>18 kyu</v>
      </c>
      <c r="H36" s="139" t="str">
        <f t="array" ref="H36">iferror("+" &amp; round(index('Osallistujat ja seuranta'!$M$5:$M$30,match("2.",'Osallistujat ja seuranta'!$O$5:$O$30,0),0),0),"")</f>
        <v>+165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5 kyu (1624)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161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165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158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166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160</v>
      </c>
      <c r="G52" s="133"/>
      <c r="H52" s="138" t="s">
        <v>68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1 kyu (1968)</v>
      </c>
      <c r="H53" s="139">
        <f t="array" ref="H53">iferror(round(index('Osallistujat ja seuranta'!$G$5:$G$30,match("1.",'Osallistujat ja seuranta'!$P$5:$P$30,0),0),0),"")</f>
        <v>26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Olli</v>
      </c>
      <c r="G54" s="134" t="str">
        <f t="array" ref="G54">iferror(index('Osallistujat ja seuranta'!$I$5:$I$30,match("2.",'Osallistujat ja seuranta'!$P$5:$P$30,0),0),"")</f>
        <v>4 dan (2439)</v>
      </c>
      <c r="H54" s="139">
        <f t="array" ref="H54">iferror(round(index('Osallistujat ja seuranta'!$G$5:$G$30,match("2.",'Osallistujat ja seuranta'!$P$5:$P$30,0),0),0),"")</f>
        <v>18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3 kyu (1760)</v>
      </c>
      <c r="H55" s="139">
        <f t="array" ref="H55">iferror(round(index('Osallistujat ja seuranta'!$G$5:$G$30,match("3.",'Osallistujat ja seuranta'!$P$5:$P$30,0),0),0),"")</f>
        <v>13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161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167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158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168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169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170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160</v>
      </c>
      <c r="G67" s="133"/>
      <c r="H67" s="144" t="s">
        <v>171</v>
      </c>
      <c r="I67" s="145"/>
      <c r="J67" s="146" t="s">
        <v>172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173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